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kenaWoods\Downloads\"/>
    </mc:Choice>
  </mc:AlternateContent>
  <xr:revisionPtr revIDLastSave="0" documentId="13_ncr:1_{A20F1995-9188-418D-A1D8-998F9CDF4AB2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DLAvail" sheetId="37" state="hidden" r:id="rId1"/>
    <sheet name="Sheet1" sheetId="46" state="hidden" r:id="rId2"/>
    <sheet name="MPP" sheetId="50" r:id="rId3"/>
    <sheet name="UPC LIST" sheetId="52" r:id="rId4"/>
  </sheets>
  <externalReferences>
    <externalReference r:id="rId5"/>
    <externalReference r:id="rId6"/>
    <externalReference r:id="rId7"/>
  </externalReferences>
  <definedNames>
    <definedName name="_xlnm._FilterDatabase" localSheetId="2" hidden="1">MPP!$B$13:$O$13</definedName>
    <definedName name="_SPR11">#REF!</definedName>
    <definedName name="AV">#REF!</definedName>
    <definedName name="AVA">#REF!</definedName>
    <definedName name="Avail">DLAvail!$A$1:$D$7938</definedName>
    <definedName name="avail3">#REF!</definedName>
    <definedName name="bell">#REF!</definedName>
    <definedName name="BIKE">#REF!</definedName>
    <definedName name="BLAH">#REF!</definedName>
    <definedName name="BO">#REF!</definedName>
    <definedName name="boo">#REF!</definedName>
    <definedName name="boob">#REF!</definedName>
    <definedName name="booking">#REF!</definedName>
    <definedName name="BOR">#REF!</definedName>
    <definedName name="BUG">#REF!</definedName>
    <definedName name="burn">#REF!</definedName>
    <definedName name="can">#REF!</definedName>
    <definedName name="cases">#N/A</definedName>
    <definedName name="cases2">[1]Lists!$A$1:$A$10</definedName>
    <definedName name="cat">#REF!</definedName>
    <definedName name="chk">[2]Sheet8!$A$1:$D$5254</definedName>
    <definedName name="crack">#REF!</definedName>
    <definedName name="curr">#REF!</definedName>
    <definedName name="CustType">#REF!</definedName>
    <definedName name="data">#REF!</definedName>
    <definedName name="DEC">Sheet1!$1:$1048576</definedName>
    <definedName name="disco">#REF!</definedName>
    <definedName name="easy">#REF!</definedName>
    <definedName name="fhfghf">[3]Availability!$A$1:$C$5930</definedName>
    <definedName name="four">#REF!</definedName>
    <definedName name="help">#REF!</definedName>
    <definedName name="HHH">#REF!</definedName>
    <definedName name="hi">#REF!</definedName>
    <definedName name="iron">#REF!</definedName>
    <definedName name="item">#REF!</definedName>
    <definedName name="izzy">#REF!</definedName>
    <definedName name="jab">#REF!</definedName>
    <definedName name="jen">#REF!</definedName>
    <definedName name="kal">#REF!</definedName>
    <definedName name="lens">#REF!</definedName>
    <definedName name="love">#REF!</definedName>
    <definedName name="made">#REF!</definedName>
    <definedName name="mail">#REF!</definedName>
    <definedName name="march">#REF!</definedName>
    <definedName name="mas">#REF!</definedName>
    <definedName name="master">#REF!</definedName>
    <definedName name="me">#REF!</definedName>
    <definedName name="mike">#REF!</definedName>
    <definedName name="MixList">[1]Lists!$G$2:$G$9</definedName>
    <definedName name="mo">#REF!</definedName>
    <definedName name="mon">#REF!</definedName>
    <definedName name="money">#REF!</definedName>
    <definedName name="motard">#REF!</definedName>
    <definedName name="moto">#REF!</definedName>
    <definedName name="MOTO12">#REF!</definedName>
    <definedName name="MOTO2">#REF!</definedName>
    <definedName name="MOTO2012">#REF!</definedName>
    <definedName name="name">#REF!</definedName>
    <definedName name="new">#REF!</definedName>
    <definedName name="NEWB">#REF!</definedName>
    <definedName name="newyear">#REF!</definedName>
    <definedName name="out">#REF!</definedName>
    <definedName name="pig">#REF!</definedName>
    <definedName name="platoon">#REF!</definedName>
    <definedName name="poo\">#REF!</definedName>
    <definedName name="pop">#REF!</definedName>
    <definedName name="pops">#REF!</definedName>
    <definedName name="pret">#REF!</definedName>
    <definedName name="price">#REF!</definedName>
    <definedName name="ra">#REF!</definedName>
    <definedName name="rad">#REF!</definedName>
    <definedName name="Rank">#REF!</definedName>
    <definedName name="repIDs">#REF!</definedName>
    <definedName name="ry">#REF!</definedName>
    <definedName name="ryan">#REF!</definedName>
    <definedName name="ryryr">#REF!</definedName>
    <definedName name="shhh">#REF!</definedName>
    <definedName name="sia">#REF!</definedName>
    <definedName name="skin">#REF!</definedName>
    <definedName name="sku">#REF!</definedName>
    <definedName name="SNAKE">#REF!</definedName>
    <definedName name="SNOW">#REF!</definedName>
    <definedName name="soft">#REF!</definedName>
    <definedName name="spr">#REF!</definedName>
    <definedName name="STUFF">#REF!</definedName>
    <definedName name="TAT">#REF!</definedName>
    <definedName name="TEE">#REF!</definedName>
    <definedName name="tia">#REF!</definedName>
    <definedName name="UPC">#REF!</definedName>
    <definedName name="US">#REF!</definedName>
    <definedName name="vacay">#REF!</definedName>
    <definedName name="WED">#REF!</definedName>
    <definedName name="wrong">#REF!</definedName>
    <definedName name="yawn">#REF!</definedName>
    <definedName name="yaya">#REF!</definedName>
    <definedName name="zac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7" i="52" l="1"/>
  <c r="B156" i="52"/>
  <c r="B155" i="52"/>
  <c r="B154" i="52"/>
  <c r="B151" i="52"/>
  <c r="B150" i="52"/>
  <c r="B149" i="52"/>
  <c r="B148" i="52"/>
  <c r="B147" i="52"/>
  <c r="B146" i="52"/>
  <c r="B143" i="52"/>
  <c r="B142" i="52"/>
  <c r="B141" i="52"/>
  <c r="B140" i="52"/>
  <c r="B139" i="52"/>
  <c r="B138" i="52"/>
  <c r="B137" i="52"/>
  <c r="B136" i="52"/>
  <c r="B135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7" i="52"/>
  <c r="B116" i="52"/>
  <c r="B115" i="52"/>
  <c r="B112" i="52"/>
  <c r="B111" i="52"/>
  <c r="B110" i="52"/>
  <c r="B109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68" i="52"/>
  <c r="B67" i="52"/>
  <c r="B66" i="52"/>
  <c r="B65" i="52"/>
  <c r="B64" i="52"/>
  <c r="B63" i="52"/>
  <c r="B62" i="52"/>
  <c r="B61" i="52"/>
  <c r="B60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21" i="52"/>
  <c r="B20" i="52"/>
  <c r="B19" i="52"/>
  <c r="B18" i="52"/>
  <c r="B17" i="52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B3" i="52"/>
  <c r="N63" i="50"/>
  <c r="J63" i="50"/>
  <c r="N62" i="50"/>
  <c r="J62" i="50"/>
  <c r="J144" i="50"/>
  <c r="J145" i="50"/>
  <c r="J143" i="50"/>
  <c r="J142" i="50"/>
  <c r="J153" i="50"/>
  <c r="J152" i="50"/>
  <c r="N90" i="50"/>
  <c r="J90" i="50"/>
  <c r="N74" i="50"/>
  <c r="J74" i="50"/>
  <c r="J159" i="50"/>
  <c r="N112" i="50"/>
  <c r="J112" i="50"/>
  <c r="N60" i="50"/>
  <c r="J60" i="50"/>
  <c r="N59" i="50"/>
  <c r="J59" i="50"/>
  <c r="N58" i="50"/>
  <c r="J58" i="50"/>
  <c r="N61" i="50"/>
  <c r="J61" i="50"/>
  <c r="N93" i="50"/>
  <c r="J93" i="50"/>
  <c r="N92" i="50"/>
  <c r="J92" i="50"/>
  <c r="N91" i="50"/>
  <c r="J91" i="50"/>
  <c r="J158" i="50"/>
  <c r="J151" i="50"/>
  <c r="J157" i="50"/>
  <c r="J156" i="50"/>
  <c r="J149" i="50"/>
  <c r="J150" i="50"/>
  <c r="J148" i="50"/>
  <c r="J134" i="50"/>
  <c r="J135" i="50"/>
  <c r="J136" i="50"/>
  <c r="J137" i="50"/>
  <c r="J138" i="50"/>
  <c r="J139" i="50"/>
  <c r="J140" i="50"/>
  <c r="J141" i="50"/>
  <c r="J133" i="50"/>
  <c r="J129" i="50"/>
  <c r="J130" i="50"/>
  <c r="J128" i="50"/>
  <c r="J97" i="50"/>
  <c r="J98" i="50"/>
  <c r="J99" i="50"/>
  <c r="J100" i="50"/>
  <c r="J101" i="50"/>
  <c r="J102" i="50"/>
  <c r="J103" i="50"/>
  <c r="J104" i="50"/>
  <c r="J105" i="50"/>
  <c r="J106" i="50"/>
  <c r="J107" i="50"/>
  <c r="J108" i="50"/>
  <c r="J109" i="50"/>
  <c r="J110" i="50"/>
  <c r="J111" i="50"/>
  <c r="J96" i="50"/>
  <c r="J78" i="50"/>
  <c r="J79" i="50"/>
  <c r="J80" i="50"/>
  <c r="J81" i="50"/>
  <c r="J82" i="50"/>
  <c r="J83" i="50"/>
  <c r="J84" i="50"/>
  <c r="J85" i="50"/>
  <c r="J86" i="50"/>
  <c r="J87" i="50"/>
  <c r="J88" i="50"/>
  <c r="J89" i="50"/>
  <c r="J77" i="50"/>
  <c r="J67" i="50"/>
  <c r="J68" i="50"/>
  <c r="J69" i="50"/>
  <c r="J70" i="50"/>
  <c r="J71" i="50"/>
  <c r="J72" i="50"/>
  <c r="J73" i="50"/>
  <c r="J66" i="50"/>
  <c r="J45" i="50"/>
  <c r="J46" i="50"/>
  <c r="J47" i="50"/>
  <c r="J48" i="50"/>
  <c r="J49" i="50"/>
  <c r="J50" i="50"/>
  <c r="J51" i="50"/>
  <c r="J52" i="50"/>
  <c r="J53" i="50"/>
  <c r="J54" i="50"/>
  <c r="J55" i="50"/>
  <c r="J56" i="50"/>
  <c r="J57" i="50"/>
  <c r="J4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3" i="50"/>
  <c r="J34" i="50"/>
  <c r="J35" i="50"/>
  <c r="J36" i="50"/>
  <c r="J37" i="50"/>
  <c r="J38" i="50"/>
  <c r="J39" i="50"/>
  <c r="J40" i="50"/>
  <c r="J41" i="50"/>
  <c r="J14" i="50"/>
  <c r="J121" i="50"/>
  <c r="J122" i="50"/>
  <c r="J123" i="50"/>
  <c r="J124" i="50"/>
  <c r="J125" i="50"/>
  <c r="J116" i="50"/>
  <c r="J117" i="50"/>
  <c r="J118" i="50"/>
  <c r="J115" i="50"/>
  <c r="N31" i="50"/>
  <c r="N30" i="50"/>
  <c r="N29" i="50"/>
  <c r="M161" i="50"/>
  <c r="I161" i="50"/>
  <c r="N125" i="50"/>
  <c r="N124" i="50"/>
  <c r="N123" i="50"/>
  <c r="N122" i="50"/>
  <c r="N121" i="50"/>
  <c r="N118" i="50"/>
  <c r="N117" i="50"/>
  <c r="N116" i="50"/>
  <c r="N115" i="50"/>
  <c r="N111" i="50"/>
  <c r="N110" i="50"/>
  <c r="N109" i="50"/>
  <c r="N108" i="50"/>
  <c r="N107" i="50"/>
  <c r="N106" i="50"/>
  <c r="N105" i="50"/>
  <c r="N104" i="50"/>
  <c r="N103" i="50"/>
  <c r="N102" i="50"/>
  <c r="N101" i="50"/>
  <c r="N100" i="50"/>
  <c r="N99" i="50"/>
  <c r="N98" i="50"/>
  <c r="N97" i="50"/>
  <c r="N96" i="50"/>
  <c r="N89" i="50"/>
  <c r="N88" i="50"/>
  <c r="N87" i="50"/>
  <c r="N86" i="50"/>
  <c r="N85" i="50"/>
  <c r="N84" i="50"/>
  <c r="N83" i="50"/>
  <c r="N82" i="50"/>
  <c r="N81" i="50"/>
  <c r="N80" i="50"/>
  <c r="N79" i="50"/>
  <c r="N78" i="50"/>
  <c r="N77" i="50"/>
  <c r="N73" i="50"/>
  <c r="N72" i="50"/>
  <c r="N71" i="50"/>
  <c r="N70" i="50"/>
  <c r="N69" i="50"/>
  <c r="N68" i="50"/>
  <c r="N67" i="50"/>
  <c r="N66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1" i="50"/>
  <c r="N40" i="50"/>
  <c r="N39" i="50"/>
  <c r="N38" i="50"/>
  <c r="N37" i="50"/>
  <c r="N36" i="50"/>
  <c r="N35" i="50"/>
  <c r="N34" i="50"/>
  <c r="N33" i="50"/>
  <c r="N32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61" i="50" l="1"/>
  <c r="J3" i="50"/>
  <c r="J161" i="50"/>
  <c r="J6" i="50" l="1"/>
</calcChain>
</file>

<file path=xl/sharedStrings.xml><?xml version="1.0" encoding="utf-8"?>
<sst xmlns="http://schemas.openxmlformats.org/spreadsheetml/2006/main" count="25098" uniqueCount="8187">
  <si>
    <t>SPA00032</t>
  </si>
  <si>
    <t>SPA00033</t>
  </si>
  <si>
    <t>100000000084</t>
  </si>
  <si>
    <t>670939551129</t>
  </si>
  <si>
    <t>670373551727</t>
  </si>
  <si>
    <t>670805551727</t>
  </si>
  <si>
    <t>670923551727</t>
  </si>
  <si>
    <t>670036551129</t>
  </si>
  <si>
    <t>SPT00126</t>
  </si>
  <si>
    <t>SPT00127</t>
  </si>
  <si>
    <t>SPT00128</t>
  </si>
  <si>
    <t>SPT00129</t>
  </si>
  <si>
    <t>SPT00130</t>
  </si>
  <si>
    <t>SPC00005</t>
  </si>
  <si>
    <t>SPH00020</t>
  </si>
  <si>
    <t>SPH00021</t>
  </si>
  <si>
    <t>SPH00022</t>
  </si>
  <si>
    <t>SPH00023</t>
  </si>
  <si>
    <t>SPH00024</t>
  </si>
  <si>
    <t>SPH00025</t>
  </si>
  <si>
    <t>SPH00026</t>
  </si>
  <si>
    <t>SPH00027</t>
  </si>
  <si>
    <t>SPH00028</t>
  </si>
  <si>
    <t>SPH00029</t>
  </si>
  <si>
    <t>SPH00030</t>
  </si>
  <si>
    <t>SPH00031</t>
  </si>
  <si>
    <t>SPA00034</t>
  </si>
  <si>
    <t>SPA00035</t>
  </si>
  <si>
    <t>40</t>
  </si>
  <si>
    <t>68</t>
  </si>
  <si>
    <t>29</t>
  </si>
  <si>
    <t>47</t>
  </si>
  <si>
    <t>SPA00037</t>
  </si>
  <si>
    <t>SPA00038</t>
  </si>
  <si>
    <t>SPA00039</t>
  </si>
  <si>
    <t>SPA00040</t>
  </si>
  <si>
    <t>SPA00041</t>
  </si>
  <si>
    <t>SPA00042</t>
  </si>
  <si>
    <t>SPA00043</t>
  </si>
  <si>
    <t>SPA00044</t>
  </si>
  <si>
    <t>SPA00045</t>
  </si>
  <si>
    <t>SPA00036</t>
  </si>
  <si>
    <t>62</t>
  </si>
  <si>
    <t>SPA00052</t>
  </si>
  <si>
    <t>SPA00053</t>
  </si>
  <si>
    <t>673014062139</t>
  </si>
  <si>
    <t>673014088999</t>
  </si>
  <si>
    <t>673014188069</t>
  </si>
  <si>
    <t>673014374129</t>
  </si>
  <si>
    <t>SPA00054</t>
  </si>
  <si>
    <t>673014374135</t>
  </si>
  <si>
    <t>673014396815</t>
  </si>
  <si>
    <t>673014986500</t>
  </si>
  <si>
    <t>SPA00055</t>
  </si>
  <si>
    <t>SPA00046</t>
  </si>
  <si>
    <t>SPA00048</t>
  </si>
  <si>
    <t>SPA00047</t>
  </si>
  <si>
    <t>SPA00049</t>
  </si>
  <si>
    <t>SPA00050</t>
  </si>
  <si>
    <t>SPA00051</t>
  </si>
  <si>
    <t>673015038129</t>
  </si>
  <si>
    <t>673015038135</t>
  </si>
  <si>
    <t>673015374129</t>
  </si>
  <si>
    <t>673015396129</t>
  </si>
  <si>
    <t>673015808133</t>
  </si>
  <si>
    <t>673016877133</t>
  </si>
  <si>
    <t>673017038129</t>
  </si>
  <si>
    <t>673017038135</t>
  </si>
  <si>
    <t>673017374129</t>
  </si>
  <si>
    <t>SPA00056</t>
  </si>
  <si>
    <t>27</t>
  </si>
  <si>
    <t>SPA00057</t>
  </si>
  <si>
    <t>38</t>
  </si>
  <si>
    <t>24</t>
  </si>
  <si>
    <t>673020808073</t>
  </si>
  <si>
    <t>673020038164</t>
  </si>
  <si>
    <t>673020038135</t>
  </si>
  <si>
    <t>673020981073</t>
  </si>
  <si>
    <t>673020469044</t>
  </si>
  <si>
    <t>673017374135</t>
  </si>
  <si>
    <t>673017130069</t>
  </si>
  <si>
    <t>673017130074</t>
  </si>
  <si>
    <t>673017204140</t>
  </si>
  <si>
    <t>673017396129</t>
  </si>
  <si>
    <t>673018038129</t>
  </si>
  <si>
    <t>673018038135</t>
  </si>
  <si>
    <t>673018374129</t>
  </si>
  <si>
    <t>673018396077</t>
  </si>
  <si>
    <t>673018204815</t>
  </si>
  <si>
    <t>673018188069</t>
  </si>
  <si>
    <t>673019038084</t>
  </si>
  <si>
    <t>673019038129</t>
  </si>
  <si>
    <t>673019204148</t>
  </si>
  <si>
    <t>673019396077</t>
  </si>
  <si>
    <t>673019227083</t>
  </si>
  <si>
    <t>673019038999</t>
  </si>
  <si>
    <t>673019204808</t>
  </si>
  <si>
    <t>673019396808</t>
  </si>
  <si>
    <t>673019038943</t>
  </si>
  <si>
    <t>673019038061</t>
  </si>
  <si>
    <t>673019374148</t>
  </si>
  <si>
    <t>673019227077</t>
  </si>
  <si>
    <t>673019463083</t>
  </si>
  <si>
    <t>673021038133</t>
  </si>
  <si>
    <t>673021374129</t>
  </si>
  <si>
    <t>673021021129</t>
  </si>
  <si>
    <t>673021565069</t>
  </si>
  <si>
    <t>673022038129</t>
  </si>
  <si>
    <t>673022988129</t>
  </si>
  <si>
    <t>673023038133</t>
  </si>
  <si>
    <t>673023374129</t>
  </si>
  <si>
    <t>673023418129</t>
  </si>
  <si>
    <t>673023565069</t>
  </si>
  <si>
    <t>673024038133</t>
  </si>
  <si>
    <t>673024565069</t>
  </si>
  <si>
    <t>673024988129</t>
  </si>
  <si>
    <t>673025038129</t>
  </si>
  <si>
    <t>673025374129</t>
  </si>
  <si>
    <t>673025978129</t>
  </si>
  <si>
    <t>673025565069</t>
  </si>
  <si>
    <t>673026038129</t>
  </si>
  <si>
    <t>673026374129</t>
  </si>
  <si>
    <t>673026565069</t>
  </si>
  <si>
    <t>673026978133</t>
  </si>
  <si>
    <t>673026418129</t>
  </si>
  <si>
    <t>673026865129</t>
  </si>
  <si>
    <t>673027038129</t>
  </si>
  <si>
    <t>673027374129</t>
  </si>
  <si>
    <t>673027021129</t>
  </si>
  <si>
    <t>673027565069</t>
  </si>
  <si>
    <t>670036975727</t>
  </si>
  <si>
    <t>670939975727</t>
  </si>
  <si>
    <t>SPA00065</t>
  </si>
  <si>
    <t>SPA00073</t>
  </si>
  <si>
    <t>SPA00095</t>
  </si>
  <si>
    <t>SPA00068</t>
  </si>
  <si>
    <t>SPA00062</t>
  </si>
  <si>
    <t>SPA00107</t>
  </si>
  <si>
    <t>SPA00088</t>
  </si>
  <si>
    <t>SPA00078</t>
  </si>
  <si>
    <t>SPA00119</t>
  </si>
  <si>
    <t>SPA00081</t>
  </si>
  <si>
    <t>SPA00109</t>
  </si>
  <si>
    <t>SPA00117</t>
  </si>
  <si>
    <t>SPA00075</t>
  </si>
  <si>
    <t>SPA00104</t>
  </si>
  <si>
    <t>SPA00090</t>
  </si>
  <si>
    <t>SPA00074</t>
  </si>
  <si>
    <t>SPA00084</t>
  </si>
  <si>
    <t>SPA00076</t>
  </si>
  <si>
    <t>SPA00067</t>
  </si>
  <si>
    <t>SPA00108</t>
  </si>
  <si>
    <t>SPA00087</t>
  </si>
  <si>
    <t>SPA00071</t>
  </si>
  <si>
    <t>SPA00112</t>
  </si>
  <si>
    <t>SPA00111</t>
  </si>
  <si>
    <t>SPA00106</t>
  </si>
  <si>
    <t>SPA00089</t>
  </si>
  <si>
    <t>SPA00101</t>
  </si>
  <si>
    <t>SPA00114</t>
  </si>
  <si>
    <t>SPA00096</t>
  </si>
  <si>
    <t>SPA00086</t>
  </si>
  <si>
    <t>SPA00098</t>
  </si>
  <si>
    <t>SPA00116</t>
  </si>
  <si>
    <t>SPA00115</t>
  </si>
  <si>
    <t>SPA00077</t>
  </si>
  <si>
    <t>SPA00085</t>
  </si>
  <si>
    <t>SPA00059</t>
  </si>
  <si>
    <t>SPA00118</t>
  </si>
  <si>
    <t>SPA00082</t>
  </si>
  <si>
    <t>SPA00105</t>
  </si>
  <si>
    <t>SPA00079</t>
  </si>
  <si>
    <t>SPA00100</t>
  </si>
  <si>
    <t>SPA00097</t>
  </si>
  <si>
    <t>SPA00061</t>
  </si>
  <si>
    <t>SPA00103</t>
  </si>
  <si>
    <t>SPA00064</t>
  </si>
  <si>
    <t>SPA00092</t>
  </si>
  <si>
    <t>SPA00113</t>
  </si>
  <si>
    <t>SPA00070</t>
  </si>
  <si>
    <t>SPA00060</t>
  </si>
  <si>
    <t>SPA00099</t>
  </si>
  <si>
    <t>SPA00102</t>
  </si>
  <si>
    <t>SPA00110</t>
  </si>
  <si>
    <t>SPA00063</t>
  </si>
  <si>
    <t>SPA00069</t>
  </si>
  <si>
    <t>SPA00080</t>
  </si>
  <si>
    <t>SPA00094</t>
  </si>
  <si>
    <t>SPA00091</t>
  </si>
  <si>
    <t>SPA00072</t>
  </si>
  <si>
    <t>SPA00058</t>
  </si>
  <si>
    <t>SPA00083</t>
  </si>
  <si>
    <t>SPA00093</t>
  </si>
  <si>
    <t>SPA00066</t>
  </si>
  <si>
    <t>SRX00068</t>
  </si>
  <si>
    <t>SRX00067</t>
  </si>
  <si>
    <t>SRX00082</t>
  </si>
  <si>
    <t>SRX00075</t>
  </si>
  <si>
    <t>SRX00072</t>
  </si>
  <si>
    <t>SRX00061</t>
  </si>
  <si>
    <t>SRX00080</t>
  </si>
  <si>
    <t>SRX00064</t>
  </si>
  <si>
    <t>SRX00078</t>
  </si>
  <si>
    <t>SRX00074</t>
  </si>
  <si>
    <t>SRX00063</t>
  </si>
  <si>
    <t>SRX00069</t>
  </si>
  <si>
    <t>SRX00059</t>
  </si>
  <si>
    <t>SRX00083</t>
  </si>
  <si>
    <t>SRX00065</t>
  </si>
  <si>
    <t>SRX00077</t>
  </si>
  <si>
    <t>SRX00071</t>
  </si>
  <si>
    <t>SRX00073</t>
  </si>
  <si>
    <t>SRX00081</t>
  </si>
  <si>
    <t>SRX00066</t>
  </si>
  <si>
    <t>SRX00084</t>
  </si>
  <si>
    <t>SRX00060</t>
  </si>
  <si>
    <t>SRX00079</t>
  </si>
  <si>
    <t>SRX00076</t>
  </si>
  <si>
    <t>SRX00070</t>
  </si>
  <si>
    <t>SRX00062</t>
  </si>
  <si>
    <t>SRX00095</t>
  </si>
  <si>
    <t>SRX00087</t>
  </si>
  <si>
    <t>SRX00092</t>
  </si>
  <si>
    <t>SRX00093</t>
  </si>
  <si>
    <t>SRX00090</t>
  </si>
  <si>
    <t>SRX00088</t>
  </si>
  <si>
    <t>SRX00085</t>
  </si>
  <si>
    <t>SRX00098</t>
  </si>
  <si>
    <t>SRX00091</t>
  </si>
  <si>
    <t>SRX00100</t>
  </si>
  <si>
    <t>SRX00099</t>
  </si>
  <si>
    <t>SRX00096</t>
  </si>
  <si>
    <t>SRX00086</t>
  </si>
  <si>
    <t>SRX00097</t>
  </si>
  <si>
    <t>SRX00094</t>
  </si>
  <si>
    <t>SRX00089</t>
  </si>
  <si>
    <t>673016989178</t>
  </si>
  <si>
    <t>673020955073</t>
  </si>
  <si>
    <t>673016373129</t>
  </si>
  <si>
    <t>670299990133</t>
  </si>
  <si>
    <t>673016271811</t>
  </si>
  <si>
    <t>673006990133</t>
  </si>
  <si>
    <t>673027012133</t>
  </si>
  <si>
    <t>673018073069</t>
  </si>
  <si>
    <t>673016013130</t>
  </si>
  <si>
    <t>673025012133</t>
  </si>
  <si>
    <t>673015487810</t>
  </si>
  <si>
    <t>673020990133</t>
  </si>
  <si>
    <t>673016010811</t>
  </si>
  <si>
    <t>673022012073</t>
  </si>
  <si>
    <t>673011990133</t>
  </si>
  <si>
    <t>312013632058</t>
  </si>
  <si>
    <t>313013023818</t>
  </si>
  <si>
    <t>312013025969</t>
  </si>
  <si>
    <t>312012061969</t>
  </si>
  <si>
    <t>313013082053</t>
  </si>
  <si>
    <t>310857061969</t>
  </si>
  <si>
    <t>313013026083</t>
  </si>
  <si>
    <t>310226019192</t>
  </si>
  <si>
    <t>313013038043</t>
  </si>
  <si>
    <t>310226021943</t>
  </si>
  <si>
    <t>310857097083</t>
  </si>
  <si>
    <t>313013096969</t>
  </si>
  <si>
    <t>310226019185</t>
  </si>
  <si>
    <t>313013026053</t>
  </si>
  <si>
    <t>310857097969</t>
  </si>
  <si>
    <t>310226126815</t>
  </si>
  <si>
    <t>312012038069</t>
  </si>
  <si>
    <t>310226019084</t>
  </si>
  <si>
    <t>312013632185</t>
  </si>
  <si>
    <t>312012097969</t>
  </si>
  <si>
    <t>310226021185</t>
  </si>
  <si>
    <t>312012440053</t>
  </si>
  <si>
    <t>313013632053</t>
  </si>
  <si>
    <t>310857487843</t>
  </si>
  <si>
    <t>310857632084</t>
  </si>
  <si>
    <t>310226228971</t>
  </si>
  <si>
    <t>312012632969</t>
  </si>
  <si>
    <t>312013532969</t>
  </si>
  <si>
    <t>313013037818</t>
  </si>
  <si>
    <t>310226285080</t>
  </si>
  <si>
    <t>310226265815</t>
  </si>
  <si>
    <t>312013038084</t>
  </si>
  <si>
    <t>312013032084</t>
  </si>
  <si>
    <t>310857632069</t>
  </si>
  <si>
    <t>312012038969</t>
  </si>
  <si>
    <t>312012632084</t>
  </si>
  <si>
    <t>312013032058</t>
  </si>
  <si>
    <t>310226265084</t>
  </si>
  <si>
    <t>313013025083</t>
  </si>
  <si>
    <t>313013632083</t>
  </si>
  <si>
    <t>313013632069</t>
  </si>
  <si>
    <t>313013025969</t>
  </si>
  <si>
    <t>312013038185</t>
  </si>
  <si>
    <t>312012037053</t>
  </si>
  <si>
    <t>312013050083</t>
  </si>
  <si>
    <t>312012037083</t>
  </si>
  <si>
    <t>312012097083</t>
  </si>
  <si>
    <t>310857038069</t>
  </si>
  <si>
    <t>313013037969</t>
  </si>
  <si>
    <t>312012050971</t>
  </si>
  <si>
    <t>312012632069</t>
  </si>
  <si>
    <t>313013038069</t>
  </si>
  <si>
    <t>313013038084</t>
  </si>
  <si>
    <t>312013440083</t>
  </si>
  <si>
    <t>312013632084</t>
  </si>
  <si>
    <t>312013038043</t>
  </si>
  <si>
    <t>312013025083</t>
  </si>
  <si>
    <t>310226021084</t>
  </si>
  <si>
    <t>310226126084</t>
  </si>
  <si>
    <t>310809061069</t>
  </si>
  <si>
    <t>310809023069</t>
  </si>
  <si>
    <t>310809038069</t>
  </si>
  <si>
    <t>310775038084</t>
  </si>
  <si>
    <t>310809090185</t>
  </si>
  <si>
    <t>310809098069</t>
  </si>
  <si>
    <t>310809023185</t>
  </si>
  <si>
    <t>310775109084</t>
  </si>
  <si>
    <t>310775082185</t>
  </si>
  <si>
    <t>310775061185</t>
  </si>
  <si>
    <t>310809038185</t>
  </si>
  <si>
    <t>310809050069</t>
  </si>
  <si>
    <t>310809061185</t>
  </si>
  <si>
    <t>310775632185</t>
  </si>
  <si>
    <t>310775987185</t>
  </si>
  <si>
    <t>310809632069</t>
  </si>
  <si>
    <t>310775038185</t>
  </si>
  <si>
    <t>310775126185</t>
  </si>
  <si>
    <t>310809095069</t>
  </si>
  <si>
    <t>310809631852</t>
  </si>
  <si>
    <t>310809098185</t>
  </si>
  <si>
    <t>310775125192</t>
  </si>
  <si>
    <t>310775632084</t>
  </si>
  <si>
    <t>310775127185</t>
  </si>
  <si>
    <t>310809982069</t>
  </si>
  <si>
    <t>310775037185</t>
  </si>
  <si>
    <t>310809090069</t>
  </si>
  <si>
    <t>310809050185</t>
  </si>
  <si>
    <t>310809095185</t>
  </si>
  <si>
    <t>310809982185</t>
  </si>
  <si>
    <t>SPA00122</t>
  </si>
  <si>
    <t>SPA00123</t>
  </si>
  <si>
    <t>SPA00120</t>
  </si>
  <si>
    <t>49</t>
  </si>
  <si>
    <t>SPA00121</t>
  </si>
  <si>
    <t>74</t>
  </si>
  <si>
    <t>103013000083</t>
  </si>
  <si>
    <t>103013000192</t>
  </si>
  <si>
    <t>103013000238</t>
  </si>
  <si>
    <t>103013000069</t>
  </si>
  <si>
    <t>103013000053</t>
  </si>
  <si>
    <t>103013000971</t>
  </si>
  <si>
    <t>103013000815</t>
  </si>
  <si>
    <t>103013000809</t>
  </si>
  <si>
    <t>103013000240</t>
  </si>
  <si>
    <t>103013000084</t>
  </si>
  <si>
    <t>SPC00006</t>
  </si>
  <si>
    <t>103013000252</t>
  </si>
  <si>
    <t>103013000080</t>
  </si>
  <si>
    <t>103013000969</t>
  </si>
  <si>
    <t>103013000818</t>
  </si>
  <si>
    <t>103013000094</t>
  </si>
  <si>
    <t>103013000185</t>
  </si>
  <si>
    <t>54</t>
  </si>
  <si>
    <t>26</t>
  </si>
  <si>
    <t>88</t>
  </si>
  <si>
    <t>97</t>
  </si>
  <si>
    <t>84</t>
  </si>
  <si>
    <t>71</t>
  </si>
  <si>
    <t>SPA00126</t>
  </si>
  <si>
    <t>SPA00129</t>
  </si>
  <si>
    <t>SPA00128</t>
  </si>
  <si>
    <t>SPA00125</t>
  </si>
  <si>
    <t>46</t>
  </si>
  <si>
    <t>SPA00127</t>
  </si>
  <si>
    <t>SPA00124</t>
  </si>
  <si>
    <t>673015975727</t>
  </si>
  <si>
    <t>673007493129</t>
  </si>
  <si>
    <t>673007222077</t>
  </si>
  <si>
    <t>673018975727</t>
  </si>
  <si>
    <t>59</t>
  </si>
  <si>
    <t>670036551727</t>
  </si>
  <si>
    <t>672061222083</t>
  </si>
  <si>
    <t>670939551727</t>
  </si>
  <si>
    <t>673007703139</t>
  </si>
  <si>
    <t>673015808810</t>
  </si>
  <si>
    <t>672061702139</t>
  </si>
  <si>
    <t>672061703139</t>
  </si>
  <si>
    <t>673007204148</t>
  </si>
  <si>
    <t>673018556129</t>
  </si>
  <si>
    <t>672061632148</t>
  </si>
  <si>
    <t>672050971133</t>
  </si>
  <si>
    <t>320791991032</t>
  </si>
  <si>
    <t>320791992032</t>
  </si>
  <si>
    <t>310857050077</t>
  </si>
  <si>
    <t>61</t>
  </si>
  <si>
    <t>SPA00131</t>
  </si>
  <si>
    <t>SPA00132</t>
  </si>
  <si>
    <t>SPA00135</t>
  </si>
  <si>
    <t>SPA00130</t>
  </si>
  <si>
    <t>SPA00133</t>
  </si>
  <si>
    <t>SPA00134</t>
  </si>
  <si>
    <t>SPA00137</t>
  </si>
  <si>
    <t>66</t>
  </si>
  <si>
    <t>SPA00136</t>
  </si>
  <si>
    <t>SPA00142</t>
  </si>
  <si>
    <t>SPA00141</t>
  </si>
  <si>
    <t>SPT00131</t>
  </si>
  <si>
    <t>80</t>
  </si>
  <si>
    <t>SPA00140</t>
  </si>
  <si>
    <t>SPA00138</t>
  </si>
  <si>
    <t>SPA00139</t>
  </si>
  <si>
    <t>SPA00146</t>
  </si>
  <si>
    <t>310857038084</t>
  </si>
  <si>
    <t>55</t>
  </si>
  <si>
    <t>94</t>
  </si>
  <si>
    <t>79</t>
  </si>
  <si>
    <t>SPA00143</t>
  </si>
  <si>
    <t>SPA00145</t>
  </si>
  <si>
    <t>31085705815</t>
  </si>
  <si>
    <t>SPA00144</t>
  </si>
  <si>
    <t>SPT00264</t>
  </si>
  <si>
    <t>SPT00193</t>
  </si>
  <si>
    <t>SPT00256</t>
  </si>
  <si>
    <t>SPT00134</t>
  </si>
  <si>
    <t>SPT00168</t>
  </si>
  <si>
    <t>SPF00026</t>
  </si>
  <si>
    <t>SPT00213</t>
  </si>
  <si>
    <t>SPT00245</t>
  </si>
  <si>
    <t>50</t>
  </si>
  <si>
    <t>SPT00190</t>
  </si>
  <si>
    <t>SPT00137</t>
  </si>
  <si>
    <t>SPT00149</t>
  </si>
  <si>
    <t>SPT00197</t>
  </si>
  <si>
    <t>SPF00044</t>
  </si>
  <si>
    <t>SPT00223</t>
  </si>
  <si>
    <t>SPF00032</t>
  </si>
  <si>
    <t>673019975219</t>
  </si>
  <si>
    <t>SPT00200</t>
  </si>
  <si>
    <t>SPT00135</t>
  </si>
  <si>
    <t>SPT00155</t>
  </si>
  <si>
    <t>SPF00055</t>
  </si>
  <si>
    <t>SPT00163</t>
  </si>
  <si>
    <t>SPF00042</t>
  </si>
  <si>
    <t>SPT00267</t>
  </si>
  <si>
    <t>SPT00162</t>
  </si>
  <si>
    <t>SPT00221</t>
  </si>
  <si>
    <t>SPT00132</t>
  </si>
  <si>
    <t>SPT00142</t>
  </si>
  <si>
    <t>SPT00214</t>
  </si>
  <si>
    <t>SPT00244</t>
  </si>
  <si>
    <t>SPT00158</t>
  </si>
  <si>
    <t>SPT00183</t>
  </si>
  <si>
    <t>SPT00260</t>
  </si>
  <si>
    <t>SPT00169</t>
  </si>
  <si>
    <t>SPT00178</t>
  </si>
  <si>
    <t>SPT00235</t>
  </si>
  <si>
    <t>SPF00036</t>
  </si>
  <si>
    <t>SPT00187</t>
  </si>
  <si>
    <t>SPT00209</t>
  </si>
  <si>
    <t>SPT00184</t>
  </si>
  <si>
    <t>SPF00047</t>
  </si>
  <si>
    <t>SPF00051</t>
  </si>
  <si>
    <t>SPF00028</t>
  </si>
  <si>
    <t>SPF00029</t>
  </si>
  <si>
    <t>SPT00237</t>
  </si>
  <si>
    <t>SPT00211</t>
  </si>
  <si>
    <t>SPT00247</t>
  </si>
  <si>
    <t>SPT00257</t>
  </si>
  <si>
    <t>SPT00236</t>
  </si>
  <si>
    <t>SPT00225</t>
  </si>
  <si>
    <t>SPT00154</t>
  </si>
  <si>
    <t>SPF00049</t>
  </si>
  <si>
    <t>SPT00165</t>
  </si>
  <si>
    <t>SPT00157</t>
  </si>
  <si>
    <t>SPT00220</t>
  </si>
  <si>
    <t>SPT00259</t>
  </si>
  <si>
    <t>SPF00027</t>
  </si>
  <si>
    <t>SPT00269</t>
  </si>
  <si>
    <t>SPT00140</t>
  </si>
  <si>
    <t>SPF00052</t>
  </si>
  <si>
    <t>SPF00024</t>
  </si>
  <si>
    <t>SPT00258</t>
  </si>
  <si>
    <t>SPT00215</t>
  </si>
  <si>
    <t>SPT00243</t>
  </si>
  <si>
    <t>SPT00233</t>
  </si>
  <si>
    <t>SPT00188</t>
  </si>
  <si>
    <t>SPT00207</t>
  </si>
  <si>
    <t>SPT00208</t>
  </si>
  <si>
    <t>SPF00025</t>
  </si>
  <si>
    <t>SPF00046</t>
  </si>
  <si>
    <t>SPT00185</t>
  </si>
  <si>
    <t>SPT00199</t>
  </si>
  <si>
    <t>SPT00144</t>
  </si>
  <si>
    <t>SPT00232</t>
  </si>
  <si>
    <t>SPT00194</t>
  </si>
  <si>
    <t>SPT00205</t>
  </si>
  <si>
    <t>SPT00181</t>
  </si>
  <si>
    <t>SPT00171</t>
  </si>
  <si>
    <t>SPT00238</t>
  </si>
  <si>
    <t>SPF00033</t>
  </si>
  <si>
    <t>SPF00039</t>
  </si>
  <si>
    <t>SPT00151</t>
  </si>
  <si>
    <t>SPT00176</t>
  </si>
  <si>
    <t>SPT00226</t>
  </si>
  <si>
    <t>SPT00262</t>
  </si>
  <si>
    <t>SPT00172</t>
  </si>
  <si>
    <t>SPT00219</t>
  </si>
  <si>
    <t>SPT00229</t>
  </si>
  <si>
    <t>SPT00175</t>
  </si>
  <si>
    <t>SPF00022</t>
  </si>
  <si>
    <t>SPF00038</t>
  </si>
  <si>
    <t>SPT00179</t>
  </si>
  <si>
    <t>SPT00210</t>
  </si>
  <si>
    <t>SPT00248</t>
  </si>
  <si>
    <t>SPF00035</t>
  </si>
  <si>
    <t>SPT00186</t>
  </si>
  <si>
    <t>SPT00174</t>
  </si>
  <si>
    <t>SPT00182</t>
  </si>
  <si>
    <t>SPT00198</t>
  </si>
  <si>
    <t>SPT00161</t>
  </si>
  <si>
    <t>SPT00206</t>
  </si>
  <si>
    <t>SPT00261</t>
  </si>
  <si>
    <t>SPT00239</t>
  </si>
  <si>
    <t>SPT00150</t>
  </si>
  <si>
    <t>SPT00160</t>
  </si>
  <si>
    <t>SPT00251</t>
  </si>
  <si>
    <t>SPT00250</t>
  </si>
  <si>
    <t>SPF00021</t>
  </si>
  <si>
    <t>SPT00159</t>
  </si>
  <si>
    <t>SPF00034</t>
  </si>
  <si>
    <t>SPT00203</t>
  </si>
  <si>
    <t>SPT00164</t>
  </si>
  <si>
    <t>SPF00056</t>
  </si>
  <si>
    <t>SPT00170</t>
  </si>
  <si>
    <t>SPT00228</t>
  </si>
  <si>
    <t>SPT00145</t>
  </si>
  <si>
    <t>SPT00133</t>
  </si>
  <si>
    <t>SPT00147</t>
  </si>
  <si>
    <t>SPT00216</t>
  </si>
  <si>
    <t>SPT00242</t>
  </si>
  <si>
    <t>SPT00230</t>
  </si>
  <si>
    <t>SPT00266</t>
  </si>
  <si>
    <t>SPF00041</t>
  </si>
  <si>
    <t>SPF00043</t>
  </si>
  <si>
    <t>SPT00263</t>
  </si>
  <si>
    <t>SPT00253</t>
  </si>
  <si>
    <t>SPT00204</t>
  </si>
  <si>
    <t>SPT00192</t>
  </si>
  <si>
    <t>SPT00222</t>
  </si>
  <si>
    <t>SPT00196</t>
  </si>
  <si>
    <t>SPT00173</t>
  </si>
  <si>
    <t>SPT00195</t>
  </si>
  <si>
    <t>SPT00152</t>
  </si>
  <si>
    <t>SPT00252</t>
  </si>
  <si>
    <t>SPF00030</t>
  </si>
  <si>
    <t>SPT00202</t>
  </si>
  <si>
    <t>SPT00240</t>
  </si>
  <si>
    <t>SPT00218</t>
  </si>
  <si>
    <t>SPT00217</t>
  </si>
  <si>
    <t>SPT00241</t>
  </si>
  <si>
    <t>SPT00231</t>
  </si>
  <si>
    <t>SPF00040</t>
  </si>
  <si>
    <t>SPT00265</t>
  </si>
  <si>
    <t>SPT00191</t>
  </si>
  <si>
    <t>673019374129</t>
  </si>
  <si>
    <t>SPT00177</t>
  </si>
  <si>
    <t>SPT00227</t>
  </si>
  <si>
    <t>SPT00146</t>
  </si>
  <si>
    <t>SPT00136</t>
  </si>
  <si>
    <t>SPF00037</t>
  </si>
  <si>
    <t>SPT00180</t>
  </si>
  <si>
    <t>SPT00143</t>
  </si>
  <si>
    <t>SPF00050</t>
  </si>
  <si>
    <t>673019409814</t>
  </si>
  <si>
    <t>SPT00189</t>
  </si>
  <si>
    <t>SPT00148</t>
  </si>
  <si>
    <t>SPT00268</t>
  </si>
  <si>
    <t>SPF00045</t>
  </si>
  <si>
    <t>SPT00141</t>
  </si>
  <si>
    <t>SPF00053</t>
  </si>
  <si>
    <t>SPT00224</t>
  </si>
  <si>
    <t>SPT00153</t>
  </si>
  <si>
    <t>SPF00054</t>
  </si>
  <si>
    <t>SPF00023</t>
  </si>
  <si>
    <t>SPF00031</t>
  </si>
  <si>
    <t>SPT00249</t>
  </si>
  <si>
    <t>SPT00255</t>
  </si>
  <si>
    <t>SPF00048</t>
  </si>
  <si>
    <t>SPT00254</t>
  </si>
  <si>
    <t>SPT00212</t>
  </si>
  <si>
    <t>SPT00246</t>
  </si>
  <si>
    <t>SPT00234</t>
  </si>
  <si>
    <t>SPT00201</t>
  </si>
  <si>
    <t>SPT00156</t>
  </si>
  <si>
    <t>SPT00166</t>
  </si>
  <si>
    <t>SPT00167</t>
  </si>
  <si>
    <t>SPT00139</t>
  </si>
  <si>
    <t>SPT00138</t>
  </si>
  <si>
    <t>82</t>
  </si>
  <si>
    <t>673026038135</t>
  </si>
  <si>
    <t>25</t>
  </si>
  <si>
    <t>SPA00149</t>
  </si>
  <si>
    <t>96</t>
  </si>
  <si>
    <t>18</t>
  </si>
  <si>
    <t>SPA00148</t>
  </si>
  <si>
    <t>SPA00147</t>
  </si>
  <si>
    <t>69</t>
  </si>
  <si>
    <t>36</t>
  </si>
  <si>
    <t>86</t>
  </si>
  <si>
    <t>51</t>
  </si>
  <si>
    <t>92</t>
  </si>
  <si>
    <t>67</t>
  </si>
  <si>
    <t>45</t>
  </si>
  <si>
    <t>75</t>
  </si>
  <si>
    <t>41</t>
  </si>
  <si>
    <t>21</t>
  </si>
  <si>
    <t>90</t>
  </si>
  <si>
    <t>SPA00151</t>
  </si>
  <si>
    <t>SPA00150</t>
  </si>
  <si>
    <t>52</t>
  </si>
  <si>
    <t>87</t>
  </si>
  <si>
    <t>58</t>
  </si>
  <si>
    <t>35</t>
  </si>
  <si>
    <t>673028556815</t>
  </si>
  <si>
    <t>673028222083</t>
  </si>
  <si>
    <t>673028038129</t>
  </si>
  <si>
    <t>100</t>
  </si>
  <si>
    <t>673028204129</t>
  </si>
  <si>
    <t>64</t>
  </si>
  <si>
    <t>673028374129</t>
  </si>
  <si>
    <t>673028507884</t>
  </si>
  <si>
    <t>43</t>
  </si>
  <si>
    <t>673028038135</t>
  </si>
  <si>
    <t>673028396821</t>
  </si>
  <si>
    <t>73</t>
  </si>
  <si>
    <t>81</t>
  </si>
  <si>
    <t>56</t>
  </si>
  <si>
    <t>44</t>
  </si>
  <si>
    <t>32</t>
  </si>
  <si>
    <t>57</t>
  </si>
  <si>
    <t>SPD00005B</t>
  </si>
  <si>
    <t>SPD00005C</t>
  </si>
  <si>
    <t>SPD00005D</t>
  </si>
  <si>
    <t>SPA00022</t>
  </si>
  <si>
    <t>SPC00004</t>
  </si>
  <si>
    <t>313013032084</t>
  </si>
  <si>
    <t>313013961083</t>
  </si>
  <si>
    <t>313013096808</t>
  </si>
  <si>
    <t>312012038083</t>
  </si>
  <si>
    <t>312012964080</t>
  </si>
  <si>
    <t>312012026084</t>
  </si>
  <si>
    <t>RXSUN</t>
  </si>
  <si>
    <t>SPA00023</t>
  </si>
  <si>
    <t>313013038969</t>
  </si>
  <si>
    <t>313013026084</t>
  </si>
  <si>
    <t>313013974943</t>
  </si>
  <si>
    <t>313013023083</t>
  </si>
  <si>
    <t>313013037084</t>
  </si>
  <si>
    <t>313013357816</t>
  </si>
  <si>
    <t>313013095943</t>
  </si>
  <si>
    <t>313013632084</t>
  </si>
  <si>
    <t>100002014000</t>
  </si>
  <si>
    <t>SPD00004</t>
  </si>
  <si>
    <t>SPD00004A</t>
  </si>
  <si>
    <t>SPD00004B</t>
  </si>
  <si>
    <t>SPD00004C</t>
  </si>
  <si>
    <t>SPD00004D</t>
  </si>
  <si>
    <t>SPD00004E</t>
  </si>
  <si>
    <t>SPD00004F</t>
  </si>
  <si>
    <t>SPD00004G</t>
  </si>
  <si>
    <t>SPD00005</t>
  </si>
  <si>
    <t>SPD00005A</t>
  </si>
  <si>
    <t>SPH00019</t>
  </si>
  <si>
    <t>313013025084</t>
  </si>
  <si>
    <t>313013082077</t>
  </si>
  <si>
    <t>312012050058</t>
  </si>
  <si>
    <t>312012982084</t>
  </si>
  <si>
    <t>312012037084</t>
  </si>
  <si>
    <t>312012061084</t>
  </si>
  <si>
    <t>312012962815</t>
  </si>
  <si>
    <t>312012593815</t>
  </si>
  <si>
    <t>312012440084</t>
  </si>
  <si>
    <t>312012097084</t>
  </si>
  <si>
    <t>312003038069</t>
  </si>
  <si>
    <t>312003099069</t>
  </si>
  <si>
    <t>312003512069</t>
  </si>
  <si>
    <t>312003632069</t>
  </si>
  <si>
    <t>312003038084</t>
  </si>
  <si>
    <t>310809038084</t>
  </si>
  <si>
    <t>310809090063</t>
  </si>
  <si>
    <t>310809098200</t>
  </si>
  <si>
    <t>310809050084</t>
  </si>
  <si>
    <t>310809982084</t>
  </si>
  <si>
    <t>310809023820</t>
  </si>
  <si>
    <t>310809061820</t>
  </si>
  <si>
    <t>310809095192</t>
  </si>
  <si>
    <t>310809632084</t>
  </si>
  <si>
    <t>310775038069</t>
  </si>
  <si>
    <t>310775109069</t>
  </si>
  <si>
    <t>310775125069</t>
  </si>
  <si>
    <t>310775126069</t>
  </si>
  <si>
    <t>310775127069</t>
  </si>
  <si>
    <t>310775987069</t>
  </si>
  <si>
    <t>310775037069</t>
  </si>
  <si>
    <t>310775082069</t>
  </si>
  <si>
    <t>310775061069</t>
  </si>
  <si>
    <t>310775632069</t>
  </si>
  <si>
    <t>312013025084</t>
  </si>
  <si>
    <t>312013038969</t>
  </si>
  <si>
    <t>312013032083</t>
  </si>
  <si>
    <t>312013974077</t>
  </si>
  <si>
    <t>312013050816</t>
  </si>
  <si>
    <t>312013073083</t>
  </si>
  <si>
    <t>312013970815</t>
  </si>
  <si>
    <t>312013357816</t>
  </si>
  <si>
    <t>312013440969</t>
  </si>
  <si>
    <t>312013632077</t>
  </si>
  <si>
    <t>312013532084</t>
  </si>
  <si>
    <t>310857097084</t>
  </si>
  <si>
    <t>310857038083</t>
  </si>
  <si>
    <t>310857111077</t>
  </si>
  <si>
    <t>310857967808</t>
  </si>
  <si>
    <t>310857245815</t>
  </si>
  <si>
    <t>310857487084</t>
  </si>
  <si>
    <t>310857050058</t>
  </si>
  <si>
    <t>310857982084</t>
  </si>
  <si>
    <t>310857153083</t>
  </si>
  <si>
    <t>310857061084</t>
  </si>
  <si>
    <t>310857632816</t>
  </si>
  <si>
    <t>310857155053</t>
  </si>
  <si>
    <t>310226021815</t>
  </si>
  <si>
    <t>310226126843</t>
  </si>
  <si>
    <t>310226265112</t>
  </si>
  <si>
    <t>310226285083</t>
  </si>
  <si>
    <t>310226228084</t>
  </si>
  <si>
    <t>310226219077</t>
  </si>
  <si>
    <t>310226019843</t>
  </si>
  <si>
    <t>310226974084</t>
  </si>
  <si>
    <t>SPA00024</t>
  </si>
  <si>
    <t>100000000819</t>
  </si>
  <si>
    <t>M'VILLE DISPLAY SHIPPING CHARG</t>
  </si>
  <si>
    <t>SPA00025</t>
  </si>
  <si>
    <t>SPA00026</t>
  </si>
  <si>
    <t>SPA00027</t>
  </si>
  <si>
    <t>SPA00028</t>
  </si>
  <si>
    <t>SPA00029</t>
  </si>
  <si>
    <t>SPA00030</t>
  </si>
  <si>
    <t>SPA00031</t>
  </si>
  <si>
    <t>672061062962</t>
  </si>
  <si>
    <t>520299018009</t>
  </si>
  <si>
    <t>520323018009</t>
  </si>
  <si>
    <t>523002018009</t>
  </si>
  <si>
    <t>520415018009</t>
  </si>
  <si>
    <t>523001018009</t>
  </si>
  <si>
    <t>523004018009</t>
  </si>
  <si>
    <t>523003018009</t>
  </si>
  <si>
    <t>522002018009</t>
  </si>
  <si>
    <t>70</t>
  </si>
  <si>
    <t>65</t>
  </si>
  <si>
    <t>310226952185</t>
  </si>
  <si>
    <t>672002906129</t>
  </si>
  <si>
    <t>310226863964</t>
  </si>
  <si>
    <t>310226863969</t>
  </si>
  <si>
    <t>310226863968</t>
  </si>
  <si>
    <t>310226955964</t>
  </si>
  <si>
    <t>310226974967</t>
  </si>
  <si>
    <t>310226974974</t>
  </si>
  <si>
    <t>310266956964</t>
  </si>
  <si>
    <t>310226956971</t>
  </si>
  <si>
    <t>310226956968</t>
  </si>
  <si>
    <t>312012950993</t>
  </si>
  <si>
    <t>312012950979</t>
  </si>
  <si>
    <t>312012957979</t>
  </si>
  <si>
    <t>312012957978</t>
  </si>
  <si>
    <t>312012958983</t>
  </si>
  <si>
    <t>312012958979</t>
  </si>
  <si>
    <t>312012959991</t>
  </si>
  <si>
    <t>312012959980</t>
  </si>
  <si>
    <t>312012960990</t>
  </si>
  <si>
    <t>312012960979</t>
  </si>
  <si>
    <t>312012961990</t>
  </si>
  <si>
    <t>312012961982</t>
  </si>
  <si>
    <t>312012062981</t>
  </si>
  <si>
    <t>312012062983</t>
  </si>
  <si>
    <t>312012062992</t>
  </si>
  <si>
    <t>312012638990</t>
  </si>
  <si>
    <t>312012638979</t>
  </si>
  <si>
    <t>312012638992</t>
  </si>
  <si>
    <t>312012962990</t>
  </si>
  <si>
    <t>312012962979</t>
  </si>
  <si>
    <t>310683950984</t>
  </si>
  <si>
    <t>310683950969</t>
  </si>
  <si>
    <t>310683950968</t>
  </si>
  <si>
    <t>310683973967</t>
  </si>
  <si>
    <t>310683973968</t>
  </si>
  <si>
    <t>310683963975</t>
  </si>
  <si>
    <t>310683963964</t>
  </si>
  <si>
    <t>310683963983</t>
  </si>
  <si>
    <t>310683964969</t>
  </si>
  <si>
    <t>310683964963</t>
  </si>
  <si>
    <t>310683965965</t>
  </si>
  <si>
    <t>310683965968</t>
  </si>
  <si>
    <t>310683965983</t>
  </si>
  <si>
    <t>310683374969</t>
  </si>
  <si>
    <t>310683374964</t>
  </si>
  <si>
    <t>310683374963</t>
  </si>
  <si>
    <t>310683374968</t>
  </si>
  <si>
    <t>670939906130</t>
  </si>
  <si>
    <t>310226952084</t>
  </si>
  <si>
    <t>310226953080</t>
  </si>
  <si>
    <t>312012961957</t>
  </si>
  <si>
    <t>310226952085</t>
  </si>
  <si>
    <t>310683950077</t>
  </si>
  <si>
    <t>310683973185</t>
  </si>
  <si>
    <t>310683950958</t>
  </si>
  <si>
    <t>312012374818</t>
  </si>
  <si>
    <t>310683950185</t>
  </si>
  <si>
    <t>310683973815</t>
  </si>
  <si>
    <t>312012962958</t>
  </si>
  <si>
    <t>310683963084</t>
  </si>
  <si>
    <t>310683963085</t>
  </si>
  <si>
    <t>310683963816</t>
  </si>
  <si>
    <t>310683374958</t>
  </si>
  <si>
    <t>310857062085</t>
  </si>
  <si>
    <t>310857062070</t>
  </si>
  <si>
    <t>310857638956</t>
  </si>
  <si>
    <t>310857638085</t>
  </si>
  <si>
    <t>310857638070</t>
  </si>
  <si>
    <t>310857459818</t>
  </si>
  <si>
    <t>310857459950</t>
  </si>
  <si>
    <t>310857967085</t>
  </si>
  <si>
    <t>310857968947</t>
  </si>
  <si>
    <t>312013950083</t>
  </si>
  <si>
    <t>312013950816</t>
  </si>
  <si>
    <t>312013950185</t>
  </si>
  <si>
    <t>312013974084</t>
  </si>
  <si>
    <t>312013973058</t>
  </si>
  <si>
    <t>312013973084</t>
  </si>
  <si>
    <t>312013973190</t>
  </si>
  <si>
    <t>312013969189</t>
  </si>
  <si>
    <t>312013969084</t>
  </si>
  <si>
    <t>312013959816</t>
  </si>
  <si>
    <t>312013959084</t>
  </si>
  <si>
    <t>312013959185</t>
  </si>
  <si>
    <t>312013960084</t>
  </si>
  <si>
    <t>312013960189</t>
  </si>
  <si>
    <t>312013062080</t>
  </si>
  <si>
    <t>312013062189</t>
  </si>
  <si>
    <t>312013638148</t>
  </si>
  <si>
    <t>312013638189</t>
  </si>
  <si>
    <t>312013970083</t>
  </si>
  <si>
    <t>312013970816</t>
  </si>
  <si>
    <t>312013971084</t>
  </si>
  <si>
    <t>312013971189</t>
  </si>
  <si>
    <t>312013972058</t>
  </si>
  <si>
    <t>312003638084</t>
  </si>
  <si>
    <t>312003963816</t>
  </si>
  <si>
    <t>310683374185</t>
  </si>
  <si>
    <t>312003965084</t>
  </si>
  <si>
    <t>310775963069</t>
  </si>
  <si>
    <t>312003965069</t>
  </si>
  <si>
    <t>312003459069</t>
  </si>
  <si>
    <t>312003964185</t>
  </si>
  <si>
    <t>312003459820</t>
  </si>
  <si>
    <t>312003638069</t>
  </si>
  <si>
    <t>310775638069</t>
  </si>
  <si>
    <t>310775963190</t>
  </si>
  <si>
    <t>310775960185</t>
  </si>
  <si>
    <t>310226950965</t>
  </si>
  <si>
    <t>310226950971</t>
  </si>
  <si>
    <t>310226951964</t>
  </si>
  <si>
    <t>310226951969</t>
  </si>
  <si>
    <t>310226951968</t>
  </si>
  <si>
    <t>310226951946</t>
  </si>
  <si>
    <t>310226952964</t>
  </si>
  <si>
    <t>310226952968</t>
  </si>
  <si>
    <t>310226952983</t>
  </si>
  <si>
    <t>310226953965</t>
  </si>
  <si>
    <t>310226953969</t>
  </si>
  <si>
    <t>670323903121</t>
  </si>
  <si>
    <t>673006045129</t>
  </si>
  <si>
    <t>673006062133</t>
  </si>
  <si>
    <t>673006374154</t>
  </si>
  <si>
    <t>673006387129</t>
  </si>
  <si>
    <t>673006904069</t>
  </si>
  <si>
    <t>310683374983</t>
  </si>
  <si>
    <t>310683638966</t>
  </si>
  <si>
    <t>310683638969</t>
  </si>
  <si>
    <t>310683638963</t>
  </si>
  <si>
    <t>310683638968</t>
  </si>
  <si>
    <t>310683638985</t>
  </si>
  <si>
    <t>310857950947</t>
  </si>
  <si>
    <t>310857950948</t>
  </si>
  <si>
    <t>310857973085</t>
  </si>
  <si>
    <t>310857973948</t>
  </si>
  <si>
    <t>310857958951</t>
  </si>
  <si>
    <t>310857958085</t>
  </si>
  <si>
    <t>310857966955</t>
  </si>
  <si>
    <t>310857965081</t>
  </si>
  <si>
    <t>310857965948</t>
  </si>
  <si>
    <t>310857062172</t>
  </si>
  <si>
    <t>102012000080</t>
  </si>
  <si>
    <t>102012000084</t>
  </si>
  <si>
    <t>102012000069</t>
  </si>
  <si>
    <t>102012000696</t>
  </si>
  <si>
    <t>102012000185</t>
  </si>
  <si>
    <t>102012000971</t>
  </si>
  <si>
    <t>102012000945</t>
  </si>
  <si>
    <t>102012000970</t>
  </si>
  <si>
    <t>102012000972</t>
  </si>
  <si>
    <t>102012000816</t>
  </si>
  <si>
    <t>102012000974</t>
  </si>
  <si>
    <t>102012000238</t>
  </si>
  <si>
    <t>102012000976</t>
  </si>
  <si>
    <t>102012000094</t>
  </si>
  <si>
    <t>101017000969</t>
  </si>
  <si>
    <t>101017000971</t>
  </si>
  <si>
    <t>101017000945</t>
  </si>
  <si>
    <t>101017000970</t>
  </si>
  <si>
    <t>101017000972</t>
  </si>
  <si>
    <t>101017000816</t>
  </si>
  <si>
    <t>101017000974</t>
  </si>
  <si>
    <t>101017000976</t>
  </si>
  <si>
    <t>101018000696</t>
  </si>
  <si>
    <t>101018000971</t>
  </si>
  <si>
    <t>101018000945</t>
  </si>
  <si>
    <t>101018000970</t>
  </si>
  <si>
    <t>101018000972</t>
  </si>
  <si>
    <t>101018000816</t>
  </si>
  <si>
    <t>101018000974</t>
  </si>
  <si>
    <t>101018000976</t>
  </si>
  <si>
    <t>101019000189</t>
  </si>
  <si>
    <t>102013000083</t>
  </si>
  <si>
    <t>102013000815</t>
  </si>
  <si>
    <t>102013000189</t>
  </si>
  <si>
    <t>102013000058</t>
  </si>
  <si>
    <t>102012000083</t>
  </si>
  <si>
    <t>102012000815</t>
  </si>
  <si>
    <t>MAD00001</t>
  </si>
  <si>
    <t>MAD00002</t>
  </si>
  <si>
    <t>310226974971</t>
  </si>
  <si>
    <t>MAP00002</t>
  </si>
  <si>
    <t>100002007000</t>
  </si>
  <si>
    <t>310226952971</t>
  </si>
  <si>
    <t>3106833396964</t>
  </si>
  <si>
    <t>85</t>
  </si>
  <si>
    <t>3120683963975</t>
  </si>
  <si>
    <t>MAD00004</t>
  </si>
  <si>
    <t>673007396815</t>
  </si>
  <si>
    <t>310226956964</t>
  </si>
  <si>
    <t>672061374999</t>
  </si>
  <si>
    <t>673007188069</t>
  </si>
  <si>
    <t>3102263974967</t>
  </si>
  <si>
    <t>310683396985</t>
  </si>
  <si>
    <t>091094000115</t>
  </si>
  <si>
    <t>520154456001</t>
  </si>
  <si>
    <t>310226974959</t>
  </si>
  <si>
    <t>312012958964</t>
  </si>
  <si>
    <t>673007374135</t>
  </si>
  <si>
    <t>312013970185</t>
  </si>
  <si>
    <t>673007062139</t>
  </si>
  <si>
    <t>310226974965</t>
  </si>
  <si>
    <t>MAP00001</t>
  </si>
  <si>
    <t>673007374129</t>
  </si>
  <si>
    <t>310683396963</t>
  </si>
  <si>
    <t>310683396968</t>
  </si>
  <si>
    <t>MARSHIPPING</t>
  </si>
  <si>
    <t>673007088999</t>
  </si>
  <si>
    <t>312013972185</t>
  </si>
  <si>
    <t>17</t>
  </si>
  <si>
    <t>CREDITMJB</t>
  </si>
  <si>
    <t>CREDITMAR</t>
  </si>
  <si>
    <t>322017484097</t>
  </si>
  <si>
    <t>SPP00002</t>
  </si>
  <si>
    <t>SPP00003</t>
  </si>
  <si>
    <t>MAP00007</t>
  </si>
  <si>
    <t>MAP00005</t>
  </si>
  <si>
    <t>SPP00001</t>
  </si>
  <si>
    <t>MAP00008</t>
  </si>
  <si>
    <t>MAP00003</t>
  </si>
  <si>
    <t>MAP00006</t>
  </si>
  <si>
    <t>672014374135</t>
  </si>
  <si>
    <t>670937959069</t>
  </si>
  <si>
    <t>MAR00042</t>
  </si>
  <si>
    <t>670937959074</t>
  </si>
  <si>
    <t>MAR00040</t>
  </si>
  <si>
    <t>MAR00041</t>
  </si>
  <si>
    <t>672014374129</t>
  </si>
  <si>
    <t>670939959074</t>
  </si>
  <si>
    <t>670939959069</t>
  </si>
  <si>
    <t>98</t>
  </si>
  <si>
    <t>12</t>
  </si>
  <si>
    <t>SMU00004</t>
  </si>
  <si>
    <t>SMU00007</t>
  </si>
  <si>
    <t>SMU00001</t>
  </si>
  <si>
    <t>SMU00011</t>
  </si>
  <si>
    <t>SMU00002</t>
  </si>
  <si>
    <t>MJP00001</t>
  </si>
  <si>
    <t>MJP00003</t>
  </si>
  <si>
    <t>MJP00002</t>
  </si>
  <si>
    <t>SMU00008</t>
  </si>
  <si>
    <t>SPA00005</t>
  </si>
  <si>
    <t>SPA00004</t>
  </si>
  <si>
    <t>SPA00007</t>
  </si>
  <si>
    <t>SPA00003</t>
  </si>
  <si>
    <t>SPA00010</t>
  </si>
  <si>
    <t>SPA00011</t>
  </si>
  <si>
    <t>SPA00014</t>
  </si>
  <si>
    <t>SPA00008</t>
  </si>
  <si>
    <t>SPA00012</t>
  </si>
  <si>
    <t>33</t>
  </si>
  <si>
    <t>SPA00002</t>
  </si>
  <si>
    <t>SPA00001</t>
  </si>
  <si>
    <t>SPA00013</t>
  </si>
  <si>
    <t>SPA00009</t>
  </si>
  <si>
    <t>SPA00006</t>
  </si>
  <si>
    <t>SPA00015</t>
  </si>
  <si>
    <t>SPA00016</t>
  </si>
  <si>
    <t>SPA00017</t>
  </si>
  <si>
    <t>MAR00043</t>
  </si>
  <si>
    <t>311018730002</t>
  </si>
  <si>
    <t>SPH00009</t>
  </si>
  <si>
    <t>SPH00015</t>
  </si>
  <si>
    <t>SPH00012</t>
  </si>
  <si>
    <t>SPH00014</t>
  </si>
  <si>
    <t>SPH00013</t>
  </si>
  <si>
    <t>SPH00011</t>
  </si>
  <si>
    <t>SPH00008</t>
  </si>
  <si>
    <t>SPH00010</t>
  </si>
  <si>
    <t>31</t>
  </si>
  <si>
    <t>MJB00039</t>
  </si>
  <si>
    <t>SPP00004</t>
  </si>
  <si>
    <t>MAP00004</t>
  </si>
  <si>
    <t>100001001000</t>
  </si>
  <si>
    <t>MJB00051</t>
  </si>
  <si>
    <t>MJB00050</t>
  </si>
  <si>
    <t>MAR00046</t>
  </si>
  <si>
    <t>673006707129</t>
  </si>
  <si>
    <t>MAR00044</t>
  </si>
  <si>
    <t>MAR00045</t>
  </si>
  <si>
    <t>SMU00005</t>
  </si>
  <si>
    <t>SMU00009</t>
  </si>
  <si>
    <t>SMU00003</t>
  </si>
  <si>
    <t>SMU00006</t>
  </si>
  <si>
    <t>60</t>
  </si>
  <si>
    <t>SPA00018</t>
  </si>
  <si>
    <t>SPH00018</t>
  </si>
  <si>
    <t>SPH00017</t>
  </si>
  <si>
    <t>SPH00016</t>
  </si>
  <si>
    <t>SMU00017</t>
  </si>
  <si>
    <t>SMU00018</t>
  </si>
  <si>
    <t>SMU00012</t>
  </si>
  <si>
    <t>SMU00016</t>
  </si>
  <si>
    <t>SMU00015</t>
  </si>
  <si>
    <t>SMU00013</t>
  </si>
  <si>
    <t>SMU00014</t>
  </si>
  <si>
    <t>SMU00019</t>
  </si>
  <si>
    <t>SMU00020</t>
  </si>
  <si>
    <t>100000000069</t>
  </si>
  <si>
    <t>MJB00038</t>
  </si>
  <si>
    <t>89</t>
  </si>
  <si>
    <t>323008062212</t>
  </si>
  <si>
    <t>320791988097</t>
  </si>
  <si>
    <t>320791989097</t>
  </si>
  <si>
    <t>320791990975</t>
  </si>
  <si>
    <t>320809062097</t>
  </si>
  <si>
    <t>320809632097</t>
  </si>
  <si>
    <t>320809248097</t>
  </si>
  <si>
    <t>320809353097</t>
  </si>
  <si>
    <t>320809512097</t>
  </si>
  <si>
    <t>320809980097</t>
  </si>
  <si>
    <t>320809991097</t>
  </si>
  <si>
    <t>320809992097</t>
  </si>
  <si>
    <t>320809983097</t>
  </si>
  <si>
    <t>320809993097</t>
  </si>
  <si>
    <t>320772986097</t>
  </si>
  <si>
    <t>320772987097</t>
  </si>
  <si>
    <t>14</t>
  </si>
  <si>
    <t>673010995133</t>
  </si>
  <si>
    <t>673010062129</t>
  </si>
  <si>
    <t>673010062035</t>
  </si>
  <si>
    <t>673010062073</t>
  </si>
  <si>
    <t>672036996129</t>
  </si>
  <si>
    <t>672036556133</t>
  </si>
  <si>
    <t>672036274069</t>
  </si>
  <si>
    <t>673010994129</t>
  </si>
  <si>
    <t>670795906129</t>
  </si>
  <si>
    <t>672036905035</t>
  </si>
  <si>
    <t>673011062164</t>
  </si>
  <si>
    <t>670795374877</t>
  </si>
  <si>
    <t>673011062035</t>
  </si>
  <si>
    <t>673011412044</t>
  </si>
  <si>
    <t>673011490164</t>
  </si>
  <si>
    <t>673011808069</t>
  </si>
  <si>
    <t>673012062129</t>
  </si>
  <si>
    <t>673012062135</t>
  </si>
  <si>
    <t>673012396129</t>
  </si>
  <si>
    <t>670413084139</t>
  </si>
  <si>
    <t>673007986500</t>
  </si>
  <si>
    <t>672061986069</t>
  </si>
  <si>
    <t>672052986074</t>
  </si>
  <si>
    <t>672002986074</t>
  </si>
  <si>
    <t>670937986074</t>
  </si>
  <si>
    <t>670805986501</t>
  </si>
  <si>
    <t>670939865129</t>
  </si>
  <si>
    <t>672052865129</t>
  </si>
  <si>
    <t>670937865129</t>
  </si>
  <si>
    <t>670375865129</t>
  </si>
  <si>
    <t>SMU00021</t>
  </si>
  <si>
    <t>672014235129</t>
  </si>
  <si>
    <t>670373865502</t>
  </si>
  <si>
    <t>SMU00022</t>
  </si>
  <si>
    <t>670795865139</t>
  </si>
  <si>
    <t>670323865502</t>
  </si>
  <si>
    <t>670805996121</t>
  </si>
  <si>
    <t>670323658139</t>
  </si>
  <si>
    <t>672052995069</t>
  </si>
  <si>
    <t>672052551129</t>
  </si>
  <si>
    <t>670937551129</t>
  </si>
  <si>
    <t>671012551502</t>
  </si>
  <si>
    <t>670299552044</t>
  </si>
  <si>
    <t>670299552164</t>
  </si>
  <si>
    <t>MJB00052</t>
  </si>
  <si>
    <t>MJB00053</t>
  </si>
  <si>
    <t>MJB00054</t>
  </si>
  <si>
    <t>MJB00055</t>
  </si>
  <si>
    <t>MJB00056</t>
  </si>
  <si>
    <t>MJB00057</t>
  </si>
  <si>
    <t>MJB00058</t>
  </si>
  <si>
    <t>MJB00059</t>
  </si>
  <si>
    <t>MJB00060</t>
  </si>
  <si>
    <t>MJB00061</t>
  </si>
  <si>
    <t>MJB00062</t>
  </si>
  <si>
    <t>MJB00063</t>
  </si>
  <si>
    <t>MJB00064</t>
  </si>
  <si>
    <t>MJB00065</t>
  </si>
  <si>
    <t>MJB00066</t>
  </si>
  <si>
    <t>MJB00067</t>
  </si>
  <si>
    <t>MJB00068</t>
  </si>
  <si>
    <t>MJB00069</t>
  </si>
  <si>
    <t>MJB00070</t>
  </si>
  <si>
    <t>MJB00071</t>
  </si>
  <si>
    <t>MJB00072</t>
  </si>
  <si>
    <t>MJB00073</t>
  </si>
  <si>
    <t>MJB00074</t>
  </si>
  <si>
    <t>MJB00075</t>
  </si>
  <si>
    <t>MJB00076</t>
  </si>
  <si>
    <t>MJB00077</t>
  </si>
  <si>
    <t>MJB00078</t>
  </si>
  <si>
    <t>MJB00079</t>
  </si>
  <si>
    <t>MJB00080</t>
  </si>
  <si>
    <t>MJB00081</t>
  </si>
  <si>
    <t>MJB00082</t>
  </si>
  <si>
    <t>SRX00013</t>
  </si>
  <si>
    <t>SRX00014</t>
  </si>
  <si>
    <t>SRX00015</t>
  </si>
  <si>
    <t>SRX00016</t>
  </si>
  <si>
    <t>SRX00017</t>
  </si>
  <si>
    <t>SRX00018</t>
  </si>
  <si>
    <t>SRX00019</t>
  </si>
  <si>
    <t>SRX00020</t>
  </si>
  <si>
    <t>SRX00024</t>
  </si>
  <si>
    <t>SRX00025</t>
  </si>
  <si>
    <t>SRX00026</t>
  </si>
  <si>
    <t>SRX00027</t>
  </si>
  <si>
    <t>SRX00028</t>
  </si>
  <si>
    <t>SRX00029</t>
  </si>
  <si>
    <t>SRX00030</t>
  </si>
  <si>
    <t>SRX00031</t>
  </si>
  <si>
    <t>SRX00032</t>
  </si>
  <si>
    <t>SRX00033</t>
  </si>
  <si>
    <t>SRX00034</t>
  </si>
  <si>
    <t>SRX00035</t>
  </si>
  <si>
    <t>SRX00036</t>
  </si>
  <si>
    <t>SRX00037</t>
  </si>
  <si>
    <t>SRX00038</t>
  </si>
  <si>
    <t>SRX00039</t>
  </si>
  <si>
    <t>SRX00040</t>
  </si>
  <si>
    <t>SRX00041</t>
  </si>
  <si>
    <t>SRX00042</t>
  </si>
  <si>
    <t>SRX00043</t>
  </si>
  <si>
    <t>SRX00044</t>
  </si>
  <si>
    <t>SRX00045</t>
  </si>
  <si>
    <t>SMU00030</t>
  </si>
  <si>
    <t>SMU00031</t>
  </si>
  <si>
    <t>SMU00049</t>
  </si>
  <si>
    <t>SMU00032</t>
  </si>
  <si>
    <t>SMU00033</t>
  </si>
  <si>
    <t>SMU00051</t>
  </si>
  <si>
    <t>SMU00052</t>
  </si>
  <si>
    <t>SMU00053</t>
  </si>
  <si>
    <t>SMU00054</t>
  </si>
  <si>
    <t>SMU00055</t>
  </si>
  <si>
    <t>SMU00056</t>
  </si>
  <si>
    <t>SMU00057</t>
  </si>
  <si>
    <t>SMU00063</t>
  </si>
  <si>
    <t>SMU00064</t>
  </si>
  <si>
    <t>SMU00065</t>
  </si>
  <si>
    <t>SMU00034</t>
  </si>
  <si>
    <t>SMU00035</t>
  </si>
  <si>
    <t>SMU00036</t>
  </si>
  <si>
    <t>SMU00037</t>
  </si>
  <si>
    <t>SMU00038</t>
  </si>
  <si>
    <t>SMU00039</t>
  </si>
  <si>
    <t>SMU00040</t>
  </si>
  <si>
    <t>SMU00041</t>
  </si>
  <si>
    <t>SMU00042</t>
  </si>
  <si>
    <t>SMU00043</t>
  </si>
  <si>
    <t>SMU00044</t>
  </si>
  <si>
    <t>SMU00045</t>
  </si>
  <si>
    <t>SMU00046</t>
  </si>
  <si>
    <t>SMU00023</t>
  </si>
  <si>
    <t>SMU00024</t>
  </si>
  <si>
    <t>SMU00048</t>
  </si>
  <si>
    <t>SMU00025</t>
  </si>
  <si>
    <t>SMU00026</t>
  </si>
  <si>
    <t>SMU00027</t>
  </si>
  <si>
    <t>SMU00028</t>
  </si>
  <si>
    <t>SMU00029</t>
  </si>
  <si>
    <t>48</t>
  </si>
  <si>
    <t>SMU00066</t>
  </si>
  <si>
    <t>671012906178</t>
  </si>
  <si>
    <t>100000000083</t>
  </si>
  <si>
    <t>671012384133</t>
  </si>
  <si>
    <t>SPT00001XS</t>
  </si>
  <si>
    <t>SPT00011XS</t>
  </si>
  <si>
    <t>SPT00036XS</t>
  </si>
  <si>
    <t>SPT00006XS</t>
  </si>
  <si>
    <t>78</t>
  </si>
  <si>
    <t>323008632212</t>
  </si>
  <si>
    <t>323008975972</t>
  </si>
  <si>
    <t>323008976972</t>
  </si>
  <si>
    <t>323008977972</t>
  </si>
  <si>
    <t>323008978212</t>
  </si>
  <si>
    <t>323008979212</t>
  </si>
  <si>
    <t>323008980972</t>
  </si>
  <si>
    <t>323008950973</t>
  </si>
  <si>
    <t>323008981212</t>
  </si>
  <si>
    <t>323008982974</t>
  </si>
  <si>
    <t>323008959972</t>
  </si>
  <si>
    <t>323008983212</t>
  </si>
  <si>
    <t>320791062097</t>
  </si>
  <si>
    <t>320791632097</t>
  </si>
  <si>
    <t>320791984097</t>
  </si>
  <si>
    <t>320791985097</t>
  </si>
  <si>
    <t>320791986097</t>
  </si>
  <si>
    <t>320791987973</t>
  </si>
  <si>
    <t>SRX00053</t>
  </si>
  <si>
    <t>SRX00054</t>
  </si>
  <si>
    <t>SRX00055</t>
  </si>
  <si>
    <t>SRX00056</t>
  </si>
  <si>
    <t>SRX00057</t>
  </si>
  <si>
    <t>SRX00058</t>
  </si>
  <si>
    <t>673012986074</t>
  </si>
  <si>
    <t>SRX00046</t>
  </si>
  <si>
    <t>SRX00047</t>
  </si>
  <si>
    <t>SRX00048</t>
  </si>
  <si>
    <t>SRX00049</t>
  </si>
  <si>
    <t>SRX00050</t>
  </si>
  <si>
    <t>SRX00051</t>
  </si>
  <si>
    <t>SRX00052</t>
  </si>
  <si>
    <t>SPA00021</t>
  </si>
  <si>
    <t>SPC00003</t>
  </si>
  <si>
    <t>673012374129</t>
  </si>
  <si>
    <t>673012374135</t>
  </si>
  <si>
    <t>673012130069</t>
  </si>
  <si>
    <t>673012130074</t>
  </si>
  <si>
    <t>673012235129</t>
  </si>
  <si>
    <t>SRX00001</t>
  </si>
  <si>
    <t>670323551139</t>
  </si>
  <si>
    <t>SPD00001</t>
  </si>
  <si>
    <t>SPD00002</t>
  </si>
  <si>
    <t>SPD00003</t>
  </si>
  <si>
    <t>673006384129</t>
  </si>
  <si>
    <t>670535062650</t>
  </si>
  <si>
    <t>672052062650</t>
  </si>
  <si>
    <t>670036062650</t>
  </si>
  <si>
    <t>672052045129</t>
  </si>
  <si>
    <t>SRX00004</t>
  </si>
  <si>
    <t>SRX00005</t>
  </si>
  <si>
    <t>SRX00006</t>
  </si>
  <si>
    <t>SRX00007</t>
  </si>
  <si>
    <t>SRX00008</t>
  </si>
  <si>
    <t>SRX00009</t>
  </si>
  <si>
    <t>SRX00002</t>
  </si>
  <si>
    <t>SRX00003</t>
  </si>
  <si>
    <t>SRX00010</t>
  </si>
  <si>
    <t>SRX00011</t>
  </si>
  <si>
    <t>SRX00012</t>
  </si>
  <si>
    <t>SMU00058</t>
  </si>
  <si>
    <t>SMU00059</t>
  </si>
  <si>
    <t>SMU00060</t>
  </si>
  <si>
    <t>SMU00061</t>
  </si>
  <si>
    <t>SMU00062</t>
  </si>
  <si>
    <t>SPC00001</t>
  </si>
  <si>
    <t>SPC00002</t>
  </si>
  <si>
    <t>SMU00067</t>
  </si>
  <si>
    <t>320791683115</t>
  </si>
  <si>
    <t>320791991097</t>
  </si>
  <si>
    <t>323008244047</t>
  </si>
  <si>
    <t>323008251047</t>
  </si>
  <si>
    <t>320791062115</t>
  </si>
  <si>
    <t>19</t>
  </si>
  <si>
    <t>SPA00020</t>
  </si>
  <si>
    <t>310198989085</t>
  </si>
  <si>
    <t>39</t>
  </si>
  <si>
    <t>060284212305</t>
  </si>
  <si>
    <t>060190632309</t>
  </si>
  <si>
    <t>060194027303</t>
  </si>
  <si>
    <t>060194027305</t>
  </si>
  <si>
    <t>060194027307</t>
  </si>
  <si>
    <t>060194027309</t>
  </si>
  <si>
    <t>060194038303</t>
  </si>
  <si>
    <t>060194038305</t>
  </si>
  <si>
    <t>060194038307</t>
  </si>
  <si>
    <t>060194038309</t>
  </si>
  <si>
    <t>060194274303</t>
  </si>
  <si>
    <t>060194274305</t>
  </si>
  <si>
    <t>060194274307</t>
  </si>
  <si>
    <t>060194274309</t>
  </si>
  <si>
    <t>060198038303</t>
  </si>
  <si>
    <t>060301336305</t>
  </si>
  <si>
    <t>060301433305</t>
  </si>
  <si>
    <t>060301433307</t>
  </si>
  <si>
    <t>060301448303</t>
  </si>
  <si>
    <t>060302038303</t>
  </si>
  <si>
    <t>060302038305</t>
  </si>
  <si>
    <t>060302038307</t>
  </si>
  <si>
    <t>060302038309</t>
  </si>
  <si>
    <t>060302038310</t>
  </si>
  <si>
    <t>060302133303</t>
  </si>
  <si>
    <t>060302133305</t>
  </si>
  <si>
    <t>060302133307</t>
  </si>
  <si>
    <t>060302133309</t>
  </si>
  <si>
    <t>060198136310</t>
  </si>
  <si>
    <t>060198336303</t>
  </si>
  <si>
    <t>060198336305</t>
  </si>
  <si>
    <t>060198336307</t>
  </si>
  <si>
    <t>060198336309</t>
  </si>
  <si>
    <t>040697274305</t>
  </si>
  <si>
    <t>040697274307</t>
  </si>
  <si>
    <t>040697274309</t>
  </si>
  <si>
    <t>040697556303</t>
  </si>
  <si>
    <t>040697556305</t>
  </si>
  <si>
    <t>040697556307</t>
  </si>
  <si>
    <t>040697556309</t>
  </si>
  <si>
    <t>040712421303</t>
  </si>
  <si>
    <t>040712421305</t>
  </si>
  <si>
    <t>040712421307</t>
  </si>
  <si>
    <t>040712632303</t>
  </si>
  <si>
    <t>040712632305</t>
  </si>
  <si>
    <t>040712632307</t>
  </si>
  <si>
    <t>040713038303</t>
  </si>
  <si>
    <t>040713038305</t>
  </si>
  <si>
    <t>040713038307</t>
  </si>
  <si>
    <t>040713038309</t>
  </si>
  <si>
    <t>040713303303</t>
  </si>
  <si>
    <t>040713303305</t>
  </si>
  <si>
    <t>040713303307</t>
  </si>
  <si>
    <t>040713303309</t>
  </si>
  <si>
    <t>040713632303</t>
  </si>
  <si>
    <t>040713632305</t>
  </si>
  <si>
    <t>040713632307</t>
  </si>
  <si>
    <t>040713632309</t>
  </si>
  <si>
    <t>040716348305</t>
  </si>
  <si>
    <t>040716348307</t>
  </si>
  <si>
    <t>040716348309</t>
  </si>
  <si>
    <t>040716632303</t>
  </si>
  <si>
    <t>040716632305</t>
  </si>
  <si>
    <t>040716632307</t>
  </si>
  <si>
    <t>040716632309</t>
  </si>
  <si>
    <t>040732038303</t>
  </si>
  <si>
    <t>040732038305</t>
  </si>
  <si>
    <t>040732038307</t>
  </si>
  <si>
    <t>040732038309</t>
  </si>
  <si>
    <t>040732133303</t>
  </si>
  <si>
    <t>040732133305</t>
  </si>
  <si>
    <t>040732133307</t>
  </si>
  <si>
    <t>040732133309</t>
  </si>
  <si>
    <t>040732303307</t>
  </si>
  <si>
    <t>040825038303</t>
  </si>
  <si>
    <t>040825038305</t>
  </si>
  <si>
    <t>040825038307</t>
  </si>
  <si>
    <t>040825038309</t>
  </si>
  <si>
    <t>060199448310</t>
  </si>
  <si>
    <t>060199496303</t>
  </si>
  <si>
    <t>060199496305</t>
  </si>
  <si>
    <t>060199496307</t>
  </si>
  <si>
    <t>060199496309</t>
  </si>
  <si>
    <t>060199496310</t>
  </si>
  <si>
    <t>060200038303</t>
  </si>
  <si>
    <t>060200038305</t>
  </si>
  <si>
    <t>060200038307</t>
  </si>
  <si>
    <t>060200038309</t>
  </si>
  <si>
    <t>060200038310</t>
  </si>
  <si>
    <t>060200133303</t>
  </si>
  <si>
    <t>060200133305</t>
  </si>
  <si>
    <t>060322512307</t>
  </si>
  <si>
    <t>060322512309</t>
  </si>
  <si>
    <t>060350038305</t>
  </si>
  <si>
    <t>060350038307</t>
  </si>
  <si>
    <t>060200336305</t>
  </si>
  <si>
    <t>060200336307</t>
  </si>
  <si>
    <t>060200336309</t>
  </si>
  <si>
    <t>060200336310</t>
  </si>
  <si>
    <t>060200632303</t>
  </si>
  <si>
    <t>060200632305</t>
  </si>
  <si>
    <t>060200632307</t>
  </si>
  <si>
    <t>060200632309</t>
  </si>
  <si>
    <t>060200632310</t>
  </si>
  <si>
    <t>060213038303</t>
  </si>
  <si>
    <t>060213038305</t>
  </si>
  <si>
    <t>060213038307</t>
  </si>
  <si>
    <t>060213038309</t>
  </si>
  <si>
    <t>040840038307</t>
  </si>
  <si>
    <t>040840038309</t>
  </si>
  <si>
    <t>040840242303</t>
  </si>
  <si>
    <t>040840242305</t>
  </si>
  <si>
    <t>040840242307</t>
  </si>
  <si>
    <t>040840242309</t>
  </si>
  <si>
    <t>060006038303</t>
  </si>
  <si>
    <t>060006038305</t>
  </si>
  <si>
    <t>060006038307</t>
  </si>
  <si>
    <t>060006038309</t>
  </si>
  <si>
    <t>060006038310</t>
  </si>
  <si>
    <t>060006133303</t>
  </si>
  <si>
    <t>060006133305</t>
  </si>
  <si>
    <t>060006133307</t>
  </si>
  <si>
    <t>060213448309</t>
  </si>
  <si>
    <t>060213448310</t>
  </si>
  <si>
    <t>060220038303</t>
  </si>
  <si>
    <t>060220038305</t>
  </si>
  <si>
    <t>060220038307</t>
  </si>
  <si>
    <t>060220038309</t>
  </si>
  <si>
    <t>060220484303</t>
  </si>
  <si>
    <t>060220484305</t>
  </si>
  <si>
    <t>060220484307</t>
  </si>
  <si>
    <t>060220484309</t>
  </si>
  <si>
    <t>060220632303</t>
  </si>
  <si>
    <t>060220632305</t>
  </si>
  <si>
    <t>060220632307</t>
  </si>
  <si>
    <t>060015038305</t>
  </si>
  <si>
    <t>060015038307</t>
  </si>
  <si>
    <t>060015038309</t>
  </si>
  <si>
    <t>060015038310</t>
  </si>
  <si>
    <t>060015133303</t>
  </si>
  <si>
    <t>040369027307</t>
  </si>
  <si>
    <t>040369027309</t>
  </si>
  <si>
    <t>040369512303</t>
  </si>
  <si>
    <t>040369512305</t>
  </si>
  <si>
    <t>040369512307</t>
  </si>
  <si>
    <t>040369512309</t>
  </si>
  <si>
    <t>040374038303</t>
  </si>
  <si>
    <t>040374038305</t>
  </si>
  <si>
    <t>040374038307</t>
  </si>
  <si>
    <t>040374038309</t>
  </si>
  <si>
    <t>040374133303</t>
  </si>
  <si>
    <t>040374133305</t>
  </si>
  <si>
    <t>040374133307</t>
  </si>
  <si>
    <t>040374133309</t>
  </si>
  <si>
    <t>040374303303</t>
  </si>
  <si>
    <t>040374303305</t>
  </si>
  <si>
    <t>040374303307</t>
  </si>
  <si>
    <t>040374303309</t>
  </si>
  <si>
    <t>040382038303</t>
  </si>
  <si>
    <t>040382038305</t>
  </si>
  <si>
    <t>040382038307</t>
  </si>
  <si>
    <t>040382038309</t>
  </si>
  <si>
    <t>040382133303</t>
  </si>
  <si>
    <t>040382133305</t>
  </si>
  <si>
    <t>040382133307</t>
  </si>
  <si>
    <t>040382133309</t>
  </si>
  <si>
    <t>040382433303</t>
  </si>
  <si>
    <t>040382433305</t>
  </si>
  <si>
    <t>040382433307</t>
  </si>
  <si>
    <t>040382433309</t>
  </si>
  <si>
    <t>040412166303</t>
  </si>
  <si>
    <t>040412166305</t>
  </si>
  <si>
    <t>040412166307</t>
  </si>
  <si>
    <t>040412166309</t>
  </si>
  <si>
    <t>040412242303</t>
  </si>
  <si>
    <t>040412242305</t>
  </si>
  <si>
    <t>040412242307</t>
  </si>
  <si>
    <t>040412242309</t>
  </si>
  <si>
    <t>040426265303</t>
  </si>
  <si>
    <t>040426265305</t>
  </si>
  <si>
    <t>040426265307</t>
  </si>
  <si>
    <t>040426265309</t>
  </si>
  <si>
    <t>040426367303</t>
  </si>
  <si>
    <t>040426367305</t>
  </si>
  <si>
    <t>040426367307</t>
  </si>
  <si>
    <t>060141250307</t>
  </si>
  <si>
    <t>060141250309</t>
  </si>
  <si>
    <t>060141432303</t>
  </si>
  <si>
    <t>060141432305</t>
  </si>
  <si>
    <t>060141432307</t>
  </si>
  <si>
    <t>060141432309</t>
  </si>
  <si>
    <t>060142249303</t>
  </si>
  <si>
    <t>060142249305</t>
  </si>
  <si>
    <t>060142249307</t>
  </si>
  <si>
    <t>060142249309</t>
  </si>
  <si>
    <t>060184133303</t>
  </si>
  <si>
    <t>060184133305</t>
  </si>
  <si>
    <t>060184133307</t>
  </si>
  <si>
    <t>060282339303</t>
  </si>
  <si>
    <t>060282339305</t>
  </si>
  <si>
    <t>060282339309</t>
  </si>
  <si>
    <t>060282339310</t>
  </si>
  <si>
    <t>060184632305</t>
  </si>
  <si>
    <t>060184632307</t>
  </si>
  <si>
    <t>060190038303</t>
  </si>
  <si>
    <t>060190038305</t>
  </si>
  <si>
    <t>060190038307</t>
  </si>
  <si>
    <t>060190038309</t>
  </si>
  <si>
    <t>060190136303</t>
  </si>
  <si>
    <t>060190136305</t>
  </si>
  <si>
    <t>060190136307</t>
  </si>
  <si>
    <t>060190136309</t>
  </si>
  <si>
    <t>060190632303</t>
  </si>
  <si>
    <t>060190632305</t>
  </si>
  <si>
    <t>060190632307</t>
  </si>
  <si>
    <t>040571038305</t>
  </si>
  <si>
    <t>040571038307</t>
  </si>
  <si>
    <t>040571038309</t>
  </si>
  <si>
    <t>040571133303</t>
  </si>
  <si>
    <t>040571133305</t>
  </si>
  <si>
    <t>040571133307</t>
  </si>
  <si>
    <t>040571133309</t>
  </si>
  <si>
    <t>040571367303</t>
  </si>
  <si>
    <t>040571367305</t>
  </si>
  <si>
    <t>040571367307</t>
  </si>
  <si>
    <t>040571367309</t>
  </si>
  <si>
    <t>040630038303</t>
  </si>
  <si>
    <t>040630038305</t>
  </si>
  <si>
    <t>040630038307</t>
  </si>
  <si>
    <t>060198038305</t>
  </si>
  <si>
    <t>060198038307</t>
  </si>
  <si>
    <t>060198038309</t>
  </si>
  <si>
    <t>060198038310</t>
  </si>
  <si>
    <t>060198133303</t>
  </si>
  <si>
    <t>060198133305</t>
  </si>
  <si>
    <t>060198133307</t>
  </si>
  <si>
    <t>060198133309</t>
  </si>
  <si>
    <t>060198133310</t>
  </si>
  <si>
    <t>060198136303</t>
  </si>
  <si>
    <t>060198136305</t>
  </si>
  <si>
    <t>060198136307</t>
  </si>
  <si>
    <t>060198136309</t>
  </si>
  <si>
    <t>040641133309</t>
  </si>
  <si>
    <t>040641167303</t>
  </si>
  <si>
    <t>040641167305</t>
  </si>
  <si>
    <t>040641167307</t>
  </si>
  <si>
    <t>040641167309</t>
  </si>
  <si>
    <t>040697274303</t>
  </si>
  <si>
    <t>040828433305</t>
  </si>
  <si>
    <t>040828433307</t>
  </si>
  <si>
    <t>040828433309</t>
  </si>
  <si>
    <t>040828448303</t>
  </si>
  <si>
    <t>040828448305</t>
  </si>
  <si>
    <t>040828448307</t>
  </si>
  <si>
    <t>040828448309</t>
  </si>
  <si>
    <t>040833038303</t>
  </si>
  <si>
    <t>040833038305</t>
  </si>
  <si>
    <t>040833038307</t>
  </si>
  <si>
    <t>040833038309</t>
  </si>
  <si>
    <t>040833303303</t>
  </si>
  <si>
    <t>040833303305</t>
  </si>
  <si>
    <t>040833303307</t>
  </si>
  <si>
    <t>040833303309</t>
  </si>
  <si>
    <t>040840038303</t>
  </si>
  <si>
    <t>040840038305</t>
  </si>
  <si>
    <t>040310234307</t>
  </si>
  <si>
    <t>040310234309</t>
  </si>
  <si>
    <t>040316027303</t>
  </si>
  <si>
    <t>040316027305</t>
  </si>
  <si>
    <t>040316027307</t>
  </si>
  <si>
    <t>040316027309</t>
  </si>
  <si>
    <t>040316038303</t>
  </si>
  <si>
    <t>040316038305</t>
  </si>
  <si>
    <t>040316038307</t>
  </si>
  <si>
    <t>040316038309</t>
  </si>
  <si>
    <t>040316166303</t>
  </si>
  <si>
    <t>040316166305</t>
  </si>
  <si>
    <t>040316166307</t>
  </si>
  <si>
    <t>040316166309</t>
  </si>
  <si>
    <t>040317367303</t>
  </si>
  <si>
    <t>040317367305</t>
  </si>
  <si>
    <t>040317367307</t>
  </si>
  <si>
    <t>040317367309</t>
  </si>
  <si>
    <t>040320234303</t>
  </si>
  <si>
    <t>040320234305</t>
  </si>
  <si>
    <t>040320234307</t>
  </si>
  <si>
    <t>040320234309</t>
  </si>
  <si>
    <t>040348133303</t>
  </si>
  <si>
    <t>040348133305</t>
  </si>
  <si>
    <t>040348133307</t>
  </si>
  <si>
    <t>040348133309</t>
  </si>
  <si>
    <t>040348590303</t>
  </si>
  <si>
    <t>040825133303</t>
  </si>
  <si>
    <t>040825133305</t>
  </si>
  <si>
    <t>040825133307</t>
  </si>
  <si>
    <t>040825421309</t>
  </si>
  <si>
    <t>040825632303</t>
  </si>
  <si>
    <t>040825632305</t>
  </si>
  <si>
    <t>040825632307</t>
  </si>
  <si>
    <t>040825632309</t>
  </si>
  <si>
    <t>040828133303</t>
  </si>
  <si>
    <t>040828133305</t>
  </si>
  <si>
    <t>040828133307</t>
  </si>
  <si>
    <t>040828133309</t>
  </si>
  <si>
    <t>040828433303</t>
  </si>
  <si>
    <t>060200133307</t>
  </si>
  <si>
    <t>060200133309</t>
  </si>
  <si>
    <t>060200133310</t>
  </si>
  <si>
    <t>060200336303</t>
  </si>
  <si>
    <t>040511038303</t>
  </si>
  <si>
    <t>040511038305</t>
  </si>
  <si>
    <t>040511038307</t>
  </si>
  <si>
    <t>040511038309</t>
  </si>
  <si>
    <t>040571038303</t>
  </si>
  <si>
    <t>020545313303</t>
  </si>
  <si>
    <t>020545313305</t>
  </si>
  <si>
    <t>020545313307</t>
  </si>
  <si>
    <t>020545313309</t>
  </si>
  <si>
    <t>020574017169</t>
  </si>
  <si>
    <t>020623484183</t>
  </si>
  <si>
    <t>020652367183</t>
  </si>
  <si>
    <t>020657038169</t>
  </si>
  <si>
    <t>020657133169</t>
  </si>
  <si>
    <t>020669404183</t>
  </si>
  <si>
    <t>020707084169</t>
  </si>
  <si>
    <t>020708030020</t>
  </si>
  <si>
    <t>020709573183</t>
  </si>
  <si>
    <t>020709632183</t>
  </si>
  <si>
    <t>020763038183</t>
  </si>
  <si>
    <t>060006133309</t>
  </si>
  <si>
    <t>060006133310</t>
  </si>
  <si>
    <t>060006433303</t>
  </si>
  <si>
    <t>060006433305</t>
  </si>
  <si>
    <t>060006433307</t>
  </si>
  <si>
    <t>060006433309</t>
  </si>
  <si>
    <t>060006433310</t>
  </si>
  <si>
    <t>060006632303</t>
  </si>
  <si>
    <t>060006632305</t>
  </si>
  <si>
    <t>060006632307</t>
  </si>
  <si>
    <t>060006632309</t>
  </si>
  <si>
    <t>060006632310</t>
  </si>
  <si>
    <t>060015038303</t>
  </si>
  <si>
    <t>540999005026</t>
  </si>
  <si>
    <t>ADJUST</t>
  </si>
  <si>
    <t>BADDEBT</t>
  </si>
  <si>
    <t>BADDEBTWO</t>
  </si>
  <si>
    <t>DEBTWO</t>
  </si>
  <si>
    <t>DISCOUNT</t>
  </si>
  <si>
    <t>DISPLAY SHIPPING CHARGE</t>
  </si>
  <si>
    <t>MISC INVENTORY</t>
  </si>
  <si>
    <t>PROCESSING FEE</t>
  </si>
  <si>
    <t>RESTOCK</t>
  </si>
  <si>
    <t>RXLENS</t>
  </si>
  <si>
    <t>320024842097</t>
  </si>
  <si>
    <t>320024859097</t>
  </si>
  <si>
    <t>320024874097</t>
  </si>
  <si>
    <t>320024887097</t>
  </si>
  <si>
    <t>520154578413</t>
  </si>
  <si>
    <t>520743038000</t>
  </si>
  <si>
    <t>520744179000</t>
  </si>
  <si>
    <t>520753179000</t>
  </si>
  <si>
    <t>520754179000</t>
  </si>
  <si>
    <t>520755038251</t>
  </si>
  <si>
    <t>520789000000</t>
  </si>
  <si>
    <t>520795018000</t>
  </si>
  <si>
    <t>520796000031</t>
  </si>
  <si>
    <t>520797000031</t>
  </si>
  <si>
    <t>520799000031</t>
  </si>
  <si>
    <t>520800000031</t>
  </si>
  <si>
    <t>520801000031</t>
  </si>
  <si>
    <t>520805150103</t>
  </si>
  <si>
    <t>520807007000</t>
  </si>
  <si>
    <t>520813183000</t>
  </si>
  <si>
    <t>520813270000</t>
  </si>
  <si>
    <t>520826007000</t>
  </si>
  <si>
    <t>520844018000</t>
  </si>
  <si>
    <t>040426367309</t>
  </si>
  <si>
    <t>040452133303</t>
  </si>
  <si>
    <t>040452133305</t>
  </si>
  <si>
    <t>040452133307</t>
  </si>
  <si>
    <t>040452133309</t>
  </si>
  <si>
    <t>040452433303</t>
  </si>
  <si>
    <t>040452433305</t>
  </si>
  <si>
    <t>040452433307</t>
  </si>
  <si>
    <t>040452433309</t>
  </si>
  <si>
    <t>040452572303</t>
  </si>
  <si>
    <t>040452572305</t>
  </si>
  <si>
    <t>040452572307</t>
  </si>
  <si>
    <t>040452572309</t>
  </si>
  <si>
    <t>060184326303</t>
  </si>
  <si>
    <t>060184326305</t>
  </si>
  <si>
    <t>060184326307</t>
  </si>
  <si>
    <t>060184632303</t>
  </si>
  <si>
    <t>520960000009</t>
  </si>
  <si>
    <t>520962000009</t>
  </si>
  <si>
    <t>520963000009</t>
  </si>
  <si>
    <t>520972000009</t>
  </si>
  <si>
    <t>520973000009</t>
  </si>
  <si>
    <t>520981179000</t>
  </si>
  <si>
    <t>520982179000</t>
  </si>
  <si>
    <t>520984179000</t>
  </si>
  <si>
    <t>520985179000</t>
  </si>
  <si>
    <t>521002014000</t>
  </si>
  <si>
    <t>521003014000</t>
  </si>
  <si>
    <t>521003014021</t>
  </si>
  <si>
    <t>521003014258</t>
  </si>
  <si>
    <t>521032000000</t>
  </si>
  <si>
    <t>521061179000</t>
  </si>
  <si>
    <t>521062179000</t>
  </si>
  <si>
    <t>521086179000</t>
  </si>
  <si>
    <t>521087000000</t>
  </si>
  <si>
    <t>521088000000</t>
  </si>
  <si>
    <t>521098179000</t>
  </si>
  <si>
    <t>522001179000</t>
  </si>
  <si>
    <t>522010179000</t>
  </si>
  <si>
    <t>522011157413</t>
  </si>
  <si>
    <t>522011157806</t>
  </si>
  <si>
    <t>522011170413</t>
  </si>
  <si>
    <t>522011170806</t>
  </si>
  <si>
    <t>522011171806</t>
  </si>
  <si>
    <t>040630038309</t>
  </si>
  <si>
    <t>040630301303</t>
  </si>
  <si>
    <t>040630301305</t>
  </si>
  <si>
    <t>040630301307</t>
  </si>
  <si>
    <t>040630301309</t>
  </si>
  <si>
    <t>040641038303</t>
  </si>
  <si>
    <t>040641038305</t>
  </si>
  <si>
    <t>040641038307</t>
  </si>
  <si>
    <t>040641038309</t>
  </si>
  <si>
    <t>040641133303</t>
  </si>
  <si>
    <t>040641133305</t>
  </si>
  <si>
    <t>040641133307</t>
  </si>
  <si>
    <t>520000150109</t>
  </si>
  <si>
    <t>520001000017</t>
  </si>
  <si>
    <t>520004183000</t>
  </si>
  <si>
    <t>520004270000</t>
  </si>
  <si>
    <t>520004270249</t>
  </si>
  <si>
    <t>520012462307</t>
  </si>
  <si>
    <t>520013007000</t>
  </si>
  <si>
    <t>520016000000</t>
  </si>
  <si>
    <t>520024150103</t>
  </si>
  <si>
    <t>520031116118</t>
  </si>
  <si>
    <t>520031116119</t>
  </si>
  <si>
    <t>520031159106</t>
  </si>
  <si>
    <t>520031175106</t>
  </si>
  <si>
    <t>520048000000</t>
  </si>
  <si>
    <t>520051179000</t>
  </si>
  <si>
    <t>520053000019</t>
  </si>
  <si>
    <t>520057007000</t>
  </si>
  <si>
    <t>520061000000</t>
  </si>
  <si>
    <t>520070007000</t>
  </si>
  <si>
    <t>520070007001</t>
  </si>
  <si>
    <t>520070018000</t>
  </si>
  <si>
    <t>520078007000</t>
  </si>
  <si>
    <t>520083462034</t>
  </si>
  <si>
    <t>520084133034</t>
  </si>
  <si>
    <t>520084632008</t>
  </si>
  <si>
    <t>520084632034</t>
  </si>
  <si>
    <t>520086018000</t>
  </si>
  <si>
    <t>520143018000</t>
  </si>
  <si>
    <t>520168007000</t>
  </si>
  <si>
    <t>520168007001</t>
  </si>
  <si>
    <t>520168018000</t>
  </si>
  <si>
    <t>520175018000</t>
  </si>
  <si>
    <t>520178000000</t>
  </si>
  <si>
    <t>520179000000</t>
  </si>
  <si>
    <t>520180000000</t>
  </si>
  <si>
    <t>520197018000</t>
  </si>
  <si>
    <t>520203462000</t>
  </si>
  <si>
    <t>520216000000</t>
  </si>
  <si>
    <t>520217462000</t>
  </si>
  <si>
    <t>520221007000</t>
  </si>
  <si>
    <t>520224007000</t>
  </si>
  <si>
    <t>520230000258</t>
  </si>
  <si>
    <t>520236179000</t>
  </si>
  <si>
    <t>520241007000</t>
  </si>
  <si>
    <t>520249000000</t>
  </si>
  <si>
    <t>520250000000</t>
  </si>
  <si>
    <t>040348590305</t>
  </si>
  <si>
    <t>040348590307</t>
  </si>
  <si>
    <t>040348590309</t>
  </si>
  <si>
    <t>040369027303</t>
  </si>
  <si>
    <t>040369027305</t>
  </si>
  <si>
    <t>040469027303</t>
  </si>
  <si>
    <t>040469027305</t>
  </si>
  <si>
    <t>040469027307</t>
  </si>
  <si>
    <t>040469027309</t>
  </si>
  <si>
    <t>040469038303</t>
  </si>
  <si>
    <t>040469038305</t>
  </si>
  <si>
    <t>040469038307</t>
  </si>
  <si>
    <t>040469038309</t>
  </si>
  <si>
    <t>040469433303</t>
  </si>
  <si>
    <t>040469433305</t>
  </si>
  <si>
    <t>040469433307</t>
  </si>
  <si>
    <t>040469433309</t>
  </si>
  <si>
    <t>570038075000</t>
  </si>
  <si>
    <t>570038332000</t>
  </si>
  <si>
    <t>570038333000</t>
  </si>
  <si>
    <t>570416337000</t>
  </si>
  <si>
    <t>570416340000</t>
  </si>
  <si>
    <t>570416347000</t>
  </si>
  <si>
    <t>570416350000</t>
  </si>
  <si>
    <t>570416355000</t>
  </si>
  <si>
    <t>670087297140</t>
  </si>
  <si>
    <t>670168210084</t>
  </si>
  <si>
    <t>520654018000</t>
  </si>
  <si>
    <t>520656007000</t>
  </si>
  <si>
    <t>520656007001</t>
  </si>
  <si>
    <t>520656018000</t>
  </si>
  <si>
    <t>520662183009</t>
  </si>
  <si>
    <t>520672179000</t>
  </si>
  <si>
    <t>520678179000</t>
  </si>
  <si>
    <t>520681179000</t>
  </si>
  <si>
    <t>520682179000</t>
  </si>
  <si>
    <t>520691007000</t>
  </si>
  <si>
    <t>520706000000</t>
  </si>
  <si>
    <t>520710007000</t>
  </si>
  <si>
    <t>340724038308</t>
  </si>
  <si>
    <t>340724133304</t>
  </si>
  <si>
    <t>340724133308</t>
  </si>
  <si>
    <t>340724448304</t>
  </si>
  <si>
    <t>340724448308</t>
  </si>
  <si>
    <t>340724632304</t>
  </si>
  <si>
    <t>340724632308</t>
  </si>
  <si>
    <t>340725038304</t>
  </si>
  <si>
    <t>340725038308</t>
  </si>
  <si>
    <t>340725133304</t>
  </si>
  <si>
    <t>340725133308</t>
  </si>
  <si>
    <t>340725632304</t>
  </si>
  <si>
    <t>340725632308</t>
  </si>
  <si>
    <t>340726038183</t>
  </si>
  <si>
    <t>340726133183</t>
  </si>
  <si>
    <t>340726494183</t>
  </si>
  <si>
    <t>340726632183</t>
  </si>
  <si>
    <t>340730038304</t>
  </si>
  <si>
    <t>340730038308</t>
  </si>
  <si>
    <t>340736038183</t>
  </si>
  <si>
    <t>340736287183</t>
  </si>
  <si>
    <t>340736547183</t>
  </si>
  <si>
    <t>340741344183</t>
  </si>
  <si>
    <t>340766597183</t>
  </si>
  <si>
    <t>340804457183</t>
  </si>
  <si>
    <t>340804648183</t>
  </si>
  <si>
    <t>340808556183</t>
  </si>
  <si>
    <t>340823038183</t>
  </si>
  <si>
    <t>340823589183</t>
  </si>
  <si>
    <t>340838038304</t>
  </si>
  <si>
    <t>340838038308</t>
  </si>
  <si>
    <t>340838433304</t>
  </si>
  <si>
    <t>340838433308</t>
  </si>
  <si>
    <t>340838438308</t>
  </si>
  <si>
    <t>340838512304</t>
  </si>
  <si>
    <t>340838512308</t>
  </si>
  <si>
    <t>340841038183</t>
  </si>
  <si>
    <t>340841133183</t>
  </si>
  <si>
    <t>340841367183</t>
  </si>
  <si>
    <t>340845038304</t>
  </si>
  <si>
    <t>340845038308</t>
  </si>
  <si>
    <t>340845301304</t>
  </si>
  <si>
    <t>340845301308</t>
  </si>
  <si>
    <t>340849038183</t>
  </si>
  <si>
    <t>340849564183</t>
  </si>
  <si>
    <t>340987038304</t>
  </si>
  <si>
    <t>340987038308</t>
  </si>
  <si>
    <t>340987512304</t>
  </si>
  <si>
    <t>340987512308</t>
  </si>
  <si>
    <t>340987632304</t>
  </si>
  <si>
    <t>340987632308</t>
  </si>
  <si>
    <t>520861007000</t>
  </si>
  <si>
    <t>520873270000</t>
  </si>
  <si>
    <t>520899556255</t>
  </si>
  <si>
    <t>520901038000</t>
  </si>
  <si>
    <t>520903000000</t>
  </si>
  <si>
    <t>520905179000</t>
  </si>
  <si>
    <t>520906179000</t>
  </si>
  <si>
    <t>520907179000</t>
  </si>
  <si>
    <t>520923150103</t>
  </si>
  <si>
    <t>520934000257</t>
  </si>
  <si>
    <t>520935000000</t>
  </si>
  <si>
    <t>520936000000</t>
  </si>
  <si>
    <t>520939150103</t>
  </si>
  <si>
    <t>520950000009</t>
  </si>
  <si>
    <t>520952000009</t>
  </si>
  <si>
    <t>520958000009</t>
  </si>
  <si>
    <t>520959000009</t>
  </si>
  <si>
    <t>530731034029</t>
  </si>
  <si>
    <t>530731043022</t>
  </si>
  <si>
    <t>530731133002</t>
  </si>
  <si>
    <t>530731462002</t>
  </si>
  <si>
    <t>530731579002</t>
  </si>
  <si>
    <t>530867131011</t>
  </si>
  <si>
    <t>540240647005</t>
  </si>
  <si>
    <t>540385005026</t>
  </si>
  <si>
    <t>540386004009</t>
  </si>
  <si>
    <t>540386006009</t>
  </si>
  <si>
    <t>540387001003</t>
  </si>
  <si>
    <t>540387003003</t>
  </si>
  <si>
    <t>540387004009</t>
  </si>
  <si>
    <t>540387006009</t>
  </si>
  <si>
    <t>540388004009</t>
  </si>
  <si>
    <t>540388006009</t>
  </si>
  <si>
    <t>342035038304</t>
  </si>
  <si>
    <t>342035038308</t>
  </si>
  <si>
    <t>342035433304</t>
  </si>
  <si>
    <t>342035433308</t>
  </si>
  <si>
    <t>342035632304</t>
  </si>
  <si>
    <t>342035632308</t>
  </si>
  <si>
    <t>400231367303</t>
  </si>
  <si>
    <t>400231367305</t>
  </si>
  <si>
    <t>400231367307</t>
  </si>
  <si>
    <t>400231367309</t>
  </si>
  <si>
    <t>490114000000</t>
  </si>
  <si>
    <t>490192301000</t>
  </si>
  <si>
    <t>340397038183</t>
  </si>
  <si>
    <t>340397133183</t>
  </si>
  <si>
    <t>340428022183</t>
  </si>
  <si>
    <t>340428594183</t>
  </si>
  <si>
    <t>340440038183</t>
  </si>
  <si>
    <t>340440326183</t>
  </si>
  <si>
    <t>340453448183</t>
  </si>
  <si>
    <t>340453462183</t>
  </si>
  <si>
    <t>340456038725</t>
  </si>
  <si>
    <t>340456038737</t>
  </si>
  <si>
    <t>340456038750</t>
  </si>
  <si>
    <t>340456038762</t>
  </si>
  <si>
    <t>340456046725</t>
  </si>
  <si>
    <t>340456046737</t>
  </si>
  <si>
    <t>340456046750</t>
  </si>
  <si>
    <t>340456046762</t>
  </si>
  <si>
    <t>340456632725</t>
  </si>
  <si>
    <t>340456632737</t>
  </si>
  <si>
    <t>340456632750</t>
  </si>
  <si>
    <t>340456632762</t>
  </si>
  <si>
    <t>340457046304</t>
  </si>
  <si>
    <t>340457046308</t>
  </si>
  <si>
    <t>340473038183</t>
  </si>
  <si>
    <t>340473136183</t>
  </si>
  <si>
    <t>340482038304</t>
  </si>
  <si>
    <t>340482038308</t>
  </si>
  <si>
    <t>340482339304</t>
  </si>
  <si>
    <t>340482339308</t>
  </si>
  <si>
    <t>340482632304</t>
  </si>
  <si>
    <t>340482632308</t>
  </si>
  <si>
    <t>340527139183</t>
  </si>
  <si>
    <t>340527455183</t>
  </si>
  <si>
    <t>340528508183</t>
  </si>
  <si>
    <t>340528593183</t>
  </si>
  <si>
    <t>340552339304</t>
  </si>
  <si>
    <t>340552339308</t>
  </si>
  <si>
    <t>340552448304</t>
  </si>
  <si>
    <t>340552448308</t>
  </si>
  <si>
    <t>340557022183</t>
  </si>
  <si>
    <t>340557038183</t>
  </si>
  <si>
    <t>340557448183</t>
  </si>
  <si>
    <t>340557590183</t>
  </si>
  <si>
    <t>340569458183</t>
  </si>
  <si>
    <t>340577089183</t>
  </si>
  <si>
    <t>340577585183</t>
  </si>
  <si>
    <t>340591038183</t>
  </si>
  <si>
    <t>340591133183</t>
  </si>
  <si>
    <t>340591448183</t>
  </si>
  <si>
    <t>340593038725</t>
  </si>
  <si>
    <t>340593038737</t>
  </si>
  <si>
    <t>340593038750</t>
  </si>
  <si>
    <t>520252000000</t>
  </si>
  <si>
    <t>520253000000</t>
  </si>
  <si>
    <t>520254000000</t>
  </si>
  <si>
    <t>520255000000</t>
  </si>
  <si>
    <t>520256000000</t>
  </si>
  <si>
    <t>520275007000</t>
  </si>
  <si>
    <t>520276018000</t>
  </si>
  <si>
    <t>520344007000</t>
  </si>
  <si>
    <t>520344007001</t>
  </si>
  <si>
    <t>520344018000</t>
  </si>
  <si>
    <t>520349007000</t>
  </si>
  <si>
    <t>520355038000</t>
  </si>
  <si>
    <t>520356038000</t>
  </si>
  <si>
    <t>520375018000</t>
  </si>
  <si>
    <t>520377007000</t>
  </si>
  <si>
    <t>520377007001</t>
  </si>
  <si>
    <t>570038062000</t>
  </si>
  <si>
    <t>520512007000</t>
  </si>
  <si>
    <t>520522179000</t>
  </si>
  <si>
    <t>520535007000</t>
  </si>
  <si>
    <t>520535007001</t>
  </si>
  <si>
    <t>520535018000</t>
  </si>
  <si>
    <t>520541007000</t>
  </si>
  <si>
    <t>520541007001</t>
  </si>
  <si>
    <t>520541018000</t>
  </si>
  <si>
    <t>520579007000</t>
  </si>
  <si>
    <t>520588000258</t>
  </si>
  <si>
    <t>520601000000</t>
  </si>
  <si>
    <t>520622018000</t>
  </si>
  <si>
    <t>520632000000</t>
  </si>
  <si>
    <t>520635007000</t>
  </si>
  <si>
    <t>520654007000</t>
  </si>
  <si>
    <t>520654007001</t>
  </si>
  <si>
    <t>340603038183</t>
  </si>
  <si>
    <t>340603133183</t>
  </si>
  <si>
    <t>340603448183</t>
  </si>
  <si>
    <t>340604038183</t>
  </si>
  <si>
    <t>340604454183</t>
  </si>
  <si>
    <t>340651133183</t>
  </si>
  <si>
    <t>340651433183</t>
  </si>
  <si>
    <t>340651448183</t>
  </si>
  <si>
    <t>340690038304</t>
  </si>
  <si>
    <t>340690038308</t>
  </si>
  <si>
    <t>340690133304</t>
  </si>
  <si>
    <t>340690133308</t>
  </si>
  <si>
    <t>520710007001</t>
  </si>
  <si>
    <t>520710018000</t>
  </si>
  <si>
    <t>340718038183</t>
  </si>
  <si>
    <t>340720627183</t>
  </si>
  <si>
    <t>340722038304</t>
  </si>
  <si>
    <t>340722038308</t>
  </si>
  <si>
    <t>340722099304</t>
  </si>
  <si>
    <t>340722099308</t>
  </si>
  <si>
    <t>340722301304</t>
  </si>
  <si>
    <t>340722301308</t>
  </si>
  <si>
    <t>340724038304</t>
  </si>
  <si>
    <t>340131632737</t>
  </si>
  <si>
    <t>340131632750</t>
  </si>
  <si>
    <t>340131632762</t>
  </si>
  <si>
    <t>340152038183</t>
  </si>
  <si>
    <t>340152133183</t>
  </si>
  <si>
    <t>340152448183</t>
  </si>
  <si>
    <t>340153367183</t>
  </si>
  <si>
    <t>340153433183</t>
  </si>
  <si>
    <t>340161038725</t>
  </si>
  <si>
    <t>340161038737</t>
  </si>
  <si>
    <t>340161038750</t>
  </si>
  <si>
    <t>340161038762</t>
  </si>
  <si>
    <t>340161133725</t>
  </si>
  <si>
    <t>340989038183</t>
  </si>
  <si>
    <t>340990038725</t>
  </si>
  <si>
    <t>340990038737</t>
  </si>
  <si>
    <t>340990038750</t>
  </si>
  <si>
    <t>340990038762</t>
  </si>
  <si>
    <t>340990133725</t>
  </si>
  <si>
    <t>340990133737</t>
  </si>
  <si>
    <t>340990133750</t>
  </si>
  <si>
    <t>340990133762</t>
  </si>
  <si>
    <t>340990433725</t>
  </si>
  <si>
    <t>340990433737</t>
  </si>
  <si>
    <t>340990433750</t>
  </si>
  <si>
    <t>340990433762</t>
  </si>
  <si>
    <t>341004038304</t>
  </si>
  <si>
    <t>341004038308</t>
  </si>
  <si>
    <t>341004133304</t>
  </si>
  <si>
    <t>341004133308</t>
  </si>
  <si>
    <t>341004433304</t>
  </si>
  <si>
    <t>341004433308</t>
  </si>
  <si>
    <t>341005437304</t>
  </si>
  <si>
    <t>341005437308</t>
  </si>
  <si>
    <t>341005494304</t>
  </si>
  <si>
    <t>341005494308</t>
  </si>
  <si>
    <t>341005710304</t>
  </si>
  <si>
    <t>341005710308</t>
  </si>
  <si>
    <t>342034038304</t>
  </si>
  <si>
    <t>342034038308</t>
  </si>
  <si>
    <t>342034433304</t>
  </si>
  <si>
    <t>342034433308</t>
  </si>
  <si>
    <t>342034632304</t>
  </si>
  <si>
    <t>342034632308</t>
  </si>
  <si>
    <t>340345450308</t>
  </si>
  <si>
    <t>340346367183</t>
  </si>
  <si>
    <t>340365038183</t>
  </si>
  <si>
    <t>340365133183</t>
  </si>
  <si>
    <t>340365433183</t>
  </si>
  <si>
    <t>340380038183</t>
  </si>
  <si>
    <t>340380133183</t>
  </si>
  <si>
    <t>340988038183</t>
  </si>
  <si>
    <t>340988235183</t>
  </si>
  <si>
    <t>522011172806</t>
  </si>
  <si>
    <t>522011837812</t>
  </si>
  <si>
    <t>522014150103</t>
  </si>
  <si>
    <t>522016179000</t>
  </si>
  <si>
    <t>522017150103</t>
  </si>
  <si>
    <t>522031179000</t>
  </si>
  <si>
    <t>530145161000</t>
  </si>
  <si>
    <t>530230000307</t>
  </si>
  <si>
    <t>530313133001</t>
  </si>
  <si>
    <t>530313462001</t>
  </si>
  <si>
    <t>530385001009</t>
  </si>
  <si>
    <t>530385002003</t>
  </si>
  <si>
    <t>530385006009</t>
  </si>
  <si>
    <t>530385030003</t>
  </si>
  <si>
    <t>530387006000</t>
  </si>
  <si>
    <t>340593437762</t>
  </si>
  <si>
    <t>340593494725</t>
  </si>
  <si>
    <t>340593494737</t>
  </si>
  <si>
    <t>340593494750</t>
  </si>
  <si>
    <t>340593494762</t>
  </si>
  <si>
    <t>340593632725</t>
  </si>
  <si>
    <t>340593632737</t>
  </si>
  <si>
    <t>340593632750</t>
  </si>
  <si>
    <t>340593632762</t>
  </si>
  <si>
    <t>340593710725</t>
  </si>
  <si>
    <t>340593710737</t>
  </si>
  <si>
    <t>340593710750</t>
  </si>
  <si>
    <t>340593710762</t>
  </si>
  <si>
    <t>340594038183</t>
  </si>
  <si>
    <t>340594133183</t>
  </si>
  <si>
    <t>340595038304</t>
  </si>
  <si>
    <t>340595038308</t>
  </si>
  <si>
    <t>340595133304</t>
  </si>
  <si>
    <t>340595133308</t>
  </si>
  <si>
    <t>340595433304</t>
  </si>
  <si>
    <t>340595433308</t>
  </si>
  <si>
    <t>340069632737</t>
  </si>
  <si>
    <t>340069632750</t>
  </si>
  <si>
    <t>340069632762</t>
  </si>
  <si>
    <t>340073038183</t>
  </si>
  <si>
    <t>340073099183</t>
  </si>
  <si>
    <t>340073287183</t>
  </si>
  <si>
    <t>340131038725</t>
  </si>
  <si>
    <t>490441301000</t>
  </si>
  <si>
    <t>491059000000</t>
  </si>
  <si>
    <t>340395133304</t>
  </si>
  <si>
    <t>340395133308</t>
  </si>
  <si>
    <t>340395433304</t>
  </si>
  <si>
    <t>340395433308</t>
  </si>
  <si>
    <t>340395632304</t>
  </si>
  <si>
    <t>340395632308</t>
  </si>
  <si>
    <t>340396038183</t>
  </si>
  <si>
    <t>340396133183</t>
  </si>
  <si>
    <t>340396433183</t>
  </si>
  <si>
    <t>520154369413</t>
  </si>
  <si>
    <t>571063374000</t>
  </si>
  <si>
    <t>340593038762</t>
  </si>
  <si>
    <t>340593090725</t>
  </si>
  <si>
    <t>520377018000</t>
  </si>
  <si>
    <t>520378007000</t>
  </si>
  <si>
    <t>520402000000</t>
  </si>
  <si>
    <t>520409007000</t>
  </si>
  <si>
    <t>520418007000</t>
  </si>
  <si>
    <t>520425007000</t>
  </si>
  <si>
    <t>520431018000</t>
  </si>
  <si>
    <t>520435007000</t>
  </si>
  <si>
    <t>520480007000</t>
  </si>
  <si>
    <t>520481014000</t>
  </si>
  <si>
    <t>520484007000</t>
  </si>
  <si>
    <t>520488007000</t>
  </si>
  <si>
    <t>520508000000</t>
  </si>
  <si>
    <t>520509000000</t>
  </si>
  <si>
    <t>520510000000</t>
  </si>
  <si>
    <t>312003154069</t>
  </si>
  <si>
    <t>312003154185</t>
  </si>
  <si>
    <t>312003409069</t>
  </si>
  <si>
    <t>312003409185</t>
  </si>
  <si>
    <t>312003494069</t>
  </si>
  <si>
    <t>312003494185</t>
  </si>
  <si>
    <t>340690234304</t>
  </si>
  <si>
    <t>340690234308</t>
  </si>
  <si>
    <t>340131367725</t>
  </si>
  <si>
    <t>340131367737</t>
  </si>
  <si>
    <t>340131367750</t>
  </si>
  <si>
    <t>340131367762</t>
  </si>
  <si>
    <t>340131433725</t>
  </si>
  <si>
    <t>340131433737</t>
  </si>
  <si>
    <t>340131433750</t>
  </si>
  <si>
    <t>340131433762</t>
  </si>
  <si>
    <t>340131632725</t>
  </si>
  <si>
    <t>312013440816</t>
  </si>
  <si>
    <t>312013370077</t>
  </si>
  <si>
    <t>312013370185</t>
  </si>
  <si>
    <t>312013409084</t>
  </si>
  <si>
    <t>312013409185</t>
  </si>
  <si>
    <t>310226392150</t>
  </si>
  <si>
    <t>310226185083</t>
  </si>
  <si>
    <t>310226185241</t>
  </si>
  <si>
    <t>310226407205</t>
  </si>
  <si>
    <t>310226407241</t>
  </si>
  <si>
    <t>310226394241</t>
  </si>
  <si>
    <t>310226397150</t>
  </si>
  <si>
    <t>310226397185</t>
  </si>
  <si>
    <t>310226494083</t>
  </si>
  <si>
    <t>310226494185</t>
  </si>
  <si>
    <t>310226890084</t>
  </si>
  <si>
    <t>310226890241</t>
  </si>
  <si>
    <t>310226890185</t>
  </si>
  <si>
    <t>310226406061</t>
  </si>
  <si>
    <t>310226406196</t>
  </si>
  <si>
    <t>090024000115</t>
  </si>
  <si>
    <t>090024000204</t>
  </si>
  <si>
    <t>090024000208</t>
  </si>
  <si>
    <t>520036445009</t>
  </si>
  <si>
    <t>520037018001</t>
  </si>
  <si>
    <t>520037445009</t>
  </si>
  <si>
    <t>520361018001</t>
  </si>
  <si>
    <t>520373445009</t>
  </si>
  <si>
    <t>520702018001</t>
  </si>
  <si>
    <t>520735018001</t>
  </si>
  <si>
    <t>520737445009</t>
  </si>
  <si>
    <t>520937018001</t>
  </si>
  <si>
    <t>522014018001</t>
  </si>
  <si>
    <t>570353062000</t>
  </si>
  <si>
    <t>570353137000</t>
  </si>
  <si>
    <t>570353301000</t>
  </si>
  <si>
    <t>570353878000</t>
  </si>
  <si>
    <t>670413062135</t>
  </si>
  <si>
    <t>670415062129</t>
  </si>
  <si>
    <t>670415062135</t>
  </si>
  <si>
    <t>670415374129</t>
  </si>
  <si>
    <t>670415374135</t>
  </si>
  <si>
    <t>670415632129</t>
  </si>
  <si>
    <t>670415632135</t>
  </si>
  <si>
    <t>340381038183</t>
  </si>
  <si>
    <t>340381133183</t>
  </si>
  <si>
    <t>340381448183</t>
  </si>
  <si>
    <t>340395038304</t>
  </si>
  <si>
    <t>340395038308</t>
  </si>
  <si>
    <t>340395083304</t>
  </si>
  <si>
    <t>340395083308</t>
  </si>
  <si>
    <t>340593090737</t>
  </si>
  <si>
    <t>340593090750</t>
  </si>
  <si>
    <t>340593090762</t>
  </si>
  <si>
    <t>340593287725</t>
  </si>
  <si>
    <t>340593287737</t>
  </si>
  <si>
    <t>340593287750</t>
  </si>
  <si>
    <t>340593287762</t>
  </si>
  <si>
    <t>340593437725</t>
  </si>
  <si>
    <t>340593437737</t>
  </si>
  <si>
    <t>340593437750</t>
  </si>
  <si>
    <t>310857420884</t>
  </si>
  <si>
    <t>310857843886</t>
  </si>
  <si>
    <t>310857370885</t>
  </si>
  <si>
    <t>311019860818</t>
  </si>
  <si>
    <t>310775410185</t>
  </si>
  <si>
    <t>310775370821</t>
  </si>
  <si>
    <t>310775370185</t>
  </si>
  <si>
    <t>310775484185</t>
  </si>
  <si>
    <t>310775564185</t>
  </si>
  <si>
    <t>310226185080</t>
  </si>
  <si>
    <t>310226392084</t>
  </si>
  <si>
    <t>310226394080</t>
  </si>
  <si>
    <t>310226397084</t>
  </si>
  <si>
    <t>310226406150</t>
  </si>
  <si>
    <t>310226407150</t>
  </si>
  <si>
    <t>310683090241</t>
  </si>
  <si>
    <t>310683154080</t>
  </si>
  <si>
    <t>310683408083</t>
  </si>
  <si>
    <t>310683409083</t>
  </si>
  <si>
    <t>310683411083</t>
  </si>
  <si>
    <t>310775411143</t>
  </si>
  <si>
    <t>312003507143</t>
  </si>
  <si>
    <t>042033038303</t>
  </si>
  <si>
    <t>042033301303</t>
  </si>
  <si>
    <t>312013090241</t>
  </si>
  <si>
    <t>312013259143</t>
  </si>
  <si>
    <t>340131038737</t>
  </si>
  <si>
    <t>340131038750</t>
  </si>
  <si>
    <t>340131038762</t>
  </si>
  <si>
    <t>340131242725</t>
  </si>
  <si>
    <t>340131242737</t>
  </si>
  <si>
    <t>340131242750</t>
  </si>
  <si>
    <t>340131242762</t>
  </si>
  <si>
    <t>570036045000</t>
  </si>
  <si>
    <t>570036062000</t>
  </si>
  <si>
    <t>570036316000</t>
  </si>
  <si>
    <t>310683370815</t>
  </si>
  <si>
    <t>310683370205</t>
  </si>
  <si>
    <t>310683090083</t>
  </si>
  <si>
    <t>310683090185</t>
  </si>
  <si>
    <t>310683564061</t>
  </si>
  <si>
    <t>310683154241</t>
  </si>
  <si>
    <t>310683410205</t>
  </si>
  <si>
    <t>310683410185</t>
  </si>
  <si>
    <t>310683409084</t>
  </si>
  <si>
    <t>310683409241</t>
  </si>
  <si>
    <t>310683408238</t>
  </si>
  <si>
    <t>310683621815</t>
  </si>
  <si>
    <t>311017374815</t>
  </si>
  <si>
    <t>312003484084</t>
  </si>
  <si>
    <t>312003494077</t>
  </si>
  <si>
    <t>312003564084</t>
  </si>
  <si>
    <t>312013370084</t>
  </si>
  <si>
    <t>312013410084</t>
  </si>
  <si>
    <t>312013564084</t>
  </si>
  <si>
    <t>312013621821</t>
  </si>
  <si>
    <t>312013782084</t>
  </si>
  <si>
    <t>520154456000</t>
  </si>
  <si>
    <t>520770646019</t>
  </si>
  <si>
    <t>310857582180</t>
  </si>
  <si>
    <t>310857843085</t>
  </si>
  <si>
    <t>572014062000</t>
  </si>
  <si>
    <t>572014865000</t>
  </si>
  <si>
    <t>572014808000</t>
  </si>
  <si>
    <t>670844382133</t>
  </si>
  <si>
    <t>670413067129</t>
  </si>
  <si>
    <t>340063038183</t>
  </si>
  <si>
    <t>340063367183</t>
  </si>
  <si>
    <t>672015024044</t>
  </si>
  <si>
    <t>670923843069</t>
  </si>
  <si>
    <t>670923685877</t>
  </si>
  <si>
    <t>522014014258</t>
  </si>
  <si>
    <t>521012014258</t>
  </si>
  <si>
    <t>522017014258</t>
  </si>
  <si>
    <t>670937374811</t>
  </si>
  <si>
    <t>670805254130</t>
  </si>
  <si>
    <t>670364149129</t>
  </si>
  <si>
    <t>670364100219</t>
  </si>
  <si>
    <t>670413227130</t>
  </si>
  <si>
    <t>670413149069</t>
  </si>
  <si>
    <t>670413109139</t>
  </si>
  <si>
    <t>671012154129</t>
  </si>
  <si>
    <t>671012227219</t>
  </si>
  <si>
    <t>671012658129</t>
  </si>
  <si>
    <t>670087088044</t>
  </si>
  <si>
    <t>670087288069</t>
  </si>
  <si>
    <t>670037141073</t>
  </si>
  <si>
    <t>670037142073</t>
  </si>
  <si>
    <t>520413489806</t>
  </si>
  <si>
    <t>522014489806</t>
  </si>
  <si>
    <t>521012489806</t>
  </si>
  <si>
    <t>520071489806</t>
  </si>
  <si>
    <t>522017489806</t>
  </si>
  <si>
    <t>521060489806</t>
  </si>
  <si>
    <t>570133133000</t>
  </si>
  <si>
    <t>570133274000</t>
  </si>
  <si>
    <t>312003484069</t>
  </si>
  <si>
    <t>312003484185</t>
  </si>
  <si>
    <t>310857318884</t>
  </si>
  <si>
    <t>312013564185</t>
  </si>
  <si>
    <t>312013621816</t>
  </si>
  <si>
    <t>312013062816</t>
  </si>
  <si>
    <t>312013638077</t>
  </si>
  <si>
    <t>312013410816</t>
  </si>
  <si>
    <t>312013782080</t>
  </si>
  <si>
    <t>312013782185</t>
  </si>
  <si>
    <t>312013090084</t>
  </si>
  <si>
    <t>312013090196</t>
  </si>
  <si>
    <t>320024848097</t>
  </si>
  <si>
    <t>320772092097</t>
  </si>
  <si>
    <t>320772459097</t>
  </si>
  <si>
    <t>320772460097</t>
  </si>
  <si>
    <t>670805387130</t>
  </si>
  <si>
    <t>670805879875</t>
  </si>
  <si>
    <t>670805254129</t>
  </si>
  <si>
    <t>670805054129</t>
  </si>
  <si>
    <t>670805695830</t>
  </si>
  <si>
    <t>670805843129</t>
  </si>
  <si>
    <t>670795843139</t>
  </si>
  <si>
    <t>670795695069</t>
  </si>
  <si>
    <t>670795843129</t>
  </si>
  <si>
    <t>672014843133</t>
  </si>
  <si>
    <t>672014577129</t>
  </si>
  <si>
    <t>672014789143</t>
  </si>
  <si>
    <t>670735024887</t>
  </si>
  <si>
    <t>670735382080</t>
  </si>
  <si>
    <t>670735387810</t>
  </si>
  <si>
    <t>670735577129</t>
  </si>
  <si>
    <t>670735344044</t>
  </si>
  <si>
    <t>670939382080</t>
  </si>
  <si>
    <t>670431843139</t>
  </si>
  <si>
    <t>670431054129</t>
  </si>
  <si>
    <t>670431695069</t>
  </si>
  <si>
    <t>670949879143</t>
  </si>
  <si>
    <t>670375374810</t>
  </si>
  <si>
    <t>670375843129</t>
  </si>
  <si>
    <t>670373204877</t>
  </si>
  <si>
    <t>670373789139</t>
  </si>
  <si>
    <t>670373843129</t>
  </si>
  <si>
    <t>670373695080</t>
  </si>
  <si>
    <t>672002891129</t>
  </si>
  <si>
    <t>670412892129</t>
  </si>
  <si>
    <t>670795374135</t>
  </si>
  <si>
    <t>670939892129</t>
  </si>
  <si>
    <t>670036891129</t>
  </si>
  <si>
    <t>670415808069</t>
  </si>
  <si>
    <t>670415808074</t>
  </si>
  <si>
    <t>670844561801</t>
  </si>
  <si>
    <t>671012490129</t>
  </si>
  <si>
    <t>671012632130</t>
  </si>
  <si>
    <t>310226494815</t>
  </si>
  <si>
    <t>310226638815</t>
  </si>
  <si>
    <t>310683370084</t>
  </si>
  <si>
    <t>310683410061</t>
  </si>
  <si>
    <t>310683564084</t>
  </si>
  <si>
    <t>310683621241</t>
  </si>
  <si>
    <t>310775370084</t>
  </si>
  <si>
    <t>310775410084</t>
  </si>
  <si>
    <t>310775484084</t>
  </si>
  <si>
    <t>310775564084</t>
  </si>
  <si>
    <t>312003154084</t>
  </si>
  <si>
    <t>312003409084</t>
  </si>
  <si>
    <t>312013409816</t>
  </si>
  <si>
    <t>312013411083</t>
  </si>
  <si>
    <t>312013440080</t>
  </si>
  <si>
    <t>310857318085</t>
  </si>
  <si>
    <t>310857370085</t>
  </si>
  <si>
    <t>310857396172</t>
  </si>
  <si>
    <t>310857420818</t>
  </si>
  <si>
    <t>310857439184</t>
  </si>
  <si>
    <t>310857507085</t>
  </si>
  <si>
    <t>520180649560</t>
  </si>
  <si>
    <t>671063843139</t>
  </si>
  <si>
    <t>671063695069</t>
  </si>
  <si>
    <t>671063843133</t>
  </si>
  <si>
    <t>670925344044</t>
  </si>
  <si>
    <t>670925788129</t>
  </si>
  <si>
    <t>670925054129</t>
  </si>
  <si>
    <t>670283344044</t>
  </si>
  <si>
    <t>670283788044</t>
  </si>
  <si>
    <t>670036204143</t>
  </si>
  <si>
    <t>521012445009</t>
  </si>
  <si>
    <t>522014445009</t>
  </si>
  <si>
    <t>520413445009</t>
  </si>
  <si>
    <t>670036374810</t>
  </si>
  <si>
    <t>670036843139</t>
  </si>
  <si>
    <t>670036577877</t>
  </si>
  <si>
    <t>671015054129</t>
  </si>
  <si>
    <t>570133553000</t>
  </si>
  <si>
    <t>570134390000</t>
  </si>
  <si>
    <t>570134703000</t>
  </si>
  <si>
    <t>570134374000</t>
  </si>
  <si>
    <t>570133177000</t>
  </si>
  <si>
    <t>570134377000</t>
  </si>
  <si>
    <t>570133374000</t>
  </si>
  <si>
    <t>570134151000</t>
  </si>
  <si>
    <t>MAR00012</t>
  </si>
  <si>
    <t>MAR00014</t>
  </si>
  <si>
    <t>MAR00013</t>
  </si>
  <si>
    <t>670413090135</t>
  </si>
  <si>
    <t>320024782097</t>
  </si>
  <si>
    <t>320024843097</t>
  </si>
  <si>
    <t>SPT00010</t>
  </si>
  <si>
    <t>SPT00011</t>
  </si>
  <si>
    <t>SPT00012</t>
  </si>
  <si>
    <t>SPT00013</t>
  </si>
  <si>
    <t>SPT00014</t>
  </si>
  <si>
    <t>SPT00015</t>
  </si>
  <si>
    <t>SPT00016</t>
  </si>
  <si>
    <t>SPT00017</t>
  </si>
  <si>
    <t>SPT00018</t>
  </si>
  <si>
    <t>SPT00019</t>
  </si>
  <si>
    <t>SPT00020</t>
  </si>
  <si>
    <t>SPT00021</t>
  </si>
  <si>
    <t>SPT00022</t>
  </si>
  <si>
    <t>SPT00023</t>
  </si>
  <si>
    <t>SPT00024</t>
  </si>
  <si>
    <t>SPT00025</t>
  </si>
  <si>
    <t>SPT00026</t>
  </si>
  <si>
    <t>SPT00027</t>
  </si>
  <si>
    <t>SPT00028</t>
  </si>
  <si>
    <t>SPT00029</t>
  </si>
  <si>
    <t>SPT00030</t>
  </si>
  <si>
    <t>SPT00031</t>
  </si>
  <si>
    <t>SPT00032</t>
  </si>
  <si>
    <t>SPT00033</t>
  </si>
  <si>
    <t>SPT00034</t>
  </si>
  <si>
    <t>SPT00035</t>
  </si>
  <si>
    <t>SPT00036</t>
  </si>
  <si>
    <t>SPT00037</t>
  </si>
  <si>
    <t>SPT00038</t>
  </si>
  <si>
    <t>SPT00039</t>
  </si>
  <si>
    <t>SPT00040</t>
  </si>
  <si>
    <t>SPT00041</t>
  </si>
  <si>
    <t>SPT00042</t>
  </si>
  <si>
    <t>SPT00043</t>
  </si>
  <si>
    <t>SPT00044</t>
  </si>
  <si>
    <t>SPT00058</t>
  </si>
  <si>
    <t>SPT00059</t>
  </si>
  <si>
    <t>SPT00060</t>
  </si>
  <si>
    <t>SPT00061</t>
  </si>
  <si>
    <t>SPT00062</t>
  </si>
  <si>
    <t>SPT00063</t>
  </si>
  <si>
    <t>SPT00064</t>
  </si>
  <si>
    <t>SPT00065</t>
  </si>
  <si>
    <t>SPT00066</t>
  </si>
  <si>
    <t>SPT00067</t>
  </si>
  <si>
    <t>SPT00068</t>
  </si>
  <si>
    <t>SPT00069</t>
  </si>
  <si>
    <t>SPT00070</t>
  </si>
  <si>
    <t>SPT00071</t>
  </si>
  <si>
    <t>SPT00072</t>
  </si>
  <si>
    <t>SPT00073</t>
  </si>
  <si>
    <t>SPT00074</t>
  </si>
  <si>
    <t>SPT00075</t>
  </si>
  <si>
    <t>SPT00081</t>
  </si>
  <si>
    <t>SPT00082</t>
  </si>
  <si>
    <t>SPT00083</t>
  </si>
  <si>
    <t>SPT00084</t>
  </si>
  <si>
    <t>SPT00085</t>
  </si>
  <si>
    <t>SPT00086</t>
  </si>
  <si>
    <t>SPT00087</t>
  </si>
  <si>
    <t>SPT00088</t>
  </si>
  <si>
    <t>SPT00089</t>
  </si>
  <si>
    <t>SPT00090</t>
  </si>
  <si>
    <t>SPT00091</t>
  </si>
  <si>
    <t>SPT00092</t>
  </si>
  <si>
    <t>SPT00093</t>
  </si>
  <si>
    <t>SPT00094</t>
  </si>
  <si>
    <t>SPT00095</t>
  </si>
  <si>
    <t>SPT00096</t>
  </si>
  <si>
    <t>SPT00097</t>
  </si>
  <si>
    <t>SPT00098</t>
  </si>
  <si>
    <t>SPT00099</t>
  </si>
  <si>
    <t>SPT00100</t>
  </si>
  <si>
    <t>SPT00101</t>
  </si>
  <si>
    <t>SPT00102</t>
  </si>
  <si>
    <t>SPT00103</t>
  </si>
  <si>
    <t>SPT00104</t>
  </si>
  <si>
    <t>SPT00105</t>
  </si>
  <si>
    <t>SPT00106</t>
  </si>
  <si>
    <t>SPT00107</t>
  </si>
  <si>
    <t>SPT00108</t>
  </si>
  <si>
    <t>SPT00109</t>
  </si>
  <si>
    <t>SPT00110</t>
  </si>
  <si>
    <t>SPT00111</t>
  </si>
  <si>
    <t>SPT00112</t>
  </si>
  <si>
    <t>SPT00113</t>
  </si>
  <si>
    <t>SPT00114</t>
  </si>
  <si>
    <t>SPT00115</t>
  </si>
  <si>
    <t>SPF00001</t>
  </si>
  <si>
    <t>SPF00002</t>
  </si>
  <si>
    <t>SPF00003</t>
  </si>
  <si>
    <t>SPF00004</t>
  </si>
  <si>
    <t>SPF00005</t>
  </si>
  <si>
    <t>SPF00006</t>
  </si>
  <si>
    <t>SPF00007</t>
  </si>
  <si>
    <t>SPF00008</t>
  </si>
  <si>
    <t>SPF00009</t>
  </si>
  <si>
    <t>SPT00116</t>
  </si>
  <si>
    <t>SPT00117</t>
  </si>
  <si>
    <t>SPT00118</t>
  </si>
  <si>
    <t>SPT00119</t>
  </si>
  <si>
    <t>SPT00120</t>
  </si>
  <si>
    <t>SPT00121</t>
  </si>
  <si>
    <t>SPT00122</t>
  </si>
  <si>
    <t>SPT00123</t>
  </si>
  <si>
    <t>SPT00124</t>
  </si>
  <si>
    <t>SPT00125</t>
  </si>
  <si>
    <t>SPT00001</t>
  </si>
  <si>
    <t>SPT00002</t>
  </si>
  <si>
    <t>SPT00003</t>
  </si>
  <si>
    <t>SPT00004</t>
  </si>
  <si>
    <t>SPT00005</t>
  </si>
  <si>
    <t>SPT00006</t>
  </si>
  <si>
    <t>SPT00007</t>
  </si>
  <si>
    <t>SPT00008</t>
  </si>
  <si>
    <t>SPT00009</t>
  </si>
  <si>
    <t>SPT00045</t>
  </si>
  <si>
    <t>SPT00046</t>
  </si>
  <si>
    <t>SPT00047</t>
  </si>
  <si>
    <t>SPT00048</t>
  </si>
  <si>
    <t>SPT00049</t>
  </si>
  <si>
    <t>SPT00050</t>
  </si>
  <si>
    <t>SPT00051</t>
  </si>
  <si>
    <t>SPT00052</t>
  </si>
  <si>
    <t>SPT00053</t>
  </si>
  <si>
    <t>SPT00054</t>
  </si>
  <si>
    <t>SPT00055</t>
  </si>
  <si>
    <t>SPT00056</t>
  </si>
  <si>
    <t>SPT00057</t>
  </si>
  <si>
    <t>MAR00001</t>
  </si>
  <si>
    <t>MAR00002</t>
  </si>
  <si>
    <t>MAR00003</t>
  </si>
  <si>
    <t>MAR00004</t>
  </si>
  <si>
    <t>MAR00005</t>
  </si>
  <si>
    <t>MAR00006</t>
  </si>
  <si>
    <t>MAR00007</t>
  </si>
  <si>
    <t>MAR00008</t>
  </si>
  <si>
    <t>MAR00009</t>
  </si>
  <si>
    <t>MAR00010</t>
  </si>
  <si>
    <t>MAR00011</t>
  </si>
  <si>
    <t>MAR00015</t>
  </si>
  <si>
    <t>MAR00016</t>
  </si>
  <si>
    <t>MJB00021</t>
  </si>
  <si>
    <t>MJB00022</t>
  </si>
  <si>
    <t>SPH00001</t>
  </si>
  <si>
    <t>SPH00002</t>
  </si>
  <si>
    <t>SPF00010</t>
  </si>
  <si>
    <t>SPF00011</t>
  </si>
  <si>
    <t>SPF00012</t>
  </si>
  <si>
    <t>SPF00013</t>
  </si>
  <si>
    <t>SPF00014</t>
  </si>
  <si>
    <t>SPF00015</t>
  </si>
  <si>
    <t>SPF00016</t>
  </si>
  <si>
    <t>SPF00017</t>
  </si>
  <si>
    <t>SPF00018</t>
  </si>
  <si>
    <t>SPF00019</t>
  </si>
  <si>
    <t>SPF00020</t>
  </si>
  <si>
    <t>7</t>
  </si>
  <si>
    <t>10</t>
  </si>
  <si>
    <t>13</t>
  </si>
  <si>
    <t>20</t>
  </si>
  <si>
    <t>28</t>
  </si>
  <si>
    <t>092018000212</t>
  </si>
  <si>
    <t>091094000212</t>
  </si>
  <si>
    <t>520154369414</t>
  </si>
  <si>
    <t>672002204877</t>
  </si>
  <si>
    <t>672002062139</t>
  </si>
  <si>
    <t>100002008000</t>
  </si>
  <si>
    <t>MAR00017</t>
  </si>
  <si>
    <t>37</t>
  </si>
  <si>
    <t>22</t>
  </si>
  <si>
    <t>522049440258</t>
  </si>
  <si>
    <t>522049900258</t>
  </si>
  <si>
    <t>522049902258</t>
  </si>
  <si>
    <t>522049901258</t>
  </si>
  <si>
    <t>10300100000</t>
  </si>
  <si>
    <t>011060000000</t>
  </si>
  <si>
    <t>522050440258</t>
  </si>
  <si>
    <t>522050441258</t>
  </si>
  <si>
    <t>671011062129</t>
  </si>
  <si>
    <t>670541700069</t>
  </si>
  <si>
    <t>672051556133</t>
  </si>
  <si>
    <t>672051374129</t>
  </si>
  <si>
    <t>670195903121</t>
  </si>
  <si>
    <t>672051556801</t>
  </si>
  <si>
    <t>672050904069</t>
  </si>
  <si>
    <t>672052062135</t>
  </si>
  <si>
    <t>672052903121</t>
  </si>
  <si>
    <t>672052130074</t>
  </si>
  <si>
    <t>522055018009</t>
  </si>
  <si>
    <t>522053018009</t>
  </si>
  <si>
    <t>522054018009</t>
  </si>
  <si>
    <t>672052130069</t>
  </si>
  <si>
    <t>672050062129</t>
  </si>
  <si>
    <t>672050384139</t>
  </si>
  <si>
    <t>522057018009</t>
  </si>
  <si>
    <t>520249018009</t>
  </si>
  <si>
    <t>MJBSHIPPING</t>
  </si>
  <si>
    <t>670844475133</t>
  </si>
  <si>
    <t>672051017133</t>
  </si>
  <si>
    <t>672051905139</t>
  </si>
  <si>
    <t>MJB00025</t>
  </si>
  <si>
    <t>MAR00037</t>
  </si>
  <si>
    <t>MAR00025</t>
  </si>
  <si>
    <t>MAR00020</t>
  </si>
  <si>
    <t>MJB00042</t>
  </si>
  <si>
    <t>MJB00028</t>
  </si>
  <si>
    <t>MAR00036</t>
  </si>
  <si>
    <t>MJB00032</t>
  </si>
  <si>
    <t>MJB00030</t>
  </si>
  <si>
    <t>MAR00027</t>
  </si>
  <si>
    <t>MAR00028</t>
  </si>
  <si>
    <t>MJB00047</t>
  </si>
  <si>
    <t>MJB00035</t>
  </si>
  <si>
    <t>MJB00048</t>
  </si>
  <si>
    <t>MAR00019</t>
  </si>
  <si>
    <t>MJB00049</t>
  </si>
  <si>
    <t>MAR00029</t>
  </si>
  <si>
    <t>MAR00034</t>
  </si>
  <si>
    <t>MJB00034</t>
  </si>
  <si>
    <t>MJB00023</t>
  </si>
  <si>
    <t>MJB00040</t>
  </si>
  <si>
    <t>MJB00044</t>
  </si>
  <si>
    <t>MAR00032</t>
  </si>
  <si>
    <t>MJB00037</t>
  </si>
  <si>
    <t>MJB00036</t>
  </si>
  <si>
    <t>MAR00031</t>
  </si>
  <si>
    <t>MAR00030</t>
  </si>
  <si>
    <t>MAR00018</t>
  </si>
  <si>
    <t>MJB00031</t>
  </si>
  <si>
    <t>MJB00041</t>
  </si>
  <si>
    <t>MAR00026</t>
  </si>
  <si>
    <t>MAR00021</t>
  </si>
  <si>
    <t>MJB00029</t>
  </si>
  <si>
    <t>MAR00035</t>
  </si>
  <si>
    <t>MJB00043</t>
  </si>
  <si>
    <t>MAR00022</t>
  </si>
  <si>
    <t>MJB00026</t>
  </si>
  <si>
    <t>MAR00038</t>
  </si>
  <si>
    <t>MAR00023</t>
  </si>
  <si>
    <t>MAR00039</t>
  </si>
  <si>
    <t>MJB00045</t>
  </si>
  <si>
    <t>MAR00033</t>
  </si>
  <si>
    <t>MJB00033</t>
  </si>
  <si>
    <t>MJB00024</t>
  </si>
  <si>
    <t>MJB00046</t>
  </si>
  <si>
    <t>MAR00024</t>
  </si>
  <si>
    <t>MJB00027</t>
  </si>
  <si>
    <t>SPYSHIPPING</t>
  </si>
  <si>
    <t>34</t>
  </si>
  <si>
    <t>312013638002</t>
  </si>
  <si>
    <t>312013062002</t>
  </si>
  <si>
    <t>312013440002</t>
  </si>
  <si>
    <t>312013370002</t>
  </si>
  <si>
    <t>312013621001</t>
  </si>
  <si>
    <t>312013409001</t>
  </si>
  <si>
    <t>312013410002</t>
  </si>
  <si>
    <t>312013638003</t>
  </si>
  <si>
    <t>312013564001</t>
  </si>
  <si>
    <t>312013410001</t>
  </si>
  <si>
    <t>312013370001</t>
  </si>
  <si>
    <t>312013062003</t>
  </si>
  <si>
    <t>312013782002</t>
  </si>
  <si>
    <t>312013564002</t>
  </si>
  <si>
    <t>312013638004</t>
  </si>
  <si>
    <t>312013782001</t>
  </si>
  <si>
    <t>312013638001</t>
  </si>
  <si>
    <t>312013440001</t>
  </si>
  <si>
    <t>312013062001</t>
  </si>
  <si>
    <t>672061556121</t>
  </si>
  <si>
    <t>672061374139</t>
  </si>
  <si>
    <t>672061188069</t>
  </si>
  <si>
    <t>672061062139</t>
  </si>
  <si>
    <t>672061062961</t>
  </si>
  <si>
    <t>671012906121</t>
  </si>
  <si>
    <t>310226950957</t>
  </si>
  <si>
    <t>312012959959</t>
  </si>
  <si>
    <t>312012957958</t>
  </si>
  <si>
    <t>310226863958</t>
  </si>
  <si>
    <t>312012062070</t>
  </si>
  <si>
    <t>312012957084</t>
  </si>
  <si>
    <t>312012959950</t>
  </si>
  <si>
    <t>310226951185</t>
  </si>
  <si>
    <t>670413906121</t>
  </si>
  <si>
    <t>670939908815</t>
  </si>
  <si>
    <t>310226863084</t>
  </si>
  <si>
    <t>SPH00004</t>
  </si>
  <si>
    <t>310226955084</t>
  </si>
  <si>
    <t>312012638070</t>
  </si>
  <si>
    <t>312012958085</t>
  </si>
  <si>
    <t>312012950947</t>
  </si>
  <si>
    <t>312012638958</t>
  </si>
  <si>
    <t>310226374959</t>
  </si>
  <si>
    <t>312012950958</t>
  </si>
  <si>
    <t>312012960951</t>
  </si>
  <si>
    <t>670036907129</t>
  </si>
  <si>
    <t>310226951084</t>
  </si>
  <si>
    <t>310226374184</t>
  </si>
  <si>
    <t>312012960958</t>
  </si>
  <si>
    <t>SPH00007</t>
  </si>
  <si>
    <t>670413907129</t>
  </si>
  <si>
    <t>72</t>
  </si>
  <si>
    <t>310226956946</t>
  </si>
  <si>
    <t>310226950080</t>
  </si>
  <si>
    <t>SPH00005</t>
  </si>
  <si>
    <t>670939907129</t>
  </si>
  <si>
    <t>310226955945</t>
  </si>
  <si>
    <t>310226863185</t>
  </si>
  <si>
    <t>312012962951</t>
  </si>
  <si>
    <t>310226956943</t>
  </si>
  <si>
    <t>670036906129</t>
  </si>
  <si>
    <t>310226951958</t>
  </si>
  <si>
    <t>310226953958</t>
  </si>
  <si>
    <t>312012958958</t>
  </si>
  <si>
    <t>310226956185</t>
  </si>
  <si>
    <t>310226956941</t>
  </si>
  <si>
    <t>310226952943</t>
  </si>
  <si>
    <t>SPH00006</t>
  </si>
  <si>
    <t>312012638951</t>
  </si>
  <si>
    <t>312012961951</t>
  </si>
  <si>
    <t>312012062960</t>
  </si>
  <si>
    <t>312012062085</t>
  </si>
  <si>
    <t>SPH00003</t>
  </si>
  <si>
    <t>SPT00076</t>
  </si>
  <si>
    <t>SPT00077</t>
  </si>
  <si>
    <t>SPT00078</t>
  </si>
  <si>
    <t>SPT00079</t>
  </si>
  <si>
    <t>SPT00080</t>
  </si>
  <si>
    <t>020707000000</t>
  </si>
  <si>
    <t>020708000000</t>
  </si>
  <si>
    <t>020708000069</t>
  </si>
  <si>
    <t>020709000000</t>
  </si>
  <si>
    <t>020710000000</t>
  </si>
  <si>
    <t>092017000130</t>
  </si>
  <si>
    <t>092017000811</t>
  </si>
  <si>
    <t>092017000877</t>
  </si>
  <si>
    <t>520154578414</t>
  </si>
  <si>
    <t>3</t>
  </si>
  <si>
    <t>4</t>
  </si>
  <si>
    <t>15</t>
  </si>
  <si>
    <t>310683965080</t>
  </si>
  <si>
    <t>310683965185</t>
  </si>
  <si>
    <t>310683374069</t>
  </si>
  <si>
    <t>310683964069</t>
  </si>
  <si>
    <t>310683964960</t>
  </si>
  <si>
    <t>310683965085</t>
  </si>
  <si>
    <t>310683374084</t>
  </si>
  <si>
    <t>310683396185</t>
  </si>
  <si>
    <t>310775959080</t>
  </si>
  <si>
    <t>310775638084</t>
  </si>
  <si>
    <t>312003963185</t>
  </si>
  <si>
    <t>312003062069</t>
  </si>
  <si>
    <t>312003964069</t>
  </si>
  <si>
    <t>312003950069</t>
  </si>
  <si>
    <t>310683396083</t>
  </si>
  <si>
    <t>310683396813</t>
  </si>
  <si>
    <t>312003638185</t>
  </si>
  <si>
    <t>310683374085</t>
  </si>
  <si>
    <t>310775062084</t>
  </si>
  <si>
    <t>312003965185</t>
  </si>
  <si>
    <t>310775959185</t>
  </si>
  <si>
    <t>310775960084</t>
  </si>
  <si>
    <t>312003964954</t>
  </si>
  <si>
    <t>312003459185</t>
  </si>
  <si>
    <t>310775638185</t>
  </si>
  <si>
    <t>312003950185</t>
  </si>
  <si>
    <t>312003062185</t>
  </si>
  <si>
    <t>310683396189</t>
  </si>
  <si>
    <t>312003062820</t>
  </si>
  <si>
    <t>312003963069</t>
  </si>
  <si>
    <t>310683396069</t>
  </si>
  <si>
    <t>312003950954</t>
  </si>
  <si>
    <t>670805183815</t>
  </si>
  <si>
    <t>672052374129</t>
  </si>
  <si>
    <t>670373183080</t>
  </si>
  <si>
    <t>522056018009</t>
  </si>
  <si>
    <t>672052374135</t>
  </si>
  <si>
    <t>672052062129</t>
  </si>
  <si>
    <t>672052039129</t>
  </si>
  <si>
    <t>522058018009</t>
  </si>
  <si>
    <t>670937903121</t>
  </si>
  <si>
    <t>672051280069</t>
  </si>
  <si>
    <t>670939903815</t>
  </si>
  <si>
    <t>672052396129</t>
  </si>
  <si>
    <t>523004891009</t>
  </si>
  <si>
    <t>572002808000</t>
  </si>
  <si>
    <t>572002062000</t>
  </si>
  <si>
    <t>312013374084</t>
  </si>
  <si>
    <t>570415374000</t>
  </si>
  <si>
    <t>572002374000</t>
  </si>
  <si>
    <t>570415062000</t>
  </si>
  <si>
    <t>570415808000</t>
  </si>
  <si>
    <t>310226956084</t>
  </si>
  <si>
    <t>670939974049</t>
  </si>
  <si>
    <t>670036974049</t>
  </si>
  <si>
    <t>670375974049</t>
  </si>
  <si>
    <t>671012974049</t>
  </si>
  <si>
    <t>SNV9BK10V</t>
  </si>
  <si>
    <t>SNV9PL01U</t>
  </si>
  <si>
    <t>SNV9PL17</t>
  </si>
  <si>
    <t>SNV9BL01</t>
  </si>
  <si>
    <t>SNV9BL08</t>
  </si>
  <si>
    <t>SNV9BL41</t>
  </si>
  <si>
    <t>SNV9RD01</t>
  </si>
  <si>
    <t>SND9EL46</t>
  </si>
  <si>
    <t>SND9EL63A</t>
  </si>
  <si>
    <t>SND9BS01</t>
  </si>
  <si>
    <t>SND9BS06</t>
  </si>
  <si>
    <t>SND9BS41</t>
  </si>
  <si>
    <t>SND9BR08</t>
  </si>
  <si>
    <t>SND9BR63A</t>
  </si>
  <si>
    <t>SND9BU06</t>
  </si>
  <si>
    <t>SND9BU46</t>
  </si>
  <si>
    <t>SND9WH01</t>
  </si>
  <si>
    <t>SND9WH21</t>
  </si>
  <si>
    <t>SND9WH71</t>
  </si>
  <si>
    <t>SNX9BK01U</t>
  </si>
  <si>
    <t>SNX9SV01</t>
  </si>
  <si>
    <t>SNX9SV46</t>
  </si>
  <si>
    <t>SNX9BC01</t>
  </si>
  <si>
    <t>SNX9BC46</t>
  </si>
  <si>
    <t>SNX9D001</t>
  </si>
  <si>
    <t>SNX9D010V</t>
  </si>
  <si>
    <t>SNX9EL41</t>
  </si>
  <si>
    <t>670378163069</t>
  </si>
  <si>
    <t>670378638132</t>
  </si>
  <si>
    <t>SNX8WH46</t>
  </si>
  <si>
    <t>SNX8BS46</t>
  </si>
  <si>
    <t>SNX9AP10V</t>
  </si>
  <si>
    <t>SNX9NJ01</t>
  </si>
  <si>
    <t>100686000140</t>
  </si>
  <si>
    <t>100857000069</t>
  </si>
  <si>
    <t>310080183070</t>
  </si>
  <si>
    <t>SNV9RD08</t>
  </si>
  <si>
    <t>SNV9IL01</t>
  </si>
  <si>
    <t>SNV9IL08</t>
  </si>
  <si>
    <t>SNV9IL41</t>
  </si>
  <si>
    <t>SNV9BS01</t>
  </si>
  <si>
    <t>SNV9BS08</t>
  </si>
  <si>
    <t>SNV9BS41</t>
  </si>
  <si>
    <t>SNV9SY01</t>
  </si>
  <si>
    <t>SNV9SY08</t>
  </si>
  <si>
    <t>SNV9DI01</t>
  </si>
  <si>
    <t>SNV9DI08</t>
  </si>
  <si>
    <t>SNV9AV01</t>
  </si>
  <si>
    <t>SNV9AV08</t>
  </si>
  <si>
    <t>SNV9AV41</t>
  </si>
  <si>
    <t>670221154227</t>
  </si>
  <si>
    <t>670275462073</t>
  </si>
  <si>
    <t>670360062135</t>
  </si>
  <si>
    <t>670360196069</t>
  </si>
  <si>
    <t>670377287090</t>
  </si>
  <si>
    <t>670378038129</t>
  </si>
  <si>
    <t>670480188069</t>
  </si>
  <si>
    <t>670480204129</t>
  </si>
  <si>
    <t>670512038129</t>
  </si>
  <si>
    <t>670533292133</t>
  </si>
  <si>
    <t>670737148073</t>
  </si>
  <si>
    <t>320500709097</t>
  </si>
  <si>
    <t>670924694129</t>
  </si>
  <si>
    <t>320500746097</t>
  </si>
  <si>
    <t>671014075133</t>
  </si>
  <si>
    <t>311031374084</t>
  </si>
  <si>
    <t>311017396205</t>
  </si>
  <si>
    <t>310188349084</t>
  </si>
  <si>
    <t>670349339073</t>
  </si>
  <si>
    <t>670861285044</t>
  </si>
  <si>
    <t>311016726200</t>
  </si>
  <si>
    <t>310226042185</t>
  </si>
  <si>
    <t>100082000080</t>
  </si>
  <si>
    <t>100226000094</t>
  </si>
  <si>
    <t>100543000185</t>
  </si>
  <si>
    <t>310226427084</t>
  </si>
  <si>
    <t>310543527080</t>
  </si>
  <si>
    <t>311019736070</t>
  </si>
  <si>
    <t>670925680073</t>
  </si>
  <si>
    <t>670926071044</t>
  </si>
  <si>
    <t>320039688097</t>
  </si>
  <si>
    <t>311016727804</t>
  </si>
  <si>
    <t>671009069069</t>
  </si>
  <si>
    <t>311020555185</t>
  </si>
  <si>
    <t>671012070129</t>
  </si>
  <si>
    <t>311017703196</t>
  </si>
  <si>
    <t>311017722185</t>
  </si>
  <si>
    <t>310226091190</t>
  </si>
  <si>
    <t>670057559140</t>
  </si>
  <si>
    <t>670057589093</t>
  </si>
  <si>
    <t>670070421229</t>
  </si>
  <si>
    <t>670480555143</t>
  </si>
  <si>
    <t>670378188069</t>
  </si>
  <si>
    <t>670480045044</t>
  </si>
  <si>
    <t>670512613069</t>
  </si>
  <si>
    <t>670378589069</t>
  </si>
  <si>
    <t>670807219164</t>
  </si>
  <si>
    <t>311031374241</t>
  </si>
  <si>
    <t>670371805129</t>
  </si>
  <si>
    <t>670013674129</t>
  </si>
  <si>
    <t>670890066129</t>
  </si>
  <si>
    <t>100082000069</t>
  </si>
  <si>
    <t>100082000084</t>
  </si>
  <si>
    <t>100543000084</t>
  </si>
  <si>
    <t>100543000190</t>
  </si>
  <si>
    <t>100543000238</t>
  </si>
  <si>
    <t>140082183070</t>
  </si>
  <si>
    <t>310082062070</t>
  </si>
  <si>
    <t>310226639185</t>
  </si>
  <si>
    <t>310543527185</t>
  </si>
  <si>
    <t>310544637185</t>
  </si>
  <si>
    <t>310547652069</t>
  </si>
  <si>
    <t>310683038084</t>
  </si>
  <si>
    <t>310774203185</t>
  </si>
  <si>
    <t>310859293070</t>
  </si>
  <si>
    <t>320024038097</t>
  </si>
  <si>
    <t>320024399104</t>
  </si>
  <si>
    <t>320466062097</t>
  </si>
  <si>
    <t>320466393097</t>
  </si>
  <si>
    <t>320506655097</t>
  </si>
  <si>
    <t>320774546097</t>
  </si>
  <si>
    <t>670013613069</t>
  </si>
  <si>
    <t>670056177102</t>
  </si>
  <si>
    <t>670086062129</t>
  </si>
  <si>
    <t>670174045137</t>
  </si>
  <si>
    <t>670174078048</t>
  </si>
  <si>
    <t>670174204129</t>
  </si>
  <si>
    <t>670221204140</t>
  </si>
  <si>
    <t>670360045044</t>
  </si>
  <si>
    <t>SNI9PL17</t>
  </si>
  <si>
    <t>SNI9PL01U</t>
  </si>
  <si>
    <t>SNI8BS41</t>
  </si>
  <si>
    <t>310688425139</t>
  </si>
  <si>
    <t>670359304164</t>
  </si>
  <si>
    <t>670013446170</t>
  </si>
  <si>
    <t>670807076073</t>
  </si>
  <si>
    <t>100546000069</t>
  </si>
  <si>
    <t>100546000084</t>
  </si>
  <si>
    <t>320778301097</t>
  </si>
  <si>
    <t>670861271092</t>
  </si>
  <si>
    <t>670013342147</t>
  </si>
  <si>
    <t>670207363073</t>
  </si>
  <si>
    <t>310688618190</t>
  </si>
  <si>
    <t>670420137073</t>
  </si>
  <si>
    <t>100546000196</t>
  </si>
  <si>
    <t>100188000200</t>
  </si>
  <si>
    <t>320778462097</t>
  </si>
  <si>
    <t>100546000185</t>
  </si>
  <si>
    <t>670654315074</t>
  </si>
  <si>
    <t>100546000080</t>
  </si>
  <si>
    <t>100546000094</t>
  </si>
  <si>
    <t>100546000190</t>
  </si>
  <si>
    <t>670221471129</t>
  </si>
  <si>
    <t>670086418133</t>
  </si>
  <si>
    <t>670420284164</t>
  </si>
  <si>
    <t>100546000200</t>
  </si>
  <si>
    <t>100546000178</t>
  </si>
  <si>
    <t>SND9BD41</t>
  </si>
  <si>
    <t>SND9PL01</t>
  </si>
  <si>
    <t>140774617069</t>
  </si>
  <si>
    <t>100188000094</t>
  </si>
  <si>
    <t>320506615097</t>
  </si>
  <si>
    <t>670807062129</t>
  </si>
  <si>
    <t>670654268069</t>
  </si>
  <si>
    <t>670431071129</t>
  </si>
  <si>
    <t>320466183097</t>
  </si>
  <si>
    <t>320466615097</t>
  </si>
  <si>
    <t>670275405164</t>
  </si>
  <si>
    <t>670275629052</t>
  </si>
  <si>
    <t>670070317164</t>
  </si>
  <si>
    <t>100188000238</t>
  </si>
  <si>
    <t>310774510069</t>
  </si>
  <si>
    <t>071037000809</t>
  </si>
  <si>
    <t>100547000200</t>
  </si>
  <si>
    <t>670807283164</t>
  </si>
  <si>
    <t>670480632073</t>
  </si>
  <si>
    <t>071006000809</t>
  </si>
  <si>
    <t>071007000809</t>
  </si>
  <si>
    <t>670195063129</t>
  </si>
  <si>
    <t>100547000094</t>
  </si>
  <si>
    <t>100547000084</t>
  </si>
  <si>
    <t>100546000061</t>
  </si>
  <si>
    <t>100547000238</t>
  </si>
  <si>
    <t>101016000200</t>
  </si>
  <si>
    <t>100188000080</t>
  </si>
  <si>
    <t>100547000178</t>
  </si>
  <si>
    <t>100547000185</t>
  </si>
  <si>
    <t>310226160069</t>
  </si>
  <si>
    <t>310226162049</t>
  </si>
  <si>
    <t>100547000196</t>
  </si>
  <si>
    <t>670013076073</t>
  </si>
  <si>
    <t>100188000185</t>
  </si>
  <si>
    <t>670359074044</t>
  </si>
  <si>
    <t>100547000080</t>
  </si>
  <si>
    <t>311021617069</t>
  </si>
  <si>
    <t>100547000174</t>
  </si>
  <si>
    <t>340161133737</t>
  </si>
  <si>
    <t>340161133750</t>
  </si>
  <si>
    <t>340161133762</t>
  </si>
  <si>
    <t>340161242725</t>
  </si>
  <si>
    <t>340161242737</t>
  </si>
  <si>
    <t>340161242750</t>
  </si>
  <si>
    <t>340161242762</t>
  </si>
  <si>
    <t>340161632725</t>
  </si>
  <si>
    <t>340161632737</t>
  </si>
  <si>
    <t>340161632750</t>
  </si>
  <si>
    <t>340161632762</t>
  </si>
  <si>
    <t>SND9PL21</t>
  </si>
  <si>
    <t>SND9PL98</t>
  </si>
  <si>
    <t>100546000238</t>
  </si>
  <si>
    <t>100547000140</t>
  </si>
  <si>
    <t>100079000229</t>
  </si>
  <si>
    <t>100547000083</t>
  </si>
  <si>
    <t>670807122073</t>
  </si>
  <si>
    <t>100187030012</t>
  </si>
  <si>
    <t>100547000190</t>
  </si>
  <si>
    <t>100226000084</t>
  </si>
  <si>
    <t>100547000069</t>
  </si>
  <si>
    <t>140774353185</t>
  </si>
  <si>
    <t>310688435205</t>
  </si>
  <si>
    <t>670013174078</t>
  </si>
  <si>
    <t>670057112140</t>
  </si>
  <si>
    <t>670057567129</t>
  </si>
  <si>
    <t>670168424129</t>
  </si>
  <si>
    <t>340212448308</t>
  </si>
  <si>
    <t>340264038725</t>
  </si>
  <si>
    <t>340264038737</t>
  </si>
  <si>
    <t>340264038750</t>
  </si>
  <si>
    <t>340264038762</t>
  </si>
  <si>
    <t>340264287725</t>
  </si>
  <si>
    <t>340264287737</t>
  </si>
  <si>
    <t>340264287750</t>
  </si>
  <si>
    <t>340264287762</t>
  </si>
  <si>
    <t>340264301725</t>
  </si>
  <si>
    <t>340264301737</t>
  </si>
  <si>
    <t>340264301750</t>
  </si>
  <si>
    <t>340264301762</t>
  </si>
  <si>
    <t>340266087183</t>
  </si>
  <si>
    <t>340266147183</t>
  </si>
  <si>
    <t>340266595183</t>
  </si>
  <si>
    <t>340279038183</t>
  </si>
  <si>
    <t>340279287183</t>
  </si>
  <si>
    <t>340279661183</t>
  </si>
  <si>
    <t>340281644183</t>
  </si>
  <si>
    <t>340286038183</t>
  </si>
  <si>
    <t>340286133183</t>
  </si>
  <si>
    <t>340304038304</t>
  </si>
  <si>
    <t>340304038308</t>
  </si>
  <si>
    <t>340304133304</t>
  </si>
  <si>
    <t>310775062069</t>
  </si>
  <si>
    <t>670431130069</t>
  </si>
  <si>
    <t>310547095069</t>
  </si>
  <si>
    <t>310686035200</t>
  </si>
  <si>
    <t>310686431069</t>
  </si>
  <si>
    <t>310774038185</t>
  </si>
  <si>
    <t>320500754097</t>
  </si>
  <si>
    <t>670056038129</t>
  </si>
  <si>
    <t>670070638069</t>
  </si>
  <si>
    <t>670168537129</t>
  </si>
  <si>
    <t>670195537129</t>
  </si>
  <si>
    <t>670197473073</t>
  </si>
  <si>
    <t>670221045137</t>
  </si>
  <si>
    <t>670224151129</t>
  </si>
  <si>
    <t>670349062135</t>
  </si>
  <si>
    <t>080980000129</t>
  </si>
  <si>
    <t>080980000140</t>
  </si>
  <si>
    <t>080980000135</t>
  </si>
  <si>
    <t>080949000069</t>
  </si>
  <si>
    <t>080949000074</t>
  </si>
  <si>
    <t>080949000129</t>
  </si>
  <si>
    <t>080949000140</t>
  </si>
  <si>
    <t>080949000135</t>
  </si>
  <si>
    <t>081011000069</t>
  </si>
  <si>
    <t>081011000074</t>
  </si>
  <si>
    <t>081011000129</t>
  </si>
  <si>
    <t>081011000140</t>
  </si>
  <si>
    <t>081011000135</t>
  </si>
  <si>
    <t>110232434307</t>
  </si>
  <si>
    <t>110297030169</t>
  </si>
  <si>
    <t>110303433305</t>
  </si>
  <si>
    <t>110303433307</t>
  </si>
  <si>
    <t>110303572305</t>
  </si>
  <si>
    <t>110303572307</t>
  </si>
  <si>
    <t>110305169169</t>
  </si>
  <si>
    <t>110316166305</t>
  </si>
  <si>
    <t>110316166307</t>
  </si>
  <si>
    <t>110317367305</t>
  </si>
  <si>
    <t>110317367307</t>
  </si>
  <si>
    <t>110320234305</t>
  </si>
  <si>
    <t>110320234307</t>
  </si>
  <si>
    <t>110348590305</t>
  </si>
  <si>
    <t>110369027305</t>
  </si>
  <si>
    <t>110369027307</t>
  </si>
  <si>
    <t>670360484042</t>
  </si>
  <si>
    <t>670377057116</t>
  </si>
  <si>
    <t>670541062135</t>
  </si>
  <si>
    <t>670654062135</t>
  </si>
  <si>
    <t>670207163159</t>
  </si>
  <si>
    <t>320506393097</t>
  </si>
  <si>
    <t>670197283164</t>
  </si>
  <si>
    <t>670359268071</t>
  </si>
  <si>
    <t>100546000189</t>
  </si>
  <si>
    <t>120146074069</t>
  </si>
  <si>
    <t>120146620069</t>
  </si>
  <si>
    <t>120359074044</t>
  </si>
  <si>
    <t>120359268071</t>
  </si>
  <si>
    <t>120359304164</t>
  </si>
  <si>
    <t>120371071044</t>
  </si>
  <si>
    <t>120371096133</t>
  </si>
  <si>
    <t>120371368164</t>
  </si>
  <si>
    <t>120420071044</t>
  </si>
  <si>
    <t>120420137073</t>
  </si>
  <si>
    <t>120420284164</t>
  </si>
  <si>
    <t>120692012073</t>
  </si>
  <si>
    <t>120692038044</t>
  </si>
  <si>
    <t>120692613073</t>
  </si>
  <si>
    <t>120737071044</t>
  </si>
  <si>
    <t>120737148073</t>
  </si>
  <si>
    <t>120737284164</t>
  </si>
  <si>
    <t>170243038303</t>
  </si>
  <si>
    <t>170243038305</t>
  </si>
  <si>
    <t>170243038307</t>
  </si>
  <si>
    <t>170243038309</t>
  </si>
  <si>
    <t>340023021304</t>
  </si>
  <si>
    <t>340023021308</t>
  </si>
  <si>
    <t>340023023304</t>
  </si>
  <si>
    <t>340023023308</t>
  </si>
  <si>
    <t>670939424129</t>
  </si>
  <si>
    <t>670197062073</t>
  </si>
  <si>
    <t>670409105052</t>
  </si>
  <si>
    <t>320506579097</t>
  </si>
  <si>
    <t>100187000178</t>
  </si>
  <si>
    <t>670922677044</t>
  </si>
  <si>
    <t>100188000196</t>
  </si>
  <si>
    <t>320466108097</t>
  </si>
  <si>
    <t>100546000140</t>
  </si>
  <si>
    <t>320024813097</t>
  </si>
  <si>
    <t>320024814097</t>
  </si>
  <si>
    <t>521048000000</t>
  </si>
  <si>
    <t>520899038255</t>
  </si>
  <si>
    <t>311021374821</t>
  </si>
  <si>
    <t>080405000129</t>
  </si>
  <si>
    <t>080409000045</t>
  </si>
  <si>
    <t>080409000052</t>
  </si>
  <si>
    <t>080409000069</t>
  </si>
  <si>
    <t>080409000224</t>
  </si>
  <si>
    <t>080409000233</t>
  </si>
  <si>
    <t>080435000044</t>
  </si>
  <si>
    <t>080435000099</t>
  </si>
  <si>
    <t>080435000159</t>
  </si>
  <si>
    <t>080435000171</t>
  </si>
  <si>
    <t>080465000056</t>
  </si>
  <si>
    <t>080465000057</t>
  </si>
  <si>
    <t>080465000064</t>
  </si>
  <si>
    <t>080465000065</t>
  </si>
  <si>
    <t>080465000069</t>
  </si>
  <si>
    <t>080465000074</t>
  </si>
  <si>
    <t>080465000079</t>
  </si>
  <si>
    <t>080465000094</t>
  </si>
  <si>
    <t>080465000107</t>
  </si>
  <si>
    <t>080465000129</t>
  </si>
  <si>
    <t>080465000135</t>
  </si>
  <si>
    <t>080465000140</t>
  </si>
  <si>
    <t>080465000174</t>
  </si>
  <si>
    <t>080465000176</t>
  </si>
  <si>
    <t>080465000181</t>
  </si>
  <si>
    <t>080465000238</t>
  </si>
  <si>
    <t>080480000044</t>
  </si>
  <si>
    <t>080480000048</t>
  </si>
  <si>
    <t>080480000050</t>
  </si>
  <si>
    <t>080480000069</t>
  </si>
  <si>
    <t>080480000129</t>
  </si>
  <si>
    <t>080484000057</t>
  </si>
  <si>
    <t>080484000060</t>
  </si>
  <si>
    <t>080484000069</t>
  </si>
  <si>
    <t>080484000074</t>
  </si>
  <si>
    <t>080484000076</t>
  </si>
  <si>
    <t>080484000079</t>
  </si>
  <si>
    <t>080484000094</t>
  </si>
  <si>
    <t>080484000107</t>
  </si>
  <si>
    <t>080484000129</t>
  </si>
  <si>
    <t>080484000135</t>
  </si>
  <si>
    <t>080484000143</t>
  </si>
  <si>
    <t>080484000174</t>
  </si>
  <si>
    <t>080484000176</t>
  </si>
  <si>
    <t>080484000238</t>
  </si>
  <si>
    <t>340163038183</t>
  </si>
  <si>
    <t>340163136183</t>
  </si>
  <si>
    <t>340163433183</t>
  </si>
  <si>
    <t>340185233183</t>
  </si>
  <si>
    <t>340208024183</t>
  </si>
  <si>
    <t>340208632183</t>
  </si>
  <si>
    <t>340209038304</t>
  </si>
  <si>
    <t>340209038308</t>
  </si>
  <si>
    <t>340209133304</t>
  </si>
  <si>
    <t>340209133308</t>
  </si>
  <si>
    <t>340209339304</t>
  </si>
  <si>
    <t>340209339308</t>
  </si>
  <si>
    <t>340212038304</t>
  </si>
  <si>
    <t>340212038308</t>
  </si>
  <si>
    <t>340212133304</t>
  </si>
  <si>
    <t>340212133308</t>
  </si>
  <si>
    <t>340212448304</t>
  </si>
  <si>
    <t>340307038183</t>
  </si>
  <si>
    <t>340307133183</t>
  </si>
  <si>
    <t>340307632183</t>
  </si>
  <si>
    <t>340309019304</t>
  </si>
  <si>
    <t>340309019308</t>
  </si>
  <si>
    <t>340311038183</t>
  </si>
  <si>
    <t>340312133183</t>
  </si>
  <si>
    <t>340312448183</t>
  </si>
  <si>
    <t>340315038183</t>
  </si>
  <si>
    <t>340315133183</t>
  </si>
  <si>
    <t>340315167183</t>
  </si>
  <si>
    <t>340345039304</t>
  </si>
  <si>
    <t>340345039308</t>
  </si>
  <si>
    <t>340345450304</t>
  </si>
  <si>
    <t>080691000069</t>
  </si>
  <si>
    <t>080691000094</t>
  </si>
  <si>
    <t>080691000174</t>
  </si>
  <si>
    <t>080691000238</t>
  </si>
  <si>
    <t>080818000069</t>
  </si>
  <si>
    <t>080818000129</t>
  </si>
  <si>
    <t>080818000131</t>
  </si>
  <si>
    <t>080853000056</t>
  </si>
  <si>
    <t>080853000063</t>
  </si>
  <si>
    <t>080853000069</t>
  </si>
  <si>
    <t>080853000074</t>
  </si>
  <si>
    <t>080853000084</t>
  </si>
  <si>
    <t>080853000094</t>
  </si>
  <si>
    <t>670622681129</t>
  </si>
  <si>
    <t>670926696803</t>
  </si>
  <si>
    <t>670013062069</t>
  </si>
  <si>
    <t>671008071129</t>
  </si>
  <si>
    <t>671008135129</t>
  </si>
  <si>
    <t>670939063129</t>
  </si>
  <si>
    <t>670795028129</t>
  </si>
  <si>
    <t>311031396080</t>
  </si>
  <si>
    <t>100543000069</t>
  </si>
  <si>
    <t>320466656097</t>
  </si>
  <si>
    <t>080885000129</t>
  </si>
  <si>
    <t>080885000135</t>
  </si>
  <si>
    <t>080885000174</t>
  </si>
  <si>
    <t>080885000238</t>
  </si>
  <si>
    <t>110232434305</t>
  </si>
  <si>
    <t>062024166309</t>
  </si>
  <si>
    <t>062024632305</t>
  </si>
  <si>
    <t>062024632307</t>
  </si>
  <si>
    <t>062024632309</t>
  </si>
  <si>
    <t>062025038305</t>
  </si>
  <si>
    <t>062025038307</t>
  </si>
  <si>
    <t>062025038309</t>
  </si>
  <si>
    <t>062025632305</t>
  </si>
  <si>
    <t>062025632307</t>
  </si>
  <si>
    <t>062025632309</t>
  </si>
  <si>
    <t>070054000095</t>
  </si>
  <si>
    <t>070054000108</t>
  </si>
  <si>
    <t>070059000095</t>
  </si>
  <si>
    <t>070059000108</t>
  </si>
  <si>
    <t>070062000095</t>
  </si>
  <si>
    <t>070062000108</t>
  </si>
  <si>
    <t>070064000095</t>
  </si>
  <si>
    <t>070064000108</t>
  </si>
  <si>
    <t>070065000095</t>
  </si>
  <si>
    <t>070065000108</t>
  </si>
  <si>
    <t>070066000095</t>
  </si>
  <si>
    <t>070066000108</t>
  </si>
  <si>
    <t>070067000095</t>
  </si>
  <si>
    <t>070067000108</t>
  </si>
  <si>
    <t>070072000095</t>
  </si>
  <si>
    <t>070072000108</t>
  </si>
  <si>
    <t>070074000095</t>
  </si>
  <si>
    <t>070074000108</t>
  </si>
  <si>
    <t>070693000000</t>
  </si>
  <si>
    <t>071006000095</t>
  </si>
  <si>
    <t>071006000108</t>
  </si>
  <si>
    <t>071007000095</t>
  </si>
  <si>
    <t>071037000095</t>
  </si>
  <si>
    <t>071037000108</t>
  </si>
  <si>
    <t>080057000063</t>
  </si>
  <si>
    <t>080057000069</t>
  </si>
  <si>
    <t>080057000074</t>
  </si>
  <si>
    <t>080057000129</t>
  </si>
  <si>
    <t>080057000135</t>
  </si>
  <si>
    <t>080057000140</t>
  </si>
  <si>
    <t>080057000143</t>
  </si>
  <si>
    <t>080057000179</t>
  </si>
  <si>
    <t>080168000069</t>
  </si>
  <si>
    <t>080168000129</t>
  </si>
  <si>
    <t>080174000048</t>
  </si>
  <si>
    <t>110426265305</t>
  </si>
  <si>
    <t>110426367305</t>
  </si>
  <si>
    <t>110452133305</t>
  </si>
  <si>
    <t>110469433305</t>
  </si>
  <si>
    <t>110469433307</t>
  </si>
  <si>
    <t>110475242307</t>
  </si>
  <si>
    <t>110511038305</t>
  </si>
  <si>
    <t>110511038307</t>
  </si>
  <si>
    <t>110593038725</t>
  </si>
  <si>
    <t>110630038305</t>
  </si>
  <si>
    <t>110630038307</t>
  </si>
  <si>
    <t>110690234308</t>
  </si>
  <si>
    <t>110697556305</t>
  </si>
  <si>
    <t>110833038305</t>
  </si>
  <si>
    <t>110833038307</t>
  </si>
  <si>
    <t>110840242307</t>
  </si>
  <si>
    <t>120146049129</t>
  </si>
  <si>
    <t>340068038183</t>
  </si>
  <si>
    <t>340069038725</t>
  </si>
  <si>
    <t>340069038737</t>
  </si>
  <si>
    <t>340069038750</t>
  </si>
  <si>
    <t>340069038762</t>
  </si>
  <si>
    <t>340069133725</t>
  </si>
  <si>
    <t>340069133737</t>
  </si>
  <si>
    <t>340069133750</t>
  </si>
  <si>
    <t>340069133762</t>
  </si>
  <si>
    <t>340069433725</t>
  </si>
  <si>
    <t>340069433737</t>
  </si>
  <si>
    <t>340069433750</t>
  </si>
  <si>
    <t>340069433762</t>
  </si>
  <si>
    <t>340069632725</t>
  </si>
  <si>
    <t>080349000203</t>
  </si>
  <si>
    <t>080360000044</t>
  </si>
  <si>
    <t>080360000069</t>
  </si>
  <si>
    <t>080360000129</t>
  </si>
  <si>
    <t>080362000069</t>
  </si>
  <si>
    <t>080362000094</t>
  </si>
  <si>
    <t>080362000107</t>
  </si>
  <si>
    <t>080362000143</t>
  </si>
  <si>
    <t>080362000174</t>
  </si>
  <si>
    <t>080362000238</t>
  </si>
  <si>
    <t>080373000074</t>
  </si>
  <si>
    <t>080373000135</t>
  </si>
  <si>
    <t>080377000073</t>
  </si>
  <si>
    <t>670420071044</t>
  </si>
  <si>
    <t>090024000238</t>
  </si>
  <si>
    <t>670070452173</t>
  </si>
  <si>
    <t>320884153097</t>
  </si>
  <si>
    <t>670275145164</t>
  </si>
  <si>
    <t>071007000108</t>
  </si>
  <si>
    <t>090520000185</t>
  </si>
  <si>
    <t>100187000238</t>
  </si>
  <si>
    <t>311021887084</t>
  </si>
  <si>
    <t>521028000805</t>
  </si>
  <si>
    <t>320024779097</t>
  </si>
  <si>
    <t>320024751097</t>
  </si>
  <si>
    <t>320024816097</t>
  </si>
  <si>
    <t>080378000174</t>
  </si>
  <si>
    <t>080378000181</t>
  </si>
  <si>
    <t>080378000199</t>
  </si>
  <si>
    <t>080378000240</t>
  </si>
  <si>
    <t>080405000069</t>
  </si>
  <si>
    <t>060996038303</t>
  </si>
  <si>
    <t>060996038305</t>
  </si>
  <si>
    <t>060996038307</t>
  </si>
  <si>
    <t>060996038309</t>
  </si>
  <si>
    <t>060996038310</t>
  </si>
  <si>
    <t>060996133303</t>
  </si>
  <si>
    <t>060996133305</t>
  </si>
  <si>
    <t>060996133307</t>
  </si>
  <si>
    <t>060996133309</t>
  </si>
  <si>
    <t>060996133310</t>
  </si>
  <si>
    <t>060996512303</t>
  </si>
  <si>
    <t>060996512305</t>
  </si>
  <si>
    <t>060996512307</t>
  </si>
  <si>
    <t>060996512309</t>
  </si>
  <si>
    <t>060996512310</t>
  </si>
  <si>
    <t>060996563303</t>
  </si>
  <si>
    <t>060996563305</t>
  </si>
  <si>
    <t>060996563307</t>
  </si>
  <si>
    <t>060996563309</t>
  </si>
  <si>
    <t>060996563310</t>
  </si>
  <si>
    <t>060997133303</t>
  </si>
  <si>
    <t>060997133305</t>
  </si>
  <si>
    <t>060997133307</t>
  </si>
  <si>
    <t>060997133309</t>
  </si>
  <si>
    <t>060997303303</t>
  </si>
  <si>
    <t>060997303305</t>
  </si>
  <si>
    <t>060997303307</t>
  </si>
  <si>
    <t>060997303309</t>
  </si>
  <si>
    <t>060997383303</t>
  </si>
  <si>
    <t>060997383305</t>
  </si>
  <si>
    <t>060997383307</t>
  </si>
  <si>
    <t>060997383309</t>
  </si>
  <si>
    <t>060997448303</t>
  </si>
  <si>
    <t>060997448305</t>
  </si>
  <si>
    <t>060997448307</t>
  </si>
  <si>
    <t>060997448309</t>
  </si>
  <si>
    <t>060998038303</t>
  </si>
  <si>
    <t>060998038305</t>
  </si>
  <si>
    <t>060998038307</t>
  </si>
  <si>
    <t>060998038309</t>
  </si>
  <si>
    <t>060998038310</t>
  </si>
  <si>
    <t>060998133303</t>
  </si>
  <si>
    <t>060998133305</t>
  </si>
  <si>
    <t>060998133307</t>
  </si>
  <si>
    <t>060998133309</t>
  </si>
  <si>
    <t>080488000049</t>
  </si>
  <si>
    <t>080488000069</t>
  </si>
  <si>
    <t>080488000074</t>
  </si>
  <si>
    <t>080488000080</t>
  </si>
  <si>
    <t>080488000084</t>
  </si>
  <si>
    <t>080488000094</t>
  </si>
  <si>
    <t>080488000107</t>
  </si>
  <si>
    <t>080488000122</t>
  </si>
  <si>
    <t>080488000126</t>
  </si>
  <si>
    <t>080488000129</t>
  </si>
  <si>
    <t>080488000135</t>
  </si>
  <si>
    <t>080488000140</t>
  </si>
  <si>
    <t>080488000162</t>
  </si>
  <si>
    <t>340304133308</t>
  </si>
  <si>
    <t>340304433304</t>
  </si>
  <si>
    <t>340304433308</t>
  </si>
  <si>
    <t>340306038183</t>
  </si>
  <si>
    <t>080512000129</t>
  </si>
  <si>
    <t>080526000069</t>
  </si>
  <si>
    <t>080526000074</t>
  </si>
  <si>
    <t>080526000094</t>
  </si>
  <si>
    <t>080526000107</t>
  </si>
  <si>
    <t>080526000135</t>
  </si>
  <si>
    <t>080526000174</t>
  </si>
  <si>
    <t>080526000238</t>
  </si>
  <si>
    <t>080535000074</t>
  </si>
  <si>
    <t>080535000129</t>
  </si>
  <si>
    <t>080541000069</t>
  </si>
  <si>
    <t>080541000129</t>
  </si>
  <si>
    <t>080654000129</t>
  </si>
  <si>
    <t>080654000135</t>
  </si>
  <si>
    <t>062020632305</t>
  </si>
  <si>
    <t>062020632307</t>
  </si>
  <si>
    <t>062020632309</t>
  </si>
  <si>
    <t>062021038303</t>
  </si>
  <si>
    <t>062021038305</t>
  </si>
  <si>
    <t>062021038307</t>
  </si>
  <si>
    <t>062021038309</t>
  </si>
  <si>
    <t>062021166305</t>
  </si>
  <si>
    <t>062021166307</t>
  </si>
  <si>
    <t>062021166309</t>
  </si>
  <si>
    <t>062021632303</t>
  </si>
  <si>
    <t>062021632305</t>
  </si>
  <si>
    <t>062021632307</t>
  </si>
  <si>
    <t>080853000107</t>
  </si>
  <si>
    <t>080853000129</t>
  </si>
  <si>
    <t>080853000135</t>
  </si>
  <si>
    <t>080853000143</t>
  </si>
  <si>
    <t>080853000174</t>
  </si>
  <si>
    <t>080853000179</t>
  </si>
  <si>
    <t>080853000238</t>
  </si>
  <si>
    <t>080861000069</t>
  </si>
  <si>
    <t>080861000129</t>
  </si>
  <si>
    <t>080885000069</t>
  </si>
  <si>
    <t>080885000074</t>
  </si>
  <si>
    <t>080885000094</t>
  </si>
  <si>
    <t>080885000107</t>
  </si>
  <si>
    <t>062024038305</t>
  </si>
  <si>
    <t>062024038307</t>
  </si>
  <si>
    <t>062024038309</t>
  </si>
  <si>
    <t>062024166305</t>
  </si>
  <si>
    <t>062024166307</t>
  </si>
  <si>
    <t>060824038305</t>
  </si>
  <si>
    <t>060824038307</t>
  </si>
  <si>
    <t>060824038309</t>
  </si>
  <si>
    <t>060835133303</t>
  </si>
  <si>
    <t>060835133305</t>
  </si>
  <si>
    <t>060835133307</t>
  </si>
  <si>
    <t>060835133309</t>
  </si>
  <si>
    <t>060835404303</t>
  </si>
  <si>
    <t>060835404305</t>
  </si>
  <si>
    <t>060835404307</t>
  </si>
  <si>
    <t>060835404309</t>
  </si>
  <si>
    <t>060835590303</t>
  </si>
  <si>
    <t>060835590305</t>
  </si>
  <si>
    <t>060835590307</t>
  </si>
  <si>
    <t>060835590309</t>
  </si>
  <si>
    <t>060835632303</t>
  </si>
  <si>
    <t>060835632305</t>
  </si>
  <si>
    <t>060835632307</t>
  </si>
  <si>
    <t>060835632309</t>
  </si>
  <si>
    <t>060851259303</t>
  </si>
  <si>
    <t>060851259305</t>
  </si>
  <si>
    <t>060851259307</t>
  </si>
  <si>
    <t>060851259309</t>
  </si>
  <si>
    <t>060851354303</t>
  </si>
  <si>
    <t>060851354305</t>
  </si>
  <si>
    <t>060851354307</t>
  </si>
  <si>
    <t>060851354309</t>
  </si>
  <si>
    <t>060855038303</t>
  </si>
  <si>
    <t>060855038305</t>
  </si>
  <si>
    <t>060855038307</t>
  </si>
  <si>
    <t>060855038309</t>
  </si>
  <si>
    <t>060855038310</t>
  </si>
  <si>
    <t>060855433303</t>
  </si>
  <si>
    <t>060855433305</t>
  </si>
  <si>
    <t>060855433307</t>
  </si>
  <si>
    <t>060855433309</t>
  </si>
  <si>
    <t>060855433310</t>
  </si>
  <si>
    <t>060855448303</t>
  </si>
  <si>
    <t>060855448305</t>
  </si>
  <si>
    <t>060855448307</t>
  </si>
  <si>
    <t>060855448309</t>
  </si>
  <si>
    <t>060855448310</t>
  </si>
  <si>
    <t>060856038303</t>
  </si>
  <si>
    <t>060856038305</t>
  </si>
  <si>
    <t>060856038307</t>
  </si>
  <si>
    <t>080174000056</t>
  </si>
  <si>
    <t>080174000073</t>
  </si>
  <si>
    <t>080174000079</t>
  </si>
  <si>
    <t>080174000123</t>
  </si>
  <si>
    <t>080174000129</t>
  </si>
  <si>
    <t>080174000134</t>
  </si>
  <si>
    <t>080174000140</t>
  </si>
  <si>
    <t>080195000044</t>
  </si>
  <si>
    <t>080195000069</t>
  </si>
  <si>
    <t>080195000129</t>
  </si>
  <si>
    <t>080207000069</t>
  </si>
  <si>
    <t>080207000143</t>
  </si>
  <si>
    <t>080207000159</t>
  </si>
  <si>
    <t>340023309304</t>
  </si>
  <si>
    <t>340023309308</t>
  </si>
  <si>
    <t>340063371183</t>
  </si>
  <si>
    <t>340063596183</t>
  </si>
  <si>
    <t>080221000140</t>
  </si>
  <si>
    <t>080275000164</t>
  </si>
  <si>
    <t>080288000069</t>
  </si>
  <si>
    <t>080288000074</t>
  </si>
  <si>
    <t>080288000129</t>
  </si>
  <si>
    <t>080288000135</t>
  </si>
  <si>
    <t>080288000140</t>
  </si>
  <si>
    <t>080288000155</t>
  </si>
  <si>
    <t>080288000174</t>
  </si>
  <si>
    <t>080288000238</t>
  </si>
  <si>
    <t>080349000044</t>
  </si>
  <si>
    <t>080349000064</t>
  </si>
  <si>
    <t>080349000073</t>
  </si>
  <si>
    <t>080349000129</t>
  </si>
  <si>
    <t>060994038305</t>
  </si>
  <si>
    <t>060994038307</t>
  </si>
  <si>
    <t>060994038309</t>
  </si>
  <si>
    <t>060994303303</t>
  </si>
  <si>
    <t>060994303305</t>
  </si>
  <si>
    <t>060994303307</t>
  </si>
  <si>
    <t>060994303309</t>
  </si>
  <si>
    <t>060994433303</t>
  </si>
  <si>
    <t>060994433305</t>
  </si>
  <si>
    <t>060994433307</t>
  </si>
  <si>
    <t>060994433309</t>
  </si>
  <si>
    <t>060994512303</t>
  </si>
  <si>
    <t>060994512305</t>
  </si>
  <si>
    <t>080377000129</t>
  </si>
  <si>
    <t>080378000063</t>
  </si>
  <si>
    <t>080378000069</t>
  </si>
  <si>
    <t>080378000074</t>
  </si>
  <si>
    <t>080378000079</t>
  </si>
  <si>
    <t>080378000107</t>
  </si>
  <si>
    <t>080378000110</t>
  </si>
  <si>
    <t>080378000126</t>
  </si>
  <si>
    <t>080378000129</t>
  </si>
  <si>
    <t>080378000135</t>
  </si>
  <si>
    <t>080378000140</t>
  </si>
  <si>
    <t>080378000143</t>
  </si>
  <si>
    <t>080378000155</t>
  </si>
  <si>
    <t>060995564309</t>
  </si>
  <si>
    <t>060995632303</t>
  </si>
  <si>
    <t>060995632305</t>
  </si>
  <si>
    <t>060995632307</t>
  </si>
  <si>
    <t>060995632309</t>
  </si>
  <si>
    <t>060790038310</t>
  </si>
  <si>
    <t>060790133303</t>
  </si>
  <si>
    <t>060790133305</t>
  </si>
  <si>
    <t>060790133307</t>
  </si>
  <si>
    <t>060790133309</t>
  </si>
  <si>
    <t>060790133310</t>
  </si>
  <si>
    <t>060790433303</t>
  </si>
  <si>
    <t>060790433305</t>
  </si>
  <si>
    <t>060790433307</t>
  </si>
  <si>
    <t>060790433309</t>
  </si>
  <si>
    <t>060790433310</t>
  </si>
  <si>
    <t>060792038303</t>
  </si>
  <si>
    <t>060792038305</t>
  </si>
  <si>
    <t>060792038307</t>
  </si>
  <si>
    <t>060792038309</t>
  </si>
  <si>
    <t>060792303303</t>
  </si>
  <si>
    <t>060792303305</t>
  </si>
  <si>
    <t>060792303307</t>
  </si>
  <si>
    <t>060792303309</t>
  </si>
  <si>
    <t>060792354303</t>
  </si>
  <si>
    <t>060792354305</t>
  </si>
  <si>
    <t>060792354307</t>
  </si>
  <si>
    <t>060792354309</t>
  </si>
  <si>
    <t>060792433303</t>
  </si>
  <si>
    <t>060792433305</t>
  </si>
  <si>
    <t>060792433307</t>
  </si>
  <si>
    <t>060792433309</t>
  </si>
  <si>
    <t>060793038303</t>
  </si>
  <si>
    <t>060793038305</t>
  </si>
  <si>
    <t>060793038307</t>
  </si>
  <si>
    <t>060793038309</t>
  </si>
  <si>
    <t>060793133303</t>
  </si>
  <si>
    <t>060793133305</t>
  </si>
  <si>
    <t>060793133307</t>
  </si>
  <si>
    <t>060793133309</t>
  </si>
  <si>
    <t>060793303303</t>
  </si>
  <si>
    <t>060793303305</t>
  </si>
  <si>
    <t>060793303307</t>
  </si>
  <si>
    <t>060793303309</t>
  </si>
  <si>
    <t>060793433303</t>
  </si>
  <si>
    <t>060793433305</t>
  </si>
  <si>
    <t>060793433307</t>
  </si>
  <si>
    <t>060793433309</t>
  </si>
  <si>
    <t>060793632303</t>
  </si>
  <si>
    <t>060793632305</t>
  </si>
  <si>
    <t>060998133310</t>
  </si>
  <si>
    <t>060998166303</t>
  </si>
  <si>
    <t>060998166305</t>
  </si>
  <si>
    <t>060998166307</t>
  </si>
  <si>
    <t>060998166309</t>
  </si>
  <si>
    <t>060998166310</t>
  </si>
  <si>
    <t>060998564303</t>
  </si>
  <si>
    <t>060998564305</t>
  </si>
  <si>
    <t>060998564307</t>
  </si>
  <si>
    <t>060998564309</t>
  </si>
  <si>
    <t>060998564310</t>
  </si>
  <si>
    <t>062019038303</t>
  </si>
  <si>
    <t>062019038305</t>
  </si>
  <si>
    <t>080488000174</t>
  </si>
  <si>
    <t>080488000238</t>
  </si>
  <si>
    <t>080512000044</t>
  </si>
  <si>
    <t>080512000048</t>
  </si>
  <si>
    <t>062019166309</t>
  </si>
  <si>
    <t>062019632303</t>
  </si>
  <si>
    <t>062019632305</t>
  </si>
  <si>
    <t>062019632307</t>
  </si>
  <si>
    <t>062019632309</t>
  </si>
  <si>
    <t>062020038303</t>
  </si>
  <si>
    <t>062020038305</t>
  </si>
  <si>
    <t>062020038307</t>
  </si>
  <si>
    <t>062020038309</t>
  </si>
  <si>
    <t>062020166305</t>
  </si>
  <si>
    <t>062020166307</t>
  </si>
  <si>
    <t>062020166309</t>
  </si>
  <si>
    <t>062020632303</t>
  </si>
  <si>
    <t>060819133303</t>
  </si>
  <si>
    <t>060819133305</t>
  </si>
  <si>
    <t>060819133307</t>
  </si>
  <si>
    <t>060819133309</t>
  </si>
  <si>
    <t>060819339303</t>
  </si>
  <si>
    <t>060819339305</t>
  </si>
  <si>
    <t>060819339307</t>
  </si>
  <si>
    <t>060819339309</t>
  </si>
  <si>
    <t>060819433303</t>
  </si>
  <si>
    <t>060819433305</t>
  </si>
  <si>
    <t>060819433307</t>
  </si>
  <si>
    <t>060819433309</t>
  </si>
  <si>
    <t>060819448303</t>
  </si>
  <si>
    <t>060819448305</t>
  </si>
  <si>
    <t>062021632309</t>
  </si>
  <si>
    <t>062022038305</t>
  </si>
  <si>
    <t>062022038307</t>
  </si>
  <si>
    <t>062022038309</t>
  </si>
  <si>
    <t>062022623305</t>
  </si>
  <si>
    <t>062022623307</t>
  </si>
  <si>
    <t>062022623309</t>
  </si>
  <si>
    <t>062023038305</t>
  </si>
  <si>
    <t>062023038307</t>
  </si>
  <si>
    <t>062023038309</t>
  </si>
  <si>
    <t>062023632305</t>
  </si>
  <si>
    <t>062023632307</t>
  </si>
  <si>
    <t>062023632309</t>
  </si>
  <si>
    <t>060820448305</t>
  </si>
  <si>
    <t>060820448307</t>
  </si>
  <si>
    <t>060820448309</t>
  </si>
  <si>
    <t>060820448310</t>
  </si>
  <si>
    <t>060824038303</t>
  </si>
  <si>
    <t>060701433307</t>
  </si>
  <si>
    <t>060701433309</t>
  </si>
  <si>
    <t>060701512303</t>
  </si>
  <si>
    <t>060701512305</t>
  </si>
  <si>
    <t>060701512307</t>
  </si>
  <si>
    <t>060701512309</t>
  </si>
  <si>
    <t>060703038303</t>
  </si>
  <si>
    <t>060703038305</t>
  </si>
  <si>
    <t>060703038307</t>
  </si>
  <si>
    <t>060703038309</t>
  </si>
  <si>
    <t>060703336303</t>
  </si>
  <si>
    <t>060703336305</t>
  </si>
  <si>
    <t>060703336307</t>
  </si>
  <si>
    <t>060703336309</t>
  </si>
  <si>
    <t>060703354303</t>
  </si>
  <si>
    <t>060703354305</t>
  </si>
  <si>
    <t>060703354307</t>
  </si>
  <si>
    <t>060703354309</t>
  </si>
  <si>
    <t>060703512303</t>
  </si>
  <si>
    <t>060703512305</t>
  </si>
  <si>
    <t>060703512307</t>
  </si>
  <si>
    <t>060703512309</t>
  </si>
  <si>
    <t>060705632305</t>
  </si>
  <si>
    <t>060714038303</t>
  </si>
  <si>
    <t>060714038305</t>
  </si>
  <si>
    <t>060714038307</t>
  </si>
  <si>
    <t>060714038309</t>
  </si>
  <si>
    <t>060714243303</t>
  </si>
  <si>
    <t>060714243305</t>
  </si>
  <si>
    <t>060714243307</t>
  </si>
  <si>
    <t>060714243309</t>
  </si>
  <si>
    <t>060714632303</t>
  </si>
  <si>
    <t>060714632305</t>
  </si>
  <si>
    <t>060714632307</t>
  </si>
  <si>
    <t>060714632309</t>
  </si>
  <si>
    <t>060719216303</t>
  </si>
  <si>
    <t>060719216305</t>
  </si>
  <si>
    <t>060719216307</t>
  </si>
  <si>
    <t>060719216309</t>
  </si>
  <si>
    <t>060719584303</t>
  </si>
  <si>
    <t>060719584305</t>
  </si>
  <si>
    <t>060719584307</t>
  </si>
  <si>
    <t>060719584309</t>
  </si>
  <si>
    <t>060729215303</t>
  </si>
  <si>
    <t>060729215305</t>
  </si>
  <si>
    <t>060856038309</t>
  </si>
  <si>
    <t>060856433303</t>
  </si>
  <si>
    <t>060856433305</t>
  </si>
  <si>
    <t>060856433307</t>
  </si>
  <si>
    <t>060856433309</t>
  </si>
  <si>
    <t>060856448303</t>
  </si>
  <si>
    <t>060856448305</t>
  </si>
  <si>
    <t>060856448307</t>
  </si>
  <si>
    <t>060856448309</t>
  </si>
  <si>
    <t>060908038303</t>
  </si>
  <si>
    <t>060908038305</t>
  </si>
  <si>
    <t>060908038307</t>
  </si>
  <si>
    <t>060908038309</t>
  </si>
  <si>
    <t>080207000230</t>
  </si>
  <si>
    <t>080221000069</t>
  </si>
  <si>
    <t>080221000072</t>
  </si>
  <si>
    <t>080221000129</t>
  </si>
  <si>
    <t>060908133309</t>
  </si>
  <si>
    <t>060908133310</t>
  </si>
  <si>
    <t>060908242303</t>
  </si>
  <si>
    <t>060908242305</t>
  </si>
  <si>
    <t>060908242307</t>
  </si>
  <si>
    <t>060908242309</t>
  </si>
  <si>
    <t>060908242310</t>
  </si>
  <si>
    <t>060908632303</t>
  </si>
  <si>
    <t>060908632305</t>
  </si>
  <si>
    <t>060908632307</t>
  </si>
  <si>
    <t>060908632309</t>
  </si>
  <si>
    <t>060908632310</t>
  </si>
  <si>
    <t>060994038303</t>
  </si>
  <si>
    <t>060740250303</t>
  </si>
  <si>
    <t>060740250305</t>
  </si>
  <si>
    <t>060740250307</t>
  </si>
  <si>
    <t>060740250309</t>
  </si>
  <si>
    <t>060740433303</t>
  </si>
  <si>
    <t>060740433305</t>
  </si>
  <si>
    <t>060740433307</t>
  </si>
  <si>
    <t>060740433309</t>
  </si>
  <si>
    <t>060767133303</t>
  </si>
  <si>
    <t>060767133305</t>
  </si>
  <si>
    <t>060767133307</t>
  </si>
  <si>
    <t>060767133309</t>
  </si>
  <si>
    <t>060767326303</t>
  </si>
  <si>
    <t>060767326305</t>
  </si>
  <si>
    <t>060994512307</t>
  </si>
  <si>
    <t>060994512309</t>
  </si>
  <si>
    <t>060995038303</t>
  </si>
  <si>
    <t>060995038305</t>
  </si>
  <si>
    <t>060995038307</t>
  </si>
  <si>
    <t>060995038309</t>
  </si>
  <si>
    <t>060995512303</t>
  </si>
  <si>
    <t>060995512305</t>
  </si>
  <si>
    <t>060995512307</t>
  </si>
  <si>
    <t>060995512309</t>
  </si>
  <si>
    <t>060995564303</t>
  </si>
  <si>
    <t>060995564305</t>
  </si>
  <si>
    <t>060995564307</t>
  </si>
  <si>
    <t>060777632309</t>
  </si>
  <si>
    <t>060790038303</t>
  </si>
  <si>
    <t>060790038305</t>
  </si>
  <si>
    <t>060790038307</t>
  </si>
  <si>
    <t>060790038309</t>
  </si>
  <si>
    <t>060549250309</t>
  </si>
  <si>
    <t>060549632303</t>
  </si>
  <si>
    <t>060549632305</t>
  </si>
  <si>
    <t>060549632307</t>
  </si>
  <si>
    <t>060549632309</t>
  </si>
  <si>
    <t>060555303303</t>
  </si>
  <si>
    <t>060555303305</t>
  </si>
  <si>
    <t>060555303307</t>
  </si>
  <si>
    <t>060555303309</t>
  </si>
  <si>
    <t>060555484303</t>
  </si>
  <si>
    <t>060555484305</t>
  </si>
  <si>
    <t>060555484307</t>
  </si>
  <si>
    <t>060555484309</t>
  </si>
  <si>
    <t>060555632303</t>
  </si>
  <si>
    <t>060555632305</t>
  </si>
  <si>
    <t>060555632307</t>
  </si>
  <si>
    <t>060555632309</t>
  </si>
  <si>
    <t>060567038303</t>
  </si>
  <si>
    <t>060567038305</t>
  </si>
  <si>
    <t>060567038307</t>
  </si>
  <si>
    <t>060567038309</t>
  </si>
  <si>
    <t>060570038303</t>
  </si>
  <si>
    <t>060570038305</t>
  </si>
  <si>
    <t>060570038307</t>
  </si>
  <si>
    <t>060570038309</t>
  </si>
  <si>
    <t>060570133303</t>
  </si>
  <si>
    <t>060570133305</t>
  </si>
  <si>
    <t>060570133307</t>
  </si>
  <si>
    <t>060570133309</t>
  </si>
  <si>
    <t>060570632303</t>
  </si>
  <si>
    <t>060570632305</t>
  </si>
  <si>
    <t>060570632307</t>
  </si>
  <si>
    <t>060570632309</t>
  </si>
  <si>
    <t>060575038303</t>
  </si>
  <si>
    <t>060575038305</t>
  </si>
  <si>
    <t>060575038307</t>
  </si>
  <si>
    <t>060575038309</t>
  </si>
  <si>
    <t>060575326303</t>
  </si>
  <si>
    <t>060575326305</t>
  </si>
  <si>
    <t>060575326307</t>
  </si>
  <si>
    <t>060575326309</t>
  </si>
  <si>
    <t>060575512303</t>
  </si>
  <si>
    <t>060575512305</t>
  </si>
  <si>
    <t>060575512307</t>
  </si>
  <si>
    <t>060575512309</t>
  </si>
  <si>
    <t>060793632307</t>
  </si>
  <si>
    <t>060793632309</t>
  </si>
  <si>
    <t>060814038303</t>
  </si>
  <si>
    <t>060814038305</t>
  </si>
  <si>
    <t>060814038307</t>
  </si>
  <si>
    <t>060814038309</t>
  </si>
  <si>
    <t>060814348303</t>
  </si>
  <si>
    <t>060814348305</t>
  </si>
  <si>
    <t>060814348307</t>
  </si>
  <si>
    <t>060814348309</t>
  </si>
  <si>
    <t>060817167303</t>
  </si>
  <si>
    <t>060817167305</t>
  </si>
  <si>
    <t>060817167307</t>
  </si>
  <si>
    <t>062019038307</t>
  </si>
  <si>
    <t>062019038309</t>
  </si>
  <si>
    <t>062019166305</t>
  </si>
  <si>
    <t>062019166307</t>
  </si>
  <si>
    <t>060817336309</t>
  </si>
  <si>
    <t>060817354303</t>
  </si>
  <si>
    <t>060817354305</t>
  </si>
  <si>
    <t>060817354307</t>
  </si>
  <si>
    <t>060817354309</t>
  </si>
  <si>
    <t>060817632303</t>
  </si>
  <si>
    <t>060817632305</t>
  </si>
  <si>
    <t>060817632307</t>
  </si>
  <si>
    <t>060817632309</t>
  </si>
  <si>
    <t>060819038303</t>
  </si>
  <si>
    <t>060819038305</t>
  </si>
  <si>
    <t>060819038307</t>
  </si>
  <si>
    <t>060819038309</t>
  </si>
  <si>
    <t>060636433307</t>
  </si>
  <si>
    <t>060636433309</t>
  </si>
  <si>
    <t>060636632303</t>
  </si>
  <si>
    <t>060636632305</t>
  </si>
  <si>
    <t>060636632307</t>
  </si>
  <si>
    <t>060636632309</t>
  </si>
  <si>
    <t>060640038303</t>
  </si>
  <si>
    <t>060640038305</t>
  </si>
  <si>
    <t>060640038307</t>
  </si>
  <si>
    <t>060640166303</t>
  </si>
  <si>
    <t>060640166305</t>
  </si>
  <si>
    <t>060640166307</t>
  </si>
  <si>
    <t>060640348303</t>
  </si>
  <si>
    <t>060640348305</t>
  </si>
  <si>
    <t>060819448307</t>
  </si>
  <si>
    <t>060819448309</t>
  </si>
  <si>
    <t>060820038303</t>
  </si>
  <si>
    <t>060820038305</t>
  </si>
  <si>
    <t>060820038307</t>
  </si>
  <si>
    <t>060820038309</t>
  </si>
  <si>
    <t>060820038310</t>
  </si>
  <si>
    <t>060820133303</t>
  </si>
  <si>
    <t>060820133305</t>
  </si>
  <si>
    <t>060820133307</t>
  </si>
  <si>
    <t>060820133309</t>
  </si>
  <si>
    <t>060820133310</t>
  </si>
  <si>
    <t>060820448303</t>
  </si>
  <si>
    <t>060659632305</t>
  </si>
  <si>
    <t>060659632307</t>
  </si>
  <si>
    <t>060659632309</t>
  </si>
  <si>
    <t>060701433303</t>
  </si>
  <si>
    <t>060701433305</t>
  </si>
  <si>
    <t>060474433303</t>
  </si>
  <si>
    <t>060474433305</t>
  </si>
  <si>
    <t>060474433307</t>
  </si>
  <si>
    <t>060474433309</t>
  </si>
  <si>
    <t>060474433310</t>
  </si>
  <si>
    <t>060475038303</t>
  </si>
  <si>
    <t>060475038305</t>
  </si>
  <si>
    <t>060475038307</t>
  </si>
  <si>
    <t>060475038309</t>
  </si>
  <si>
    <t>060475133303</t>
  </si>
  <si>
    <t>060475133305</t>
  </si>
  <si>
    <t>060475133307</t>
  </si>
  <si>
    <t>060475133309</t>
  </si>
  <si>
    <t>060475242303</t>
  </si>
  <si>
    <t>060475242305</t>
  </si>
  <si>
    <t>060475242307</t>
  </si>
  <si>
    <t>060475242309</t>
  </si>
  <si>
    <t>060475632303</t>
  </si>
  <si>
    <t>060475632305</t>
  </si>
  <si>
    <t>060475632307</t>
  </si>
  <si>
    <t>060475632309</t>
  </si>
  <si>
    <t>060476038303</t>
  </si>
  <si>
    <t>060476038305</t>
  </si>
  <si>
    <t>060476038307</t>
  </si>
  <si>
    <t>060476038309</t>
  </si>
  <si>
    <t>060476038310</t>
  </si>
  <si>
    <t>060476133303</t>
  </si>
  <si>
    <t>060476133305</t>
  </si>
  <si>
    <t>060476133307</t>
  </si>
  <si>
    <t>060476133309</t>
  </si>
  <si>
    <t>060476303303</t>
  </si>
  <si>
    <t>060476303305</t>
  </si>
  <si>
    <t>060476303307</t>
  </si>
  <si>
    <t>060476303309</t>
  </si>
  <si>
    <t>060476433303</t>
  </si>
  <si>
    <t>060476433305</t>
  </si>
  <si>
    <t>060476433307</t>
  </si>
  <si>
    <t>060476433309</t>
  </si>
  <si>
    <t>060529038303</t>
  </si>
  <si>
    <t>060529038305</t>
  </si>
  <si>
    <t>060529038307</t>
  </si>
  <si>
    <t>060529038309</t>
  </si>
  <si>
    <t>060529259303</t>
  </si>
  <si>
    <t>060529259305</t>
  </si>
  <si>
    <t>060529259307</t>
  </si>
  <si>
    <t>060729215307</t>
  </si>
  <si>
    <t>060729215309</t>
  </si>
  <si>
    <t>060729215310</t>
  </si>
  <si>
    <t>060729339303</t>
  </si>
  <si>
    <t>060729339305</t>
  </si>
  <si>
    <t>060729339307</t>
  </si>
  <si>
    <t>060729339309</t>
  </si>
  <si>
    <t>060729339310</t>
  </si>
  <si>
    <t>060729354303</t>
  </si>
  <si>
    <t>060729354305</t>
  </si>
  <si>
    <t>060729354307</t>
  </si>
  <si>
    <t>060729354309</t>
  </si>
  <si>
    <t>060729354310</t>
  </si>
  <si>
    <t>060908038310</t>
  </si>
  <si>
    <t>060908133303</t>
  </si>
  <si>
    <t>060908133305</t>
  </si>
  <si>
    <t>060908133307</t>
  </si>
  <si>
    <t>060729563310</t>
  </si>
  <si>
    <t>060738019303</t>
  </si>
  <si>
    <t>060738019305</t>
  </si>
  <si>
    <t>060738019307</t>
  </si>
  <si>
    <t>060738019309</t>
  </si>
  <si>
    <t>060740167303</t>
  </si>
  <si>
    <t>060740167305</t>
  </si>
  <si>
    <t>060740167307</t>
  </si>
  <si>
    <t>060740167309</t>
  </si>
  <si>
    <t>060740242303</t>
  </si>
  <si>
    <t>060740242305</t>
  </si>
  <si>
    <t>060740242307</t>
  </si>
  <si>
    <t>060740242309</t>
  </si>
  <si>
    <t>060539133309</t>
  </si>
  <si>
    <t>060539404303</t>
  </si>
  <si>
    <t>060539404305</t>
  </si>
  <si>
    <t>060539404307</t>
  </si>
  <si>
    <t>060539404309</t>
  </si>
  <si>
    <t>060539448303</t>
  </si>
  <si>
    <t>060539448305</t>
  </si>
  <si>
    <t>060539448307</t>
  </si>
  <si>
    <t>060539448309</t>
  </si>
  <si>
    <t>060539462303</t>
  </si>
  <si>
    <t>060539462305</t>
  </si>
  <si>
    <t>060539462307</t>
  </si>
  <si>
    <t>060539462309</t>
  </si>
  <si>
    <t>060548038303</t>
  </si>
  <si>
    <t>060767326307</t>
  </si>
  <si>
    <t>060767326309</t>
  </si>
  <si>
    <t>060767354303</t>
  </si>
  <si>
    <t>060767354305</t>
  </si>
  <si>
    <t>060767354307</t>
  </si>
  <si>
    <t>060767354309</t>
  </si>
  <si>
    <t>060777038303</t>
  </si>
  <si>
    <t>060777038305</t>
  </si>
  <si>
    <t>060777038307</t>
  </si>
  <si>
    <t>060777038309</t>
  </si>
  <si>
    <t>060777632303</t>
  </si>
  <si>
    <t>060777632305</t>
  </si>
  <si>
    <t>060777632307</t>
  </si>
  <si>
    <t>060549038307</t>
  </si>
  <si>
    <t>060549038309</t>
  </si>
  <si>
    <t>060549250303</t>
  </si>
  <si>
    <t>060549250305</t>
  </si>
  <si>
    <t>060549250307</t>
  </si>
  <si>
    <t>060389564309</t>
  </si>
  <si>
    <t>060389564310</t>
  </si>
  <si>
    <t>060389632303</t>
  </si>
  <si>
    <t>060389632305</t>
  </si>
  <si>
    <t>060389632307</t>
  </si>
  <si>
    <t>060389632309</t>
  </si>
  <si>
    <t>060389632310</t>
  </si>
  <si>
    <t>060403038303</t>
  </si>
  <si>
    <t>060403038305</t>
  </si>
  <si>
    <t>060403038307</t>
  </si>
  <si>
    <t>060403038309</t>
  </si>
  <si>
    <t>060403326303</t>
  </si>
  <si>
    <t>060403326305</t>
  </si>
  <si>
    <t>060403326307</t>
  </si>
  <si>
    <t>060403326309</t>
  </si>
  <si>
    <t>060403421303</t>
  </si>
  <si>
    <t>060403421305</t>
  </si>
  <si>
    <t>060403421307</t>
  </si>
  <si>
    <t>060403421309</t>
  </si>
  <si>
    <t>060417038303</t>
  </si>
  <si>
    <t>060417038305</t>
  </si>
  <si>
    <t>060417038307</t>
  </si>
  <si>
    <t>060417038309</t>
  </si>
  <si>
    <t>060417133303</t>
  </si>
  <si>
    <t>060417133305</t>
  </si>
  <si>
    <t>060417133307</t>
  </si>
  <si>
    <t>060417133309</t>
  </si>
  <si>
    <t>060417326303</t>
  </si>
  <si>
    <t>060417326305</t>
  </si>
  <si>
    <t>060417326307</t>
  </si>
  <si>
    <t>060417326309</t>
  </si>
  <si>
    <t>060417632303</t>
  </si>
  <si>
    <t>060417632305</t>
  </si>
  <si>
    <t>060417632307</t>
  </si>
  <si>
    <t>060417632309</t>
  </si>
  <si>
    <t>060422212303</t>
  </si>
  <si>
    <t>060422212305</t>
  </si>
  <si>
    <t>060422212307</t>
  </si>
  <si>
    <t>060422212309</t>
  </si>
  <si>
    <t>060422484303</t>
  </si>
  <si>
    <t>060422484305</t>
  </si>
  <si>
    <t>060422484307</t>
  </si>
  <si>
    <t>060422484309</t>
  </si>
  <si>
    <t>060422632303</t>
  </si>
  <si>
    <t>060422632305</t>
  </si>
  <si>
    <t>060575632303</t>
  </si>
  <si>
    <t>060575632305</t>
  </si>
  <si>
    <t>060575632307</t>
  </si>
  <si>
    <t>060575632309</t>
  </si>
  <si>
    <t>060611038303</t>
  </si>
  <si>
    <t>060611038305</t>
  </si>
  <si>
    <t>060611038307</t>
  </si>
  <si>
    <t>060611038309</t>
  </si>
  <si>
    <t>060611326303</t>
  </si>
  <si>
    <t>060611326305</t>
  </si>
  <si>
    <t>060611326307</t>
  </si>
  <si>
    <t>060611326309</t>
  </si>
  <si>
    <t>060612038303</t>
  </si>
  <si>
    <t>060817167309</t>
  </si>
  <si>
    <t>060817336303</t>
  </si>
  <si>
    <t>060817336305</t>
  </si>
  <si>
    <t>060817336307</t>
  </si>
  <si>
    <t>060612133305</t>
  </si>
  <si>
    <t>060612133307</t>
  </si>
  <si>
    <t>060612133309</t>
  </si>
  <si>
    <t>060636038303</t>
  </si>
  <si>
    <t>060636038305</t>
  </si>
  <si>
    <t>060636038307</t>
  </si>
  <si>
    <t>060636038309</t>
  </si>
  <si>
    <t>060636133303</t>
  </si>
  <si>
    <t>060636133305</t>
  </si>
  <si>
    <t>060636133307</t>
  </si>
  <si>
    <t>060636133309</t>
  </si>
  <si>
    <t>060636433303</t>
  </si>
  <si>
    <t>060636433305</t>
  </si>
  <si>
    <t>060454242303</t>
  </si>
  <si>
    <t>060454242305</t>
  </si>
  <si>
    <t>060454242307</t>
  </si>
  <si>
    <t>060454242309</t>
  </si>
  <si>
    <t>060460038303</t>
  </si>
  <si>
    <t>060460038305</t>
  </si>
  <si>
    <t>060460038307</t>
  </si>
  <si>
    <t>060460632303</t>
  </si>
  <si>
    <t>060460632305</t>
  </si>
  <si>
    <t>060460632307</t>
  </si>
  <si>
    <t>060462133303</t>
  </si>
  <si>
    <t>060462133305</t>
  </si>
  <si>
    <t>060462133307</t>
  </si>
  <si>
    <t>060462133309</t>
  </si>
  <si>
    <t>060640348307</t>
  </si>
  <si>
    <t>060640504303</t>
  </si>
  <si>
    <t>060640504305</t>
  </si>
  <si>
    <t>060640504307</t>
  </si>
  <si>
    <t>060659303303</t>
  </si>
  <si>
    <t>060659303305</t>
  </si>
  <si>
    <t>060659303307</t>
  </si>
  <si>
    <t>060659303309</t>
  </si>
  <si>
    <t>060659354303</t>
  </si>
  <si>
    <t>060659354305</t>
  </si>
  <si>
    <t>060659354307</t>
  </si>
  <si>
    <t>060659354309</t>
  </si>
  <si>
    <t>060659632303</t>
  </si>
  <si>
    <t>060474133303</t>
  </si>
  <si>
    <t>060474133305</t>
  </si>
  <si>
    <t>060474133307</t>
  </si>
  <si>
    <t>060474133309</t>
  </si>
  <si>
    <t>060474133310</t>
  </si>
  <si>
    <t>060367632309</t>
  </si>
  <si>
    <t>060367632310</t>
  </si>
  <si>
    <t>060368038303</t>
  </si>
  <si>
    <t>060368038305</t>
  </si>
  <si>
    <t>060368038307</t>
  </si>
  <si>
    <t>060368038309</t>
  </si>
  <si>
    <t>060368579303</t>
  </si>
  <si>
    <t>060368579305</t>
  </si>
  <si>
    <t>060368579307</t>
  </si>
  <si>
    <t>060368579309</t>
  </si>
  <si>
    <t>060368632303</t>
  </si>
  <si>
    <t>060368632305</t>
  </si>
  <si>
    <t>060368632307</t>
  </si>
  <si>
    <t>060368632309</t>
  </si>
  <si>
    <t>060370019303</t>
  </si>
  <si>
    <t>060370019305</t>
  </si>
  <si>
    <t>060370019307</t>
  </si>
  <si>
    <t>060370019309</t>
  </si>
  <si>
    <t>060370038303</t>
  </si>
  <si>
    <t>060370038305</t>
  </si>
  <si>
    <t>060370038307</t>
  </si>
  <si>
    <t>060370038309</t>
  </si>
  <si>
    <t>060370133303</t>
  </si>
  <si>
    <t>060370133305</t>
  </si>
  <si>
    <t>060370133307</t>
  </si>
  <si>
    <t>060370133309</t>
  </si>
  <si>
    <t>060370348303</t>
  </si>
  <si>
    <t>060370348305</t>
  </si>
  <si>
    <t>060370348307</t>
  </si>
  <si>
    <t>060370348309</t>
  </si>
  <si>
    <t>060372038303</t>
  </si>
  <si>
    <t>060372038305</t>
  </si>
  <si>
    <t>060372038307</t>
  </si>
  <si>
    <t>060372038309</t>
  </si>
  <si>
    <t>060372133303</t>
  </si>
  <si>
    <t>060372133305</t>
  </si>
  <si>
    <t>060372133307</t>
  </si>
  <si>
    <t>060372133309</t>
  </si>
  <si>
    <t>060372512303</t>
  </si>
  <si>
    <t>060372512305</t>
  </si>
  <si>
    <t>060372512307</t>
  </si>
  <si>
    <t>060372512309</t>
  </si>
  <si>
    <t>060376019303</t>
  </si>
  <si>
    <t>060376019305</t>
  </si>
  <si>
    <t>060376019307</t>
  </si>
  <si>
    <t>060529259309</t>
  </si>
  <si>
    <t>060529579303</t>
  </si>
  <si>
    <t>060529579305</t>
  </si>
  <si>
    <t>060529579307</t>
  </si>
  <si>
    <t>060529579309</t>
  </si>
  <si>
    <t>060530512303</t>
  </si>
  <si>
    <t>060530512305</t>
  </si>
  <si>
    <t>060530512307</t>
  </si>
  <si>
    <t>060530512309</t>
  </si>
  <si>
    <t>060532038303</t>
  </si>
  <si>
    <t>060532038305</t>
  </si>
  <si>
    <t>060532038307</t>
  </si>
  <si>
    <t>060532038309</t>
  </si>
  <si>
    <t>060729563303</t>
  </si>
  <si>
    <t>060729563305</t>
  </si>
  <si>
    <t>060729563307</t>
  </si>
  <si>
    <t>060729563309</t>
  </si>
  <si>
    <t>060532166309</t>
  </si>
  <si>
    <t>060532166310</t>
  </si>
  <si>
    <t>060537259303</t>
  </si>
  <si>
    <t>060537259305</t>
  </si>
  <si>
    <t>060537259307</t>
  </si>
  <si>
    <t>060537259309</t>
  </si>
  <si>
    <t>060537303303</t>
  </si>
  <si>
    <t>060537303305</t>
  </si>
  <si>
    <t>060537303307</t>
  </si>
  <si>
    <t>060537303309</t>
  </si>
  <si>
    <t>060539133303</t>
  </si>
  <si>
    <t>060539133305</t>
  </si>
  <si>
    <t>060539133307</t>
  </si>
  <si>
    <t>060383448307</t>
  </si>
  <si>
    <t>060383448309</t>
  </si>
  <si>
    <t>060383448310</t>
  </si>
  <si>
    <t>060384038303</t>
  </si>
  <si>
    <t>060384038305</t>
  </si>
  <si>
    <t>060384038307</t>
  </si>
  <si>
    <t>060384038309</t>
  </si>
  <si>
    <t>060384133303</t>
  </si>
  <si>
    <t>060384133305</t>
  </si>
  <si>
    <t>060384133307</t>
  </si>
  <si>
    <t>060384133309</t>
  </si>
  <si>
    <t>060384462303</t>
  </si>
  <si>
    <t>060384462305</t>
  </si>
  <si>
    <t>060384462307</t>
  </si>
  <si>
    <t>060548038305</t>
  </si>
  <si>
    <t>060548038307</t>
  </si>
  <si>
    <t>060548038309</t>
  </si>
  <si>
    <t>060548166303</t>
  </si>
  <si>
    <t>060548166305</t>
  </si>
  <si>
    <t>060548166307</t>
  </si>
  <si>
    <t>060548166309</t>
  </si>
  <si>
    <t>060548632303</t>
  </si>
  <si>
    <t>060548632305</t>
  </si>
  <si>
    <t>060548632307</t>
  </si>
  <si>
    <t>060548632309</t>
  </si>
  <si>
    <t>060549038303</t>
  </si>
  <si>
    <t>060549038305</t>
  </si>
  <si>
    <t>060389133309</t>
  </si>
  <si>
    <t>060389133310</t>
  </si>
  <si>
    <t>060389564303</t>
  </si>
  <si>
    <t>060389564305</t>
  </si>
  <si>
    <t>060389564307</t>
  </si>
  <si>
    <t>060302339310</t>
  </si>
  <si>
    <t>060302632303</t>
  </si>
  <si>
    <t>060302632305</t>
  </si>
  <si>
    <t>060302632310</t>
  </si>
  <si>
    <t>060308038303</t>
  </si>
  <si>
    <t>060308038305</t>
  </si>
  <si>
    <t>060308038307</t>
  </si>
  <si>
    <t>060308038309</t>
  </si>
  <si>
    <t>060308038310</t>
  </si>
  <si>
    <t>060308133303</t>
  </si>
  <si>
    <t>060308133305</t>
  </si>
  <si>
    <t>060308133307</t>
  </si>
  <si>
    <t>060308133309</t>
  </si>
  <si>
    <t>060308133310</t>
  </si>
  <si>
    <t>060308242303</t>
  </si>
  <si>
    <t>060308242305</t>
  </si>
  <si>
    <t>060308242307</t>
  </si>
  <si>
    <t>060308242309</t>
  </si>
  <si>
    <t>060308242310</t>
  </si>
  <si>
    <t>060308250303</t>
  </si>
  <si>
    <t>060308250305</t>
  </si>
  <si>
    <t>060308250307</t>
  </si>
  <si>
    <t>060308250309</t>
  </si>
  <si>
    <t>060308250310</t>
  </si>
  <si>
    <t>060321038303</t>
  </si>
  <si>
    <t>060321038305</t>
  </si>
  <si>
    <t>060321038307</t>
  </si>
  <si>
    <t>060321038309</t>
  </si>
  <si>
    <t>060321038310</t>
  </si>
  <si>
    <t>060321133303</t>
  </si>
  <si>
    <t>060321133305</t>
  </si>
  <si>
    <t>060321133307</t>
  </si>
  <si>
    <t>060321133309</t>
  </si>
  <si>
    <t>060321133310</t>
  </si>
  <si>
    <t>060321448303</t>
  </si>
  <si>
    <t>060321448305</t>
  </si>
  <si>
    <t>060321448307</t>
  </si>
  <si>
    <t>060321448309</t>
  </si>
  <si>
    <t>060321448310</t>
  </si>
  <si>
    <t>060321632303</t>
  </si>
  <si>
    <t>060321632305</t>
  </si>
  <si>
    <t>060321632307</t>
  </si>
  <si>
    <t>060321632309</t>
  </si>
  <si>
    <t>060321632310</t>
  </si>
  <si>
    <t>060322038303</t>
  </si>
  <si>
    <t>060422632307</t>
  </si>
  <si>
    <t>060422632309</t>
  </si>
  <si>
    <t>060422661303</t>
  </si>
  <si>
    <t>060422661305</t>
  </si>
  <si>
    <t>060422661307</t>
  </si>
  <si>
    <t>060422661309</t>
  </si>
  <si>
    <t>060443038303</t>
  </si>
  <si>
    <t>060443038305</t>
  </si>
  <si>
    <t>060443038307</t>
  </si>
  <si>
    <t>060443038309</t>
  </si>
  <si>
    <t>060443133303</t>
  </si>
  <si>
    <t>060443133305</t>
  </si>
  <si>
    <t>060443133307</t>
  </si>
  <si>
    <t>060612038305</t>
  </si>
  <si>
    <t>060612038307</t>
  </si>
  <si>
    <t>060612038309</t>
  </si>
  <si>
    <t>060612133303</t>
  </si>
  <si>
    <t>060443339309</t>
  </si>
  <si>
    <t>060443367303</t>
  </si>
  <si>
    <t>060443367305</t>
  </si>
  <si>
    <t>060443367307</t>
  </si>
  <si>
    <t>060443367309</t>
  </si>
  <si>
    <t>060454156303</t>
  </si>
  <si>
    <t>060454156305</t>
  </si>
  <si>
    <t>060454156307</t>
  </si>
  <si>
    <t>060454156309</t>
  </si>
  <si>
    <t>060454166303</t>
  </si>
  <si>
    <t>060454166305</t>
  </si>
  <si>
    <t>060454166307</t>
  </si>
  <si>
    <t>060454166309</t>
  </si>
  <si>
    <t>060366133305</t>
  </si>
  <si>
    <t>060366133307</t>
  </si>
  <si>
    <t>060366133309</t>
  </si>
  <si>
    <t>060366133310</t>
  </si>
  <si>
    <t>060366336303</t>
  </si>
  <si>
    <t>060366336305</t>
  </si>
  <si>
    <t>060366336307</t>
  </si>
  <si>
    <t>060366336309</t>
  </si>
  <si>
    <t>060366336310</t>
  </si>
  <si>
    <t>060366433303</t>
  </si>
  <si>
    <t>060366433305</t>
  </si>
  <si>
    <t>060366433307</t>
  </si>
  <si>
    <t>060366433309</t>
  </si>
  <si>
    <t>060366433310</t>
  </si>
  <si>
    <t>060462404303</t>
  </si>
  <si>
    <t>060462404305</t>
  </si>
  <si>
    <t>060462404307</t>
  </si>
  <si>
    <t>060462404309</t>
  </si>
  <si>
    <t>060462590303</t>
  </si>
  <si>
    <t>060462590305</t>
  </si>
  <si>
    <t>060462590307</t>
  </si>
  <si>
    <t>060462590309</t>
  </si>
  <si>
    <t>060474038303</t>
  </si>
  <si>
    <t>060474038305</t>
  </si>
  <si>
    <t>060474038307</t>
  </si>
  <si>
    <t>060474038309</t>
  </si>
  <si>
    <t>060474038310</t>
  </si>
  <si>
    <t>060367167309</t>
  </si>
  <si>
    <t>060367167310</t>
  </si>
  <si>
    <t>060367632303</t>
  </si>
  <si>
    <t>060367632305</t>
  </si>
  <si>
    <t>060367632307</t>
  </si>
  <si>
    <t>060234242303</t>
  </si>
  <si>
    <t>060234242305</t>
  </si>
  <si>
    <t>060234242307</t>
  </si>
  <si>
    <t>060234242309</t>
  </si>
  <si>
    <t>060235259303</t>
  </si>
  <si>
    <t>060235259305</t>
  </si>
  <si>
    <t>060235259307</t>
  </si>
  <si>
    <t>060235259309</t>
  </si>
  <si>
    <t>060237038303</t>
  </si>
  <si>
    <t>060237038305</t>
  </si>
  <si>
    <t>060237038307</t>
  </si>
  <si>
    <t>060237038309</t>
  </si>
  <si>
    <t>060243448303</t>
  </si>
  <si>
    <t>060243448305</t>
  </si>
  <si>
    <t>060243448307</t>
  </si>
  <si>
    <t>060243448309</t>
  </si>
  <si>
    <t>060243556303</t>
  </si>
  <si>
    <t>060243556305</t>
  </si>
  <si>
    <t>060243556307</t>
  </si>
  <si>
    <t>060243556309</t>
  </si>
  <si>
    <t>060243564303</t>
  </si>
  <si>
    <t>060243564305</t>
  </si>
  <si>
    <t>060243564307</t>
  </si>
  <si>
    <t>060243564309</t>
  </si>
  <si>
    <t>060243579303</t>
  </si>
  <si>
    <t>060243579305</t>
  </si>
  <si>
    <t>060243579307</t>
  </si>
  <si>
    <t>060243579309</t>
  </si>
  <si>
    <t>060262038303</t>
  </si>
  <si>
    <t>060262038305</t>
  </si>
  <si>
    <t>060262038307</t>
  </si>
  <si>
    <t>060262038309</t>
  </si>
  <si>
    <t>060262632303</t>
  </si>
  <si>
    <t>060262632305</t>
  </si>
  <si>
    <t>060262632307</t>
  </si>
  <si>
    <t>060262632309</t>
  </si>
  <si>
    <t>060265038303</t>
  </si>
  <si>
    <t>060265038305</t>
  </si>
  <si>
    <t>060265038307</t>
  </si>
  <si>
    <t>060265038309</t>
  </si>
  <si>
    <t>060265038310</t>
  </si>
  <si>
    <t>060265133303</t>
  </si>
  <si>
    <t>060265133305</t>
  </si>
  <si>
    <t>060265133307</t>
  </si>
  <si>
    <t>060265133309</t>
  </si>
  <si>
    <t>060376019309</t>
  </si>
  <si>
    <t>060376348303</t>
  </si>
  <si>
    <t>060376348305</t>
  </si>
  <si>
    <t>060376348307</t>
  </si>
  <si>
    <t>060376348309</t>
  </si>
  <si>
    <t>060379038303</t>
  </si>
  <si>
    <t>060379038305</t>
  </si>
  <si>
    <t>060379038307</t>
  </si>
  <si>
    <t>060379038309</t>
  </si>
  <si>
    <t>060379421303</t>
  </si>
  <si>
    <t>060379421305</t>
  </si>
  <si>
    <t>060379421307</t>
  </si>
  <si>
    <t>060379421309</t>
  </si>
  <si>
    <t>060532038310</t>
  </si>
  <si>
    <t>060532166303</t>
  </si>
  <si>
    <t>060532166305</t>
  </si>
  <si>
    <t>060532166307</t>
  </si>
  <si>
    <t>060383038310</t>
  </si>
  <si>
    <t>060383133303</t>
  </si>
  <si>
    <t>060383133305</t>
  </si>
  <si>
    <t>060383133307</t>
  </si>
  <si>
    <t>060383133309</t>
  </si>
  <si>
    <t>060383133310</t>
  </si>
  <si>
    <t>060383303303</t>
  </si>
  <si>
    <t>060383303305</t>
  </si>
  <si>
    <t>060383303307</t>
  </si>
  <si>
    <t>060383303309</t>
  </si>
  <si>
    <t>060383303310</t>
  </si>
  <si>
    <t>060383448303</t>
  </si>
  <si>
    <t>060383448305</t>
  </si>
  <si>
    <t>060284212307</t>
  </si>
  <si>
    <t>060284212309</t>
  </si>
  <si>
    <t>060284511303</t>
  </si>
  <si>
    <t>060284511305</t>
  </si>
  <si>
    <t>060284511307</t>
  </si>
  <si>
    <t>060284511309</t>
  </si>
  <si>
    <t>060284590303</t>
  </si>
  <si>
    <t>060284590305</t>
  </si>
  <si>
    <t>060284590307</t>
  </si>
  <si>
    <t>060284590309</t>
  </si>
  <si>
    <t>060301038303</t>
  </si>
  <si>
    <t>060301038305</t>
  </si>
  <si>
    <t>060301133305</t>
  </si>
  <si>
    <t>060301336303</t>
  </si>
  <si>
    <t>060384462309</t>
  </si>
  <si>
    <t>060384632303</t>
  </si>
  <si>
    <t>060384632305</t>
  </si>
  <si>
    <t>060384632307</t>
  </si>
  <si>
    <t>060384632309</t>
  </si>
  <si>
    <t>060389038303</t>
  </si>
  <si>
    <t>060389038305</t>
  </si>
  <si>
    <t>060389038307</t>
  </si>
  <si>
    <t>060389038309</t>
  </si>
  <si>
    <t>060389038310</t>
  </si>
  <si>
    <t>060389133303</t>
  </si>
  <si>
    <t>060389133305</t>
  </si>
  <si>
    <t>060389133307</t>
  </si>
  <si>
    <t>060302133310</t>
  </si>
  <si>
    <t>060302339303</t>
  </si>
  <si>
    <t>060302339305</t>
  </si>
  <si>
    <t>060302339307</t>
  </si>
  <si>
    <t>060302339309</t>
  </si>
  <si>
    <t>060198336310</t>
  </si>
  <si>
    <t>060198448303</t>
  </si>
  <si>
    <t>060198448305</t>
  </si>
  <si>
    <t>060198448307</t>
  </si>
  <si>
    <t>060198448309</t>
  </si>
  <si>
    <t>060198448310</t>
  </si>
  <si>
    <t>060198632303</t>
  </si>
  <si>
    <t>060198632305</t>
  </si>
  <si>
    <t>060198632307</t>
  </si>
  <si>
    <t>060198632309</t>
  </si>
  <si>
    <t>060198632310</t>
  </si>
  <si>
    <t>060199038303</t>
  </si>
  <si>
    <t>060199038305</t>
  </si>
  <si>
    <t>060199038307</t>
  </si>
  <si>
    <t>060199038309</t>
  </si>
  <si>
    <t>060199038310</t>
  </si>
  <si>
    <t>060199136303</t>
  </si>
  <si>
    <t>060199136305</t>
  </si>
  <si>
    <t>060199136307</t>
  </si>
  <si>
    <t>060199136309</t>
  </si>
  <si>
    <t>060199136310</t>
  </si>
  <si>
    <t>060199156303</t>
  </si>
  <si>
    <t>060199156305</t>
  </si>
  <si>
    <t>060199156307</t>
  </si>
  <si>
    <t>060199156309</t>
  </si>
  <si>
    <t>060199156310</t>
  </si>
  <si>
    <t>060199250303</t>
  </si>
  <si>
    <t>060199250305</t>
  </si>
  <si>
    <t>060199250307</t>
  </si>
  <si>
    <t>060199250309</t>
  </si>
  <si>
    <t>060199250310</t>
  </si>
  <si>
    <t>060199303303</t>
  </si>
  <si>
    <t>060199303305</t>
  </si>
  <si>
    <t>060199303307</t>
  </si>
  <si>
    <t>060199303309</t>
  </si>
  <si>
    <t>060199303310</t>
  </si>
  <si>
    <t>060199367303</t>
  </si>
  <si>
    <t>060199367305</t>
  </si>
  <si>
    <t>060199367307</t>
  </si>
  <si>
    <t>060199367309</t>
  </si>
  <si>
    <t>060199367310</t>
  </si>
  <si>
    <t>060199448303</t>
  </si>
  <si>
    <t>060199448305</t>
  </si>
  <si>
    <t>060199448307</t>
  </si>
  <si>
    <t>060199448309</t>
  </si>
  <si>
    <t>060322038305</t>
  </si>
  <si>
    <t>060322038307</t>
  </si>
  <si>
    <t>060322038309</t>
  </si>
  <si>
    <t>060322354303</t>
  </si>
  <si>
    <t>060322354305</t>
  </si>
  <si>
    <t>060322354307</t>
  </si>
  <si>
    <t>060322354309</t>
  </si>
  <si>
    <t>060322448303</t>
  </si>
  <si>
    <t>060322448305</t>
  </si>
  <si>
    <t>060322448307</t>
  </si>
  <si>
    <t>060322448309</t>
  </si>
  <si>
    <t>060322512303</t>
  </si>
  <si>
    <t>060322512305</t>
  </si>
  <si>
    <t>060443133309</t>
  </si>
  <si>
    <t>060443339303</t>
  </si>
  <si>
    <t>060443339305</t>
  </si>
  <si>
    <t>060443339307</t>
  </si>
  <si>
    <t>060350133303</t>
  </si>
  <si>
    <t>060350133305</t>
  </si>
  <si>
    <t>060350133307</t>
  </si>
  <si>
    <t>060350133309</t>
  </si>
  <si>
    <t>060350433307</t>
  </si>
  <si>
    <t>060350433310</t>
  </si>
  <si>
    <t>060351433307</t>
  </si>
  <si>
    <t>060366038303</t>
  </si>
  <si>
    <t>060366038305</t>
  </si>
  <si>
    <t>060366038307</t>
  </si>
  <si>
    <t>060366038309</t>
  </si>
  <si>
    <t>060366038310</t>
  </si>
  <si>
    <t>060366133303</t>
  </si>
  <si>
    <t>060213038310</t>
  </si>
  <si>
    <t>060213133303</t>
  </si>
  <si>
    <t>060213133305</t>
  </si>
  <si>
    <t>060213133307</t>
  </si>
  <si>
    <t>060213133309</t>
  </si>
  <si>
    <t>060213133310</t>
  </si>
  <si>
    <t>060213433303</t>
  </si>
  <si>
    <t>060213433305</t>
  </si>
  <si>
    <t>060213433307</t>
  </si>
  <si>
    <t>060213433309</t>
  </si>
  <si>
    <t>060213433310</t>
  </si>
  <si>
    <t>060213448303</t>
  </si>
  <si>
    <t>060213448305</t>
  </si>
  <si>
    <t>060213448307</t>
  </si>
  <si>
    <t>060367038303</t>
  </si>
  <si>
    <t>060367038305</t>
  </si>
  <si>
    <t>060367038307</t>
  </si>
  <si>
    <t>060367038309</t>
  </si>
  <si>
    <t>060367038310</t>
  </si>
  <si>
    <t>060367133303</t>
  </si>
  <si>
    <t>060367133305</t>
  </si>
  <si>
    <t>060367133307</t>
  </si>
  <si>
    <t>060367133309</t>
  </si>
  <si>
    <t>060367133310</t>
  </si>
  <si>
    <t>060367167303</t>
  </si>
  <si>
    <t>060367167305</t>
  </si>
  <si>
    <t>060367167307</t>
  </si>
  <si>
    <t>060220632309</t>
  </si>
  <si>
    <t>060233301303</t>
  </si>
  <si>
    <t>060233301305</t>
  </si>
  <si>
    <t>060233301307</t>
  </si>
  <si>
    <t>060233301309</t>
  </si>
  <si>
    <t>060015133305</t>
  </si>
  <si>
    <t>060015133307</t>
  </si>
  <si>
    <t>060015133309</t>
  </si>
  <si>
    <t>060015133310</t>
  </si>
  <si>
    <t>060015242303</t>
  </si>
  <si>
    <t>060015242305</t>
  </si>
  <si>
    <t>060015242307</t>
  </si>
  <si>
    <t>060015242309</t>
  </si>
  <si>
    <t>060015242310</t>
  </si>
  <si>
    <t>060015336303</t>
  </si>
  <si>
    <t>060015336305</t>
  </si>
  <si>
    <t>060015336307</t>
  </si>
  <si>
    <t>060015336309</t>
  </si>
  <si>
    <t>060015336310</t>
  </si>
  <si>
    <t>060015433303</t>
  </si>
  <si>
    <t>060015433305</t>
  </si>
  <si>
    <t>060015433307</t>
  </si>
  <si>
    <t>060015433309</t>
  </si>
  <si>
    <t>060015632303</t>
  </si>
  <si>
    <t>060015632305</t>
  </si>
  <si>
    <t>060015632307</t>
  </si>
  <si>
    <t>060015632309</t>
  </si>
  <si>
    <t>060015632310</t>
  </si>
  <si>
    <t>060017348303</t>
  </si>
  <si>
    <t>060017348305</t>
  </si>
  <si>
    <t>060017348307</t>
  </si>
  <si>
    <t>060017348309</t>
  </si>
  <si>
    <t>060017353303</t>
  </si>
  <si>
    <t>060017353305</t>
  </si>
  <si>
    <t>060017353307</t>
  </si>
  <si>
    <t>060017353309</t>
  </si>
  <si>
    <t>060017632303</t>
  </si>
  <si>
    <t>060017632305</t>
  </si>
  <si>
    <t>060017632307</t>
  </si>
  <si>
    <t>060017632309</t>
  </si>
  <si>
    <t>060049036303</t>
  </si>
  <si>
    <t>060049036305</t>
  </si>
  <si>
    <t>060049036307</t>
  </si>
  <si>
    <t>060049036309</t>
  </si>
  <si>
    <t>060049038303</t>
  </si>
  <si>
    <t>060049038305</t>
  </si>
  <si>
    <t>060049038307</t>
  </si>
  <si>
    <t>060049038309</t>
  </si>
  <si>
    <t>060141250303</t>
  </si>
  <si>
    <t>060141250305</t>
  </si>
  <si>
    <t>060265133310</t>
  </si>
  <si>
    <t>060265167303</t>
  </si>
  <si>
    <t>060265167305</t>
  </si>
  <si>
    <t>060265167307</t>
  </si>
  <si>
    <t>060265167309</t>
  </si>
  <si>
    <t>060265167310</t>
  </si>
  <si>
    <t>060265632303</t>
  </si>
  <si>
    <t>060265632305</t>
  </si>
  <si>
    <t>060265632307</t>
  </si>
  <si>
    <t>060265632309</t>
  </si>
  <si>
    <t>060265632310</t>
  </si>
  <si>
    <t>060282038303</t>
  </si>
  <si>
    <t>060282038310</t>
  </si>
  <si>
    <t>060383038303</t>
  </si>
  <si>
    <t>060383038305</t>
  </si>
  <si>
    <t>060383038307</t>
  </si>
  <si>
    <t>060383038309</t>
  </si>
  <si>
    <t>060282448303</t>
  </si>
  <si>
    <t>060282448305</t>
  </si>
  <si>
    <t>060282448310</t>
  </si>
  <si>
    <t>060282512303</t>
  </si>
  <si>
    <t>060282512305</t>
  </si>
  <si>
    <t>060282512309</t>
  </si>
  <si>
    <t>060282512310</t>
  </si>
  <si>
    <t>060284038303</t>
  </si>
  <si>
    <t>060284038305</t>
  </si>
  <si>
    <t>060284038307</t>
  </si>
  <si>
    <t>060284038309</t>
  </si>
  <si>
    <t>060284212303</t>
  </si>
  <si>
    <t>300465186000</t>
  </si>
  <si>
    <t>300465192000</t>
  </si>
  <si>
    <t>300465357000</t>
  </si>
  <si>
    <t>300465380000</t>
  </si>
  <si>
    <t>300465483000</t>
  </si>
  <si>
    <t>300480051000</t>
  </si>
  <si>
    <t>300480062000</t>
  </si>
  <si>
    <t>300480078000</t>
  </si>
  <si>
    <t>300480130000</t>
  </si>
  <si>
    <t>300480188000</t>
  </si>
  <si>
    <t>300480192000</t>
  </si>
  <si>
    <t>300480199000</t>
  </si>
  <si>
    <t>300480204000</t>
  </si>
  <si>
    <t>300480386000</t>
  </si>
  <si>
    <t>300480430000</t>
  </si>
  <si>
    <t>300480613000</t>
  </si>
  <si>
    <t>300484031000</t>
  </si>
  <si>
    <t>300484053000</t>
  </si>
  <si>
    <t>300484177000</t>
  </si>
  <si>
    <t>300484188000</t>
  </si>
  <si>
    <t>300484278000</t>
  </si>
  <si>
    <t>100775000069</t>
  </si>
  <si>
    <t>100775000094</t>
  </si>
  <si>
    <t>100775000185</t>
  </si>
  <si>
    <t>100857000049</t>
  </si>
  <si>
    <t>100857000080</t>
  </si>
  <si>
    <t>100857000084</t>
  </si>
  <si>
    <t>100857000094</t>
  </si>
  <si>
    <t>100857000185</t>
  </si>
  <si>
    <t>100857000196</t>
  </si>
  <si>
    <t>100857000200</t>
  </si>
  <si>
    <t>300488291000</t>
  </si>
  <si>
    <t>300488632000</t>
  </si>
  <si>
    <t>300512038000</t>
  </si>
  <si>
    <t>300512045000</t>
  </si>
  <si>
    <t>300512093000</t>
  </si>
  <si>
    <t>300512103000</t>
  </si>
  <si>
    <t>300512106000</t>
  </si>
  <si>
    <t>300512304000</t>
  </si>
  <si>
    <t>300512430000</t>
  </si>
  <si>
    <t>300512451000</t>
  </si>
  <si>
    <t>300512521000</t>
  </si>
  <si>
    <t>300512589000</t>
  </si>
  <si>
    <t>300512605000</t>
  </si>
  <si>
    <t>300512613000</t>
  </si>
  <si>
    <t>300512632000</t>
  </si>
  <si>
    <t>300526055000</t>
  </si>
  <si>
    <t>300807210000</t>
  </si>
  <si>
    <t>310683031069</t>
  </si>
  <si>
    <t>310683038069</t>
  </si>
  <si>
    <t>310683038185</t>
  </si>
  <si>
    <t>310683052080</t>
  </si>
  <si>
    <t>310683059069</t>
  </si>
  <si>
    <t>310683059185</t>
  </si>
  <si>
    <t>310683059200</t>
  </si>
  <si>
    <t>310683140084</t>
  </si>
  <si>
    <t>310683140185</t>
  </si>
  <si>
    <t>310683154185</t>
  </si>
  <si>
    <t>310683154200</t>
  </si>
  <si>
    <t>310683235069</t>
  </si>
  <si>
    <t>310683235185</t>
  </si>
  <si>
    <t>310683235190</t>
  </si>
  <si>
    <t>310683262069</t>
  </si>
  <si>
    <t>310683376069</t>
  </si>
  <si>
    <t>310079031069</t>
  </si>
  <si>
    <t>310079038069</t>
  </si>
  <si>
    <t>310079038238</t>
  </si>
  <si>
    <t>310079045185</t>
  </si>
  <si>
    <t>310079058069</t>
  </si>
  <si>
    <t>310079058185</t>
  </si>
  <si>
    <t>310079058200</t>
  </si>
  <si>
    <t>310079062069</t>
  </si>
  <si>
    <t>310079062084</t>
  </si>
  <si>
    <t>310079062185</t>
  </si>
  <si>
    <t>310079104069</t>
  </si>
  <si>
    <t>310079104070</t>
  </si>
  <si>
    <t>310079104084</t>
  </si>
  <si>
    <t>310079104085</t>
  </si>
  <si>
    <t>310079104185</t>
  </si>
  <si>
    <t>310079138069</t>
  </si>
  <si>
    <t>310079138070</t>
  </si>
  <si>
    <t>310079183069</t>
  </si>
  <si>
    <t>310079183070</t>
  </si>
  <si>
    <t>310079183185</t>
  </si>
  <si>
    <t>190082715069</t>
  </si>
  <si>
    <t>190082716069</t>
  </si>
  <si>
    <t>190082717069</t>
  </si>
  <si>
    <t>190082718069</t>
  </si>
  <si>
    <t>190391640069</t>
  </si>
  <si>
    <t>191017374880</t>
  </si>
  <si>
    <t>191017396880</t>
  </si>
  <si>
    <t>191017702880</t>
  </si>
  <si>
    <t>310079386069</t>
  </si>
  <si>
    <t>310079386084</t>
  </si>
  <si>
    <t>310079386185</t>
  </si>
  <si>
    <t>310079443069</t>
  </si>
  <si>
    <t>310079443185</t>
  </si>
  <si>
    <t>310079447069</t>
  </si>
  <si>
    <t>310079466185</t>
  </si>
  <si>
    <t>310079479185</t>
  </si>
  <si>
    <t>310079482069</t>
  </si>
  <si>
    <t>310079500069</t>
  </si>
  <si>
    <t>310079500084</t>
  </si>
  <si>
    <t>310079500185</t>
  </si>
  <si>
    <t>310079513069</t>
  </si>
  <si>
    <t>310079513185</t>
  </si>
  <si>
    <t>310079530069</t>
  </si>
  <si>
    <t>192003823185</t>
  </si>
  <si>
    <t>192003824185</t>
  </si>
  <si>
    <t>192003825185</t>
  </si>
  <si>
    <t>192003826185</t>
  </si>
  <si>
    <t>192003827185</t>
  </si>
  <si>
    <t>192003828185</t>
  </si>
  <si>
    <t>192003829185</t>
  </si>
  <si>
    <t>192003830185</t>
  </si>
  <si>
    <t>192003831185</t>
  </si>
  <si>
    <t>192003832185</t>
  </si>
  <si>
    <t>192003833185</t>
  </si>
  <si>
    <t>192003834185</t>
  </si>
  <si>
    <t>192003835185</t>
  </si>
  <si>
    <t>280635008000</t>
  </si>
  <si>
    <t>280635325000</t>
  </si>
  <si>
    <t>290024113000</t>
  </si>
  <si>
    <t>290024128000</t>
  </si>
  <si>
    <t>290024351000</t>
  </si>
  <si>
    <t>290024400000</t>
  </si>
  <si>
    <t>090495000188</t>
  </si>
  <si>
    <t>30</t>
  </si>
  <si>
    <t>091094000185</t>
  </si>
  <si>
    <t>091094000188</t>
  </si>
  <si>
    <t>091095000100</t>
  </si>
  <si>
    <t>091095000211</t>
  </si>
  <si>
    <t>091099000059</t>
  </si>
  <si>
    <t>091099000097</t>
  </si>
  <si>
    <t>091099000104</t>
  </si>
  <si>
    <t>300009613000</t>
  </si>
  <si>
    <t>300010038000</t>
  </si>
  <si>
    <t>300010081000</t>
  </si>
  <si>
    <t>300010192000</t>
  </si>
  <si>
    <t>300010304000</t>
  </si>
  <si>
    <t>300010613000</t>
  </si>
  <si>
    <t>300010631000</t>
  </si>
  <si>
    <t>300013062000</t>
  </si>
  <si>
    <t>300013229000</t>
  </si>
  <si>
    <t>300013405000</t>
  </si>
  <si>
    <t>300013446000</t>
  </si>
  <si>
    <t>300013613000</t>
  </si>
  <si>
    <t>300057112000</t>
  </si>
  <si>
    <t>300057183000</t>
  </si>
  <si>
    <t>300057186000</t>
  </si>
  <si>
    <t>300057264000</t>
  </si>
  <si>
    <t>300057422000</t>
  </si>
  <si>
    <t>300057542000</t>
  </si>
  <si>
    <t>300057559000</t>
  </si>
  <si>
    <t>300057624000</t>
  </si>
  <si>
    <t>310187632185</t>
  </si>
  <si>
    <t>310188027080</t>
  </si>
  <si>
    <t>310188038069</t>
  </si>
  <si>
    <t>310188038084</t>
  </si>
  <si>
    <t>310188038185</t>
  </si>
  <si>
    <t>310188138069</t>
  </si>
  <si>
    <t>310188138185</t>
  </si>
  <si>
    <t>310188290185</t>
  </si>
  <si>
    <t>310188349069</t>
  </si>
  <si>
    <t>310188349185</t>
  </si>
  <si>
    <t>310188353185</t>
  </si>
  <si>
    <t>310188484069</t>
  </si>
  <si>
    <t>310188484196</t>
  </si>
  <si>
    <t>310188484200</t>
  </si>
  <si>
    <t>310188493069</t>
  </si>
  <si>
    <t>310188493200</t>
  </si>
  <si>
    <t>300207625000</t>
  </si>
  <si>
    <t>300221062000</t>
  </si>
  <si>
    <t>300221204000</t>
  </si>
  <si>
    <t>300221608000</t>
  </si>
  <si>
    <t>300275188000</t>
  </si>
  <si>
    <t>300275268000</t>
  </si>
  <si>
    <t>300275334000</t>
  </si>
  <si>
    <t>300275613000</t>
  </si>
  <si>
    <t>300275632000</t>
  </si>
  <si>
    <t>300349062000</t>
  </si>
  <si>
    <t>300349338000</t>
  </si>
  <si>
    <t>300349544000</t>
  </si>
  <si>
    <t>300349613000</t>
  </si>
  <si>
    <t>300360196000</t>
  </si>
  <si>
    <t>300378260000</t>
  </si>
  <si>
    <t>300378329000</t>
  </si>
  <si>
    <t>300378339000</t>
  </si>
  <si>
    <t>100635000185</t>
  </si>
  <si>
    <t>100635000196</t>
  </si>
  <si>
    <t>100635000202</t>
  </si>
  <si>
    <t>100635000229</t>
  </si>
  <si>
    <t>100635000238</t>
  </si>
  <si>
    <t>100635000243</t>
  </si>
  <si>
    <t>100635000244</t>
  </si>
  <si>
    <t>100635000246</t>
  </si>
  <si>
    <t>100635000254</t>
  </si>
  <si>
    <t>100635030012</t>
  </si>
  <si>
    <t>100683000069</t>
  </si>
  <si>
    <t>300409105000</t>
  </si>
  <si>
    <t>300409286000</t>
  </si>
  <si>
    <t>300409342000</t>
  </si>
  <si>
    <t>300409363000</t>
  </si>
  <si>
    <t>300409608000</t>
  </si>
  <si>
    <t>300409613000</t>
  </si>
  <si>
    <t>300409657000</t>
  </si>
  <si>
    <t>300435062000</t>
  </si>
  <si>
    <t>300435197000</t>
  </si>
  <si>
    <t>300435201000</t>
  </si>
  <si>
    <t>300435589000</t>
  </si>
  <si>
    <t>300435613000</t>
  </si>
  <si>
    <t>300465099000</t>
  </si>
  <si>
    <t>300465104000</t>
  </si>
  <si>
    <t>300465165000</t>
  </si>
  <si>
    <t>100686000174</t>
  </si>
  <si>
    <t>100686000190</t>
  </si>
  <si>
    <t>100686000196</t>
  </si>
  <si>
    <t>100686000200</t>
  </si>
  <si>
    <t>100686000205</t>
  </si>
  <si>
    <t>100686000238</t>
  </si>
  <si>
    <t>100686000241</t>
  </si>
  <si>
    <t>100686030006</t>
  </si>
  <si>
    <t>SNS9PS89</t>
  </si>
  <si>
    <t>SNS9TW01</t>
  </si>
  <si>
    <t>SNS9TW01B</t>
  </si>
  <si>
    <t>SNS9TW08</t>
  </si>
  <si>
    <t>SNS9AP08</t>
  </si>
  <si>
    <t>100857000238</t>
  </si>
  <si>
    <t>101016000804</t>
  </si>
  <si>
    <t>101017000804</t>
  </si>
  <si>
    <t>101018000804</t>
  </si>
  <si>
    <t>6</t>
  </si>
  <si>
    <t>140081047070</t>
  </si>
  <si>
    <t>140547335140</t>
  </si>
  <si>
    <t>140547395084</t>
  </si>
  <si>
    <t>140685632084</t>
  </si>
  <si>
    <t>140686380083</t>
  </si>
  <si>
    <t>140686382185</t>
  </si>
  <si>
    <t>140774038185</t>
  </si>
  <si>
    <t>140774235069</t>
  </si>
  <si>
    <t>140774572069</t>
  </si>
  <si>
    <t>140774632069</t>
  </si>
  <si>
    <t>150485413000</t>
  </si>
  <si>
    <t>150676214000</t>
  </si>
  <si>
    <t>160039062206</t>
  </si>
  <si>
    <t>160500705097</t>
  </si>
  <si>
    <t>160500708097</t>
  </si>
  <si>
    <t>160500709097</t>
  </si>
  <si>
    <t>160502046097</t>
  </si>
  <si>
    <t>160502183097</t>
  </si>
  <si>
    <t>160502253097</t>
  </si>
  <si>
    <t>160502263097</t>
  </si>
  <si>
    <t>160502402097</t>
  </si>
  <si>
    <t>160502656097</t>
  </si>
  <si>
    <t>160507127097</t>
  </si>
  <si>
    <t>160507480097</t>
  </si>
  <si>
    <t>160507655097</t>
  </si>
  <si>
    <t>160513127097</t>
  </si>
  <si>
    <t>160513655097</t>
  </si>
  <si>
    <t>162004823097</t>
  </si>
  <si>
    <t>162004829097</t>
  </si>
  <si>
    <t>162004834097</t>
  </si>
  <si>
    <t>300807364000</t>
  </si>
  <si>
    <t>300818374000</t>
  </si>
  <si>
    <t>300818498000</t>
  </si>
  <si>
    <t>300818499000</t>
  </si>
  <si>
    <t>300826062000</t>
  </si>
  <si>
    <t>300826188000</t>
  </si>
  <si>
    <t>300826304000</t>
  </si>
  <si>
    <t>300826449000</t>
  </si>
  <si>
    <t>300826503000</t>
  </si>
  <si>
    <t>300861430000</t>
  </si>
  <si>
    <t>300861591000</t>
  </si>
  <si>
    <t>310079027069</t>
  </si>
  <si>
    <t>310079027070</t>
  </si>
  <si>
    <t>310079027080</t>
  </si>
  <si>
    <t>310079027081</t>
  </si>
  <si>
    <t>310079027185</t>
  </si>
  <si>
    <t>190082713069</t>
  </si>
  <si>
    <t>190082714069</t>
  </si>
  <si>
    <t>SNS9R001</t>
  </si>
  <si>
    <t>SNS9R089</t>
  </si>
  <si>
    <t>SNS9V006</t>
  </si>
  <si>
    <t>SNS9V063A</t>
  </si>
  <si>
    <t>SNS9V001B</t>
  </si>
  <si>
    <t>SNS9GR01</t>
  </si>
  <si>
    <t>SNS9GR08</t>
  </si>
  <si>
    <t>SNS9GR41</t>
  </si>
  <si>
    <t>SNS9BL01</t>
  </si>
  <si>
    <t>SNS9BL08</t>
  </si>
  <si>
    <t>SNS9BL41</t>
  </si>
  <si>
    <t>SNS9BL63A</t>
  </si>
  <si>
    <t>091099000151</t>
  </si>
  <si>
    <t>091099000239</t>
  </si>
  <si>
    <t>092000000096</t>
  </si>
  <si>
    <t>100051000084</t>
  </si>
  <si>
    <t>100051000139</t>
  </si>
  <si>
    <t>100051000196</t>
  </si>
  <si>
    <t>100051000200</t>
  </si>
  <si>
    <t>100079000069</t>
  </si>
  <si>
    <t>100079000080</t>
  </si>
  <si>
    <t>100079000094</t>
  </si>
  <si>
    <t>100079000129</t>
  </si>
  <si>
    <t>100079000178</t>
  </si>
  <si>
    <t>100079000185</t>
  </si>
  <si>
    <t>100079000243</t>
  </si>
  <si>
    <t>191017719880</t>
  </si>
  <si>
    <t>191017841880</t>
  </si>
  <si>
    <t>191018062882</t>
  </si>
  <si>
    <t>191018847882</t>
  </si>
  <si>
    <t>191018849882</t>
  </si>
  <si>
    <t>191018881883</t>
  </si>
  <si>
    <t>192003057190</t>
  </si>
  <si>
    <t>192003081185</t>
  </si>
  <si>
    <t>192003090185</t>
  </si>
  <si>
    <t>192003287190</t>
  </si>
  <si>
    <t>192003322185</t>
  </si>
  <si>
    <t>192003462080</t>
  </si>
  <si>
    <t>192003555069</t>
  </si>
  <si>
    <t>192003638185</t>
  </si>
  <si>
    <t>192003822185</t>
  </si>
  <si>
    <t>100082000200</t>
  </si>
  <si>
    <t>100082030013</t>
  </si>
  <si>
    <t>100082030025</t>
  </si>
  <si>
    <t>100187000077</t>
  </si>
  <si>
    <t>100226000185</t>
  </si>
  <si>
    <t>100226000196</t>
  </si>
  <si>
    <t>100391000069</t>
  </si>
  <si>
    <t>100391000094</t>
  </si>
  <si>
    <t>100391000185</t>
  </si>
  <si>
    <t>100543000049</t>
  </si>
  <si>
    <t>100543000207</t>
  </si>
  <si>
    <t>100543000242</t>
  </si>
  <si>
    <t>100543030013</t>
  </si>
  <si>
    <t>100546000077</t>
  </si>
  <si>
    <t>100546000083</t>
  </si>
  <si>
    <t>100635000058</t>
  </si>
  <si>
    <t>100635000069</t>
  </si>
  <si>
    <t>100635000074</t>
  </si>
  <si>
    <t>100635000087</t>
  </si>
  <si>
    <t>100635000094</t>
  </si>
  <si>
    <t>100635000178</t>
  </si>
  <si>
    <t>SNA9BM21</t>
  </si>
  <si>
    <t>SNA9BM08</t>
  </si>
  <si>
    <t>SNA9WH01B</t>
  </si>
  <si>
    <t>SNA9RC41</t>
  </si>
  <si>
    <t>670541266133</t>
  </si>
  <si>
    <t>091094000211</t>
  </si>
  <si>
    <t>100187000185</t>
  </si>
  <si>
    <t>100187000196</t>
  </si>
  <si>
    <t>670013617073</t>
  </si>
  <si>
    <t>670013062129</t>
  </si>
  <si>
    <t>670086153173</t>
  </si>
  <si>
    <t>670409363073</t>
  </si>
  <si>
    <t>670480485044</t>
  </si>
  <si>
    <t>311018555200</t>
  </si>
  <si>
    <t>670221078048</t>
  </si>
  <si>
    <t>670480078048</t>
  </si>
  <si>
    <t>670526165157</t>
  </si>
  <si>
    <t>SNS9AP63A</t>
  </si>
  <si>
    <t>300174062000</t>
  </si>
  <si>
    <t>300174105000</t>
  </si>
  <si>
    <t>300174154000</t>
  </si>
  <si>
    <t>300174204000</t>
  </si>
  <si>
    <t>300174237000</t>
  </si>
  <si>
    <t>300174292000</t>
  </si>
  <si>
    <t>300174324000</t>
  </si>
  <si>
    <t>300174430000</t>
  </si>
  <si>
    <t>300174453000</t>
  </si>
  <si>
    <t>300174613000</t>
  </si>
  <si>
    <t>300174632000</t>
  </si>
  <si>
    <t>300207038000</t>
  </si>
  <si>
    <t>300207163000</t>
  </si>
  <si>
    <t>300207203000</t>
  </si>
  <si>
    <t>300207334000</t>
  </si>
  <si>
    <t>300207342000</t>
  </si>
  <si>
    <t>670360130073</t>
  </si>
  <si>
    <t>670480339073</t>
  </si>
  <si>
    <t>670168266133</t>
  </si>
  <si>
    <t>310775062185</t>
  </si>
  <si>
    <t>671014135129</t>
  </si>
  <si>
    <t>311017180185</t>
  </si>
  <si>
    <t>671012146129</t>
  </si>
  <si>
    <t>670344686129</t>
  </si>
  <si>
    <t>310858038070</t>
  </si>
  <si>
    <t>310859423085</t>
  </si>
  <si>
    <t>670360130069</t>
  </si>
  <si>
    <t>670371071129</t>
  </si>
  <si>
    <t>140082266070</t>
  </si>
  <si>
    <t>670070626073</t>
  </si>
  <si>
    <t>670207038129</t>
  </si>
  <si>
    <t>670349130073</t>
  </si>
  <si>
    <t>670349613074</t>
  </si>
  <si>
    <t>670512430166</t>
  </si>
  <si>
    <t>670861462073</t>
  </si>
  <si>
    <t>311018062080</t>
  </si>
  <si>
    <t>311018729084</t>
  </si>
  <si>
    <t>671008613133</t>
  </si>
  <si>
    <t>671009064069</t>
  </si>
  <si>
    <t>670275044129</t>
  </si>
  <si>
    <t>671012085129</t>
  </si>
  <si>
    <t>671014071129</t>
  </si>
  <si>
    <t>100683000083</t>
  </si>
  <si>
    <t>100683000084</t>
  </si>
  <si>
    <t>100683000094</t>
  </si>
  <si>
    <t>100683000152</t>
  </si>
  <si>
    <t>100683000190</t>
  </si>
  <si>
    <t>100683000196</t>
  </si>
  <si>
    <t>100683000238</t>
  </si>
  <si>
    <t>100683030006</t>
  </si>
  <si>
    <t>100686000061</t>
  </si>
  <si>
    <t>100686000080</t>
  </si>
  <si>
    <t>100686000083</t>
  </si>
  <si>
    <t>100686000084</t>
  </si>
  <si>
    <t>100686000094</t>
  </si>
  <si>
    <t>100686000101</t>
  </si>
  <si>
    <t>100686000152</t>
  </si>
  <si>
    <t>100546030006</t>
  </si>
  <si>
    <t>670807577073</t>
  </si>
  <si>
    <t>190775640069</t>
  </si>
  <si>
    <t>100547000061</t>
  </si>
  <si>
    <t>320506707097</t>
  </si>
  <si>
    <t>080980000074</t>
  </si>
  <si>
    <t>540991003003</t>
  </si>
  <si>
    <t>SNS9PS46</t>
  </si>
  <si>
    <t>320039697097</t>
  </si>
  <si>
    <t>671013137069</t>
  </si>
  <si>
    <t>670535020129</t>
  </si>
  <si>
    <t>671008069069</t>
  </si>
  <si>
    <t>311018776069</t>
  </si>
  <si>
    <t>320500704097</t>
  </si>
  <si>
    <t>671066800069</t>
  </si>
  <si>
    <t>670541566133</t>
  </si>
  <si>
    <t>670861591226</t>
  </si>
  <si>
    <t>100635000080</t>
  </si>
  <si>
    <t>310544060080</t>
  </si>
  <si>
    <t>670197680073</t>
  </si>
  <si>
    <t>050499000091</t>
  </si>
  <si>
    <t>100187000200</t>
  </si>
  <si>
    <t>670949689129</t>
  </si>
  <si>
    <t>100635000077</t>
  </si>
  <si>
    <t>100686000139</t>
  </si>
  <si>
    <t>670360424129</t>
  </si>
  <si>
    <t>090520000209</t>
  </si>
  <si>
    <t>190051062880</t>
  </si>
  <si>
    <t>190051638881</t>
  </si>
  <si>
    <t>190082047069</t>
  </si>
  <si>
    <t>190082047084</t>
  </si>
  <si>
    <t>190082176069</t>
  </si>
  <si>
    <t>190082279069</t>
  </si>
  <si>
    <t>190082374069</t>
  </si>
  <si>
    <t>190082386069</t>
  </si>
  <si>
    <t>190082386084</t>
  </si>
  <si>
    <t>190082396069</t>
  </si>
  <si>
    <t>190082448069</t>
  </si>
  <si>
    <t>190082493069</t>
  </si>
  <si>
    <t>190082495069</t>
  </si>
  <si>
    <t>190082495084</t>
  </si>
  <si>
    <t>190082635069</t>
  </si>
  <si>
    <t>190082635084</t>
  </si>
  <si>
    <t>670221608069</t>
  </si>
  <si>
    <t>320884497097</t>
  </si>
  <si>
    <t>311021617185</t>
  </si>
  <si>
    <t>670654592073</t>
  </si>
  <si>
    <t>670175682129</t>
  </si>
  <si>
    <t>130495000115</t>
  </si>
  <si>
    <t>670349613069</t>
  </si>
  <si>
    <t>670654630073</t>
  </si>
  <si>
    <t>670795660129</t>
  </si>
  <si>
    <t>670922678044</t>
  </si>
  <si>
    <t>050889183001</t>
  </si>
  <si>
    <t>670344305129</t>
  </si>
  <si>
    <t>100543000094</t>
  </si>
  <si>
    <t>670168038135</t>
  </si>
  <si>
    <t>670168660129</t>
  </si>
  <si>
    <t>670360029194</t>
  </si>
  <si>
    <t>670409286045</t>
  </si>
  <si>
    <t>670512045044</t>
  </si>
  <si>
    <t>320500708097</t>
  </si>
  <si>
    <t>670431041129</t>
  </si>
  <si>
    <t>311018743185</t>
  </si>
  <si>
    <t>100079000244</t>
  </si>
  <si>
    <t>100079000246</t>
  </si>
  <si>
    <t>100079030012</t>
  </si>
  <si>
    <t>100079030025</t>
  </si>
  <si>
    <t>100080000069</t>
  </si>
  <si>
    <t>100080000080</t>
  </si>
  <si>
    <t>100080000084</t>
  </si>
  <si>
    <t>100080000129</t>
  </si>
  <si>
    <t>100080000185</t>
  </si>
  <si>
    <t>100080000196</t>
  </si>
  <si>
    <t>100080000200</t>
  </si>
  <si>
    <t>100080000238</t>
  </si>
  <si>
    <t>100080030013</t>
  </si>
  <si>
    <t>100082000049</t>
  </si>
  <si>
    <t>100082000185</t>
  </si>
  <si>
    <t>100082000196</t>
  </si>
  <si>
    <t>670360537129</t>
  </si>
  <si>
    <t>320506709097</t>
  </si>
  <si>
    <t>670480638129</t>
  </si>
  <si>
    <t>670378613069</t>
  </si>
  <si>
    <t>090495000210</t>
  </si>
  <si>
    <t>310543425084</t>
  </si>
  <si>
    <t>670013220164</t>
  </si>
  <si>
    <t>670201286045</t>
  </si>
  <si>
    <t>670221237173</t>
  </si>
  <si>
    <t>670344316069</t>
  </si>
  <si>
    <t>670541405164</t>
  </si>
  <si>
    <t>670861122073</t>
  </si>
  <si>
    <t>670013684073</t>
  </si>
  <si>
    <t>320500706097</t>
  </si>
  <si>
    <t>670480066129</t>
  </si>
  <si>
    <t>080980000069</t>
  </si>
  <si>
    <t>311018730190</t>
  </si>
  <si>
    <t>670890061129</t>
  </si>
  <si>
    <t>671013145164</t>
  </si>
  <si>
    <t>671014144129</t>
  </si>
  <si>
    <t>670371799069</t>
  </si>
  <si>
    <t>670371798129</t>
  </si>
  <si>
    <t>670349338145</t>
  </si>
  <si>
    <t>670375130073</t>
  </si>
  <si>
    <t>310188497069</t>
  </si>
  <si>
    <t>310774510185</t>
  </si>
  <si>
    <t>670195474044</t>
  </si>
  <si>
    <t>670349062129</t>
  </si>
  <si>
    <t>670480062129</t>
  </si>
  <si>
    <t>670480062135</t>
  </si>
  <si>
    <t>670890062069</t>
  </si>
  <si>
    <t>670890613080</t>
  </si>
  <si>
    <t>670375374135</t>
  </si>
  <si>
    <t>670939374135</t>
  </si>
  <si>
    <t>670431374135</t>
  </si>
  <si>
    <t>670195374135</t>
  </si>
  <si>
    <t>671063374129</t>
  </si>
  <si>
    <t>671063374135</t>
  </si>
  <si>
    <t>5</t>
  </si>
  <si>
    <t>052017345091</t>
  </si>
  <si>
    <t>090024000094</t>
  </si>
  <si>
    <t>090024000149</t>
  </si>
  <si>
    <t>2</t>
  </si>
  <si>
    <t>1</t>
  </si>
  <si>
    <t>090029000059</t>
  </si>
  <si>
    <t>090029000097</t>
  </si>
  <si>
    <t>090029000104</t>
  </si>
  <si>
    <t>090029000151</t>
  </si>
  <si>
    <t>090029000239</t>
  </si>
  <si>
    <t>090047000100</t>
  </si>
  <si>
    <t>090047000211</t>
  </si>
  <si>
    <t>090047000238</t>
  </si>
  <si>
    <t>090392000097</t>
  </si>
  <si>
    <t>320884587097</t>
  </si>
  <si>
    <t>670922679073</t>
  </si>
  <si>
    <t>100188000084</t>
  </si>
  <si>
    <t>130495000054</t>
  </si>
  <si>
    <t>670535066129</t>
  </si>
  <si>
    <t>130495000204</t>
  </si>
  <si>
    <t>311020741069</t>
  </si>
  <si>
    <t>100187000160</t>
  </si>
  <si>
    <t>671013123069</t>
  </si>
  <si>
    <t>311019734201</t>
  </si>
  <si>
    <t>100547000189</t>
  </si>
  <si>
    <t>050035183091</t>
  </si>
  <si>
    <t>320506757097</t>
  </si>
  <si>
    <t>670622117129</t>
  </si>
  <si>
    <t>670013632129</t>
  </si>
  <si>
    <t>670541163073</t>
  </si>
  <si>
    <t>090024000212</t>
  </si>
  <si>
    <t>090520000069</t>
  </si>
  <si>
    <t>670431118069</t>
  </si>
  <si>
    <t>670146620069</t>
  </si>
  <si>
    <t>670861044129</t>
  </si>
  <si>
    <t>670377038129</t>
  </si>
  <si>
    <t>160026558097</t>
  </si>
  <si>
    <t>670275123069</t>
  </si>
  <si>
    <t>100188030012</t>
  </si>
  <si>
    <t>310686119185</t>
  </si>
  <si>
    <t>311020737069</t>
  </si>
  <si>
    <t>671066806129</t>
  </si>
  <si>
    <t>670349045044</t>
  </si>
  <si>
    <t>100226000190</t>
  </si>
  <si>
    <t>310188046069</t>
  </si>
  <si>
    <t>310688414139</t>
  </si>
  <si>
    <t>310688461084</t>
  </si>
  <si>
    <t>670174613069</t>
  </si>
  <si>
    <t>670221062136</t>
  </si>
  <si>
    <t>670344424129</t>
  </si>
  <si>
    <t>670377062135</t>
  </si>
  <si>
    <t>670512038136</t>
  </si>
  <si>
    <t>670512589155</t>
  </si>
  <si>
    <t>670654223164</t>
  </si>
  <si>
    <t>670818575069</t>
  </si>
  <si>
    <t>670195130069</t>
  </si>
  <si>
    <t>320039701097</t>
  </si>
  <si>
    <t>670275862164</t>
  </si>
  <si>
    <t>DYFE77</t>
  </si>
  <si>
    <t>670937374129</t>
  </si>
  <si>
    <t>670375374129</t>
  </si>
  <si>
    <t>671015863164</t>
  </si>
  <si>
    <t>CEPT77</t>
  </si>
  <si>
    <t>671015862164</t>
  </si>
  <si>
    <t>CEFE77</t>
  </si>
  <si>
    <t>670195374129</t>
  </si>
  <si>
    <t>670535374129</t>
  </si>
  <si>
    <t>670939374129</t>
  </si>
  <si>
    <t>670939864129</t>
  </si>
  <si>
    <t>LOSP00</t>
  </si>
  <si>
    <t>670805794811</t>
  </si>
  <si>
    <t>670805861129</t>
  </si>
  <si>
    <t>TNCZ00</t>
  </si>
  <si>
    <t>672014062129</t>
  </si>
  <si>
    <t>TCBS00</t>
  </si>
  <si>
    <t>672014038135</t>
  </si>
  <si>
    <t>TCBS2N</t>
  </si>
  <si>
    <t>672014864129</t>
  </si>
  <si>
    <t>TCSP00</t>
  </si>
  <si>
    <t>672014865044</t>
  </si>
  <si>
    <t>TCBA35</t>
  </si>
  <si>
    <t>672014808080</t>
  </si>
  <si>
    <t>TC2Z21</t>
  </si>
  <si>
    <t>670925795073</t>
  </si>
  <si>
    <t>EL3F94</t>
  </si>
  <si>
    <t>670925867069</t>
  </si>
  <si>
    <t>ELBM01</t>
  </si>
  <si>
    <t>670925863164</t>
  </si>
  <si>
    <t>ELPT77</t>
  </si>
  <si>
    <t>670925862164</t>
  </si>
  <si>
    <t>ELFE77</t>
  </si>
  <si>
    <t>671063866129</t>
  </si>
  <si>
    <t>HLBZ00</t>
  </si>
  <si>
    <t>670373374129</t>
  </si>
  <si>
    <t>670373864129</t>
  </si>
  <si>
    <t>HMSP00</t>
  </si>
  <si>
    <t>671065374129</t>
  </si>
  <si>
    <t>BRBK00</t>
  </si>
  <si>
    <t>670431374129</t>
  </si>
  <si>
    <t>LCBK00</t>
  </si>
  <si>
    <t>102013000080</t>
  </si>
  <si>
    <t>102013000084</t>
  </si>
  <si>
    <t>102013000200</t>
  </si>
  <si>
    <t>311021104069</t>
  </si>
  <si>
    <t>310226035200</t>
  </si>
  <si>
    <t>670146049129</t>
  </si>
  <si>
    <t>320506753097</t>
  </si>
  <si>
    <t>670737284164</t>
  </si>
  <si>
    <t>090520000253</t>
  </si>
  <si>
    <t>670360045129</t>
  </si>
  <si>
    <t>311019740085</t>
  </si>
  <si>
    <t>670949690069</t>
  </si>
  <si>
    <t>670275617073</t>
  </si>
  <si>
    <t>670378178140</t>
  </si>
  <si>
    <t>311020741185</t>
  </si>
  <si>
    <t>100187000069</t>
  </si>
  <si>
    <t>670146074069</t>
  </si>
  <si>
    <t>670890676069</t>
  </si>
  <si>
    <t>100635030025</t>
  </si>
  <si>
    <t>670344038069</t>
  </si>
  <si>
    <t>672015863259</t>
  </si>
  <si>
    <t>CCPT4M</t>
  </si>
  <si>
    <t>670923374129</t>
  </si>
  <si>
    <t>670923861129</t>
  </si>
  <si>
    <t>BKCZ00</t>
  </si>
  <si>
    <t>670795374129</t>
  </si>
  <si>
    <t>TOBK00</t>
  </si>
  <si>
    <t>670805869260</t>
  </si>
  <si>
    <t>TNAC8M</t>
  </si>
  <si>
    <t>670805870811</t>
  </si>
  <si>
    <t>TNAG89</t>
  </si>
  <si>
    <t>310051462080</t>
  </si>
  <si>
    <t>310051062084</t>
  </si>
  <si>
    <t>310051062241</t>
  </si>
  <si>
    <t>310051883080</t>
  </si>
  <si>
    <t>310051883185</t>
  </si>
  <si>
    <t>310051638808</t>
  </si>
  <si>
    <t>310051638205</t>
  </si>
  <si>
    <t>310051877084</t>
  </si>
  <si>
    <t>100051000241</t>
  </si>
  <si>
    <t>100051000205</t>
  </si>
  <si>
    <t>311017872069</t>
  </si>
  <si>
    <t>311017872815</t>
  </si>
  <si>
    <t>320774444097</t>
  </si>
  <si>
    <t>320884576097</t>
  </si>
  <si>
    <t>311019062186</t>
  </si>
  <si>
    <t>670207613069</t>
  </si>
  <si>
    <t>670221130073</t>
  </si>
  <si>
    <t>670377130073</t>
  </si>
  <si>
    <t>670737071044</t>
  </si>
  <si>
    <t>311016728200</t>
  </si>
  <si>
    <t>310774038069</t>
  </si>
  <si>
    <t>670512632073</t>
  </si>
  <si>
    <t>670086316069</t>
  </si>
  <si>
    <t>670013229111</t>
  </si>
  <si>
    <t>670013632073</t>
  </si>
  <si>
    <t>670086130073</t>
  </si>
  <si>
    <t>020883038169</t>
  </si>
  <si>
    <t>020883133169</t>
  </si>
  <si>
    <t>030055038169</t>
  </si>
  <si>
    <t>030055448169</t>
  </si>
  <si>
    <t>030439038169</t>
  </si>
  <si>
    <t>030439158169</t>
  </si>
  <si>
    <t>030645038169</t>
  </si>
  <si>
    <t>030645448169</t>
  </si>
  <si>
    <t>030694038169</t>
  </si>
  <si>
    <t>030794232169</t>
  </si>
  <si>
    <t>040019038303</t>
  </si>
  <si>
    <t>040019038305</t>
  </si>
  <si>
    <t>040019038307</t>
  </si>
  <si>
    <t>040019038309</t>
  </si>
  <si>
    <t>040019448303</t>
  </si>
  <si>
    <t>040019448305</t>
  </si>
  <si>
    <t>040019448307</t>
  </si>
  <si>
    <t>040019448309</t>
  </si>
  <si>
    <t>040139038303</t>
  </si>
  <si>
    <t>040139038305</t>
  </si>
  <si>
    <t>050030000000</t>
  </si>
  <si>
    <t>050032000007</t>
  </si>
  <si>
    <t>050033000011</t>
  </si>
  <si>
    <t>050034000024</t>
  </si>
  <si>
    <t>090392000210</t>
  </si>
  <si>
    <t>090393000211</t>
  </si>
  <si>
    <t>090393000100</t>
  </si>
  <si>
    <t>040303242303</t>
  </si>
  <si>
    <t>040303242305</t>
  </si>
  <si>
    <t>040303242307</t>
  </si>
  <si>
    <t>040303242309</t>
  </si>
  <si>
    <t>040303433303</t>
  </si>
  <si>
    <t>040303433305</t>
  </si>
  <si>
    <t>040303433307</t>
  </si>
  <si>
    <t>040303433309</t>
  </si>
  <si>
    <t>040303572303</t>
  </si>
  <si>
    <t>040303572305</t>
  </si>
  <si>
    <t>040303572307</t>
  </si>
  <si>
    <t>040303572309</t>
  </si>
  <si>
    <t>040310234303</t>
  </si>
  <si>
    <t>040310234305</t>
  </si>
  <si>
    <t>670283867073</t>
  </si>
  <si>
    <t>670373200044</t>
  </si>
  <si>
    <t>670373267139</t>
  </si>
  <si>
    <t>670360660129</t>
  </si>
  <si>
    <t>320778274097</t>
  </si>
  <si>
    <t>100187000094</t>
  </si>
  <si>
    <t>670861430166</t>
  </si>
  <si>
    <t>670925125129</t>
  </si>
  <si>
    <t>670207334133</t>
  </si>
  <si>
    <t>670480130073</t>
  </si>
  <si>
    <t>670925200044</t>
  </si>
  <si>
    <t>670939267139</t>
  </si>
  <si>
    <t>670949254143</t>
  </si>
  <si>
    <t>671015185069</t>
  </si>
  <si>
    <t>671015277044</t>
  </si>
  <si>
    <t>672014238129</t>
  </si>
  <si>
    <t>672014267139</t>
  </si>
  <si>
    <t>672015296044</t>
  </si>
  <si>
    <t>30+ Days</t>
  </si>
  <si>
    <t>670087297143</t>
  </si>
  <si>
    <t>670364071143</t>
  </si>
  <si>
    <t>670364075133</t>
  </si>
  <si>
    <t>670364135044</t>
  </si>
  <si>
    <t>670364144044</t>
  </si>
  <si>
    <t>670087308073</t>
  </si>
  <si>
    <t>670087320044</t>
  </si>
  <si>
    <t>670087323129</t>
  </si>
  <si>
    <t>670413062129</t>
  </si>
  <si>
    <t>670413069069</t>
  </si>
  <si>
    <t>670413075133</t>
  </si>
  <si>
    <t>670413332129</t>
  </si>
  <si>
    <t>010014000000</t>
  </si>
  <si>
    <t>010050000000</t>
  </si>
  <si>
    <t>010138000000</t>
  </si>
  <si>
    <t>311021873069</t>
  </si>
  <si>
    <t>311021873185</t>
  </si>
  <si>
    <t>311021873084</t>
  </si>
  <si>
    <t>311021887069</t>
  </si>
  <si>
    <t>320506747097</t>
  </si>
  <si>
    <t>670070315069</t>
  </si>
  <si>
    <t>100547030006</t>
  </si>
  <si>
    <t>670818499131</t>
  </si>
  <si>
    <t>320506708097</t>
  </si>
  <si>
    <t>670371096133</t>
  </si>
  <si>
    <t>100635000200</t>
  </si>
  <si>
    <t>310544506185</t>
  </si>
  <si>
    <t>320039748097</t>
  </si>
  <si>
    <t>320778441097</t>
  </si>
  <si>
    <t>670197315069</t>
  </si>
  <si>
    <t>310226273069</t>
  </si>
  <si>
    <t>670275478105</t>
  </si>
  <si>
    <t>100187000084</t>
  </si>
  <si>
    <t>311020886069</t>
  </si>
  <si>
    <t>311020886084</t>
  </si>
  <si>
    <t>311020886185</t>
  </si>
  <si>
    <t>101020000049</t>
  </si>
  <si>
    <t>101020000821</t>
  </si>
  <si>
    <t>052026183007</t>
  </si>
  <si>
    <t>052026183021</t>
  </si>
  <si>
    <t>052027183001</t>
  </si>
  <si>
    <t>052028000000</t>
  </si>
  <si>
    <t>052029000007</t>
  </si>
  <si>
    <t>052030000228</t>
  </si>
  <si>
    <t>091094000100</t>
  </si>
  <si>
    <t>091094000151</t>
  </si>
  <si>
    <t>091094000210</t>
  </si>
  <si>
    <t>091094000239</t>
  </si>
  <si>
    <t>091094000104</t>
  </si>
  <si>
    <t>672015045044</t>
  </si>
  <si>
    <t>CCBF35</t>
  </si>
  <si>
    <t>672015130073</t>
  </si>
  <si>
    <t>CCZF94</t>
  </si>
  <si>
    <t>672015868158</t>
  </si>
  <si>
    <t>CC3C03G</t>
  </si>
  <si>
    <t>672015203261</t>
  </si>
  <si>
    <t>CCCL5F</t>
  </si>
  <si>
    <t>020314030183</t>
  </si>
  <si>
    <t>020319367183</t>
  </si>
  <si>
    <t>020357033303</t>
  </si>
  <si>
    <t>020357033305</t>
  </si>
  <si>
    <t>020357033307</t>
  </si>
  <si>
    <t>020357033309</t>
  </si>
  <si>
    <t>020545015303</t>
  </si>
  <si>
    <t>020545015305</t>
  </si>
  <si>
    <t>020545015307</t>
  </si>
  <si>
    <t>020545015309</t>
  </si>
  <si>
    <t>020545016303</t>
  </si>
  <si>
    <t>020545016305</t>
  </si>
  <si>
    <t>020545016307</t>
  </si>
  <si>
    <t>020545016309</t>
  </si>
  <si>
    <t>311021104185</t>
  </si>
  <si>
    <t>311021104084</t>
  </si>
  <si>
    <t>040139038307</t>
  </si>
  <si>
    <t>040139038309</t>
  </si>
  <si>
    <t>040139133303</t>
  </si>
  <si>
    <t>040139133305</t>
  </si>
  <si>
    <t>040139133307</t>
  </si>
  <si>
    <t>040139133309</t>
  </si>
  <si>
    <t>040139433303</t>
  </si>
  <si>
    <t>040139433305</t>
  </si>
  <si>
    <t>040139433307</t>
  </si>
  <si>
    <t>040139433309</t>
  </si>
  <si>
    <t>040218038303</t>
  </si>
  <si>
    <t>040218038305</t>
  </si>
  <si>
    <t>040218038307</t>
  </si>
  <si>
    <t>040218038309</t>
  </si>
  <si>
    <t>040218348303</t>
  </si>
  <si>
    <t>040218348305</t>
  </si>
  <si>
    <t>040218348307</t>
  </si>
  <si>
    <t>040218348309</t>
  </si>
  <si>
    <t>040218421303</t>
  </si>
  <si>
    <t>040218421305</t>
  </si>
  <si>
    <t>311017856196</t>
  </si>
  <si>
    <t>311017856241</t>
  </si>
  <si>
    <t>311017856808</t>
  </si>
  <si>
    <t>311017839069</t>
  </si>
  <si>
    <t>311017839185</t>
  </si>
  <si>
    <t>311017839084</t>
  </si>
  <si>
    <t>020763133183</t>
  </si>
  <si>
    <t>020784038169</t>
  </si>
  <si>
    <t>020785038169</t>
  </si>
  <si>
    <t>020866009169</t>
  </si>
  <si>
    <t>020874013169</t>
  </si>
  <si>
    <t>020876038169</t>
  </si>
  <si>
    <t>020879301169</t>
  </si>
  <si>
    <t>020879462169</t>
  </si>
  <si>
    <t>040303038303</t>
  </si>
  <si>
    <t>040303038305</t>
  </si>
  <si>
    <t>040303038307</t>
  </si>
  <si>
    <t>040303038309</t>
  </si>
  <si>
    <t>040303167303</t>
  </si>
  <si>
    <t>040303167305</t>
  </si>
  <si>
    <t>040303167307</t>
  </si>
  <si>
    <t>040303167309</t>
  </si>
  <si>
    <t>040303169303</t>
  </si>
  <si>
    <t>040303169305</t>
  </si>
  <si>
    <t>040303169307</t>
  </si>
  <si>
    <t>040303169309</t>
  </si>
  <si>
    <t>040303234303</t>
  </si>
  <si>
    <t>040303234305</t>
  </si>
  <si>
    <t>040303234307</t>
  </si>
  <si>
    <t>040303234309</t>
  </si>
  <si>
    <t>050538183000</t>
  </si>
  <si>
    <t>322017244047</t>
  </si>
  <si>
    <t>322017251047</t>
  </si>
  <si>
    <t>090024000213</t>
  </si>
  <si>
    <t>090466000213</t>
  </si>
  <si>
    <t>092017000213</t>
  </si>
  <si>
    <t>670195642129</t>
  </si>
  <si>
    <t>670275189073</t>
  </si>
  <si>
    <t>670283062044</t>
  </si>
  <si>
    <t>670283105044</t>
  </si>
  <si>
    <t>670283486044</t>
  </si>
  <si>
    <t>670283863164</t>
  </si>
  <si>
    <t>311019777201</t>
  </si>
  <si>
    <t>311019062070</t>
  </si>
  <si>
    <t>SNX8BS01</t>
  </si>
  <si>
    <t>311019062085</t>
  </si>
  <si>
    <t>SNX8BS41</t>
  </si>
  <si>
    <t>311019638070</t>
  </si>
  <si>
    <t>SNX8WH01</t>
  </si>
  <si>
    <t>311019638085</t>
  </si>
  <si>
    <t>SNX8WH41</t>
  </si>
  <si>
    <t>101019000069</t>
  </si>
  <si>
    <t>101019000196</t>
  </si>
  <si>
    <t>101019000185</t>
  </si>
  <si>
    <t>101019000049</t>
  </si>
  <si>
    <t>101019000238</t>
  </si>
  <si>
    <t>101019000094</t>
  </si>
  <si>
    <t>101019000080</t>
  </si>
  <si>
    <t>101019000084</t>
  </si>
  <si>
    <t>101019000200</t>
  </si>
  <si>
    <t>311021301069</t>
  </si>
  <si>
    <t>SNT8SY01</t>
  </si>
  <si>
    <t>311021301185</t>
  </si>
  <si>
    <t>SNT8SY08</t>
  </si>
  <si>
    <t>670431189069</t>
  </si>
  <si>
    <t>670735044080</t>
  </si>
  <si>
    <t>670735062129</t>
  </si>
  <si>
    <t>670735254139</t>
  </si>
  <si>
    <t>670735257120</t>
  </si>
  <si>
    <t>670735316069</t>
  </si>
  <si>
    <t>670735374129</t>
  </si>
  <si>
    <t>670735484164</t>
  </si>
  <si>
    <t>670795200129</t>
  </si>
  <si>
    <t>670805044080</t>
  </si>
  <si>
    <t>670805282811</t>
  </si>
  <si>
    <t>670805289130</t>
  </si>
  <si>
    <t>670805294143</t>
  </si>
  <si>
    <t>670923256083</t>
  </si>
  <si>
    <t>670925185073</t>
  </si>
  <si>
    <t>670925195044</t>
  </si>
  <si>
    <t>101021000069</t>
  </si>
  <si>
    <t>SNT801</t>
  </si>
  <si>
    <t>101021000196</t>
  </si>
  <si>
    <t>SNT806</t>
  </si>
  <si>
    <t>101021000185</t>
  </si>
  <si>
    <t>SNT808</t>
  </si>
  <si>
    <t>101021000049</t>
  </si>
  <si>
    <t>SNT817</t>
  </si>
  <si>
    <t>101021000238</t>
  </si>
  <si>
    <t>010257000000</t>
  </si>
  <si>
    <t>010258000000</t>
  </si>
  <si>
    <t>010259000000</t>
  </si>
  <si>
    <t>010325000000</t>
  </si>
  <si>
    <t>010326000000</t>
  </si>
  <si>
    <t>010327000000</t>
  </si>
  <si>
    <t>010328000000</t>
  </si>
  <si>
    <t>010329000015</t>
  </si>
  <si>
    <t>010330000000</t>
  </si>
  <si>
    <t>010331000000</t>
  </si>
  <si>
    <t>010332000000</t>
  </si>
  <si>
    <t>010333000700</t>
  </si>
  <si>
    <t>010333301248</t>
  </si>
  <si>
    <t>010334000000</t>
  </si>
  <si>
    <t>010335000000</t>
  </si>
  <si>
    <t>010336000000</t>
  </si>
  <si>
    <t>010337000000</t>
  </si>
  <si>
    <t>010338000000</t>
  </si>
  <si>
    <t>010339000000</t>
  </si>
  <si>
    <t>010340000000</t>
  </si>
  <si>
    <t>311021887185</t>
  </si>
  <si>
    <t>311021590069</t>
  </si>
  <si>
    <t>311021590190</t>
  </si>
  <si>
    <t>101021000821</t>
  </si>
  <si>
    <t>101021000190</t>
  </si>
  <si>
    <t>311020843049</t>
  </si>
  <si>
    <t>311020843821</t>
  </si>
  <si>
    <t>311020062084</t>
  </si>
  <si>
    <t>311020104069</t>
  </si>
  <si>
    <t>311020104084</t>
  </si>
  <si>
    <t>311020104185</t>
  </si>
  <si>
    <t>311020638069</t>
  </si>
  <si>
    <t>311020638084</t>
  </si>
  <si>
    <t>311020638185</t>
  </si>
  <si>
    <t>010760000000</t>
  </si>
  <si>
    <t>010761000000</t>
  </si>
  <si>
    <t>010865000000</t>
  </si>
  <si>
    <t>010909000000</t>
  </si>
  <si>
    <t>010948000000</t>
  </si>
  <si>
    <t>011050000000</t>
  </si>
  <si>
    <t>011051000000</t>
  </si>
  <si>
    <t>011091000000</t>
  </si>
  <si>
    <t>011092000000</t>
  </si>
  <si>
    <t>020058038183</t>
  </si>
  <si>
    <t>020130038183</t>
  </si>
  <si>
    <t>020130484183</t>
  </si>
  <si>
    <t>020130632183</t>
  </si>
  <si>
    <t>020148038183</t>
  </si>
  <si>
    <t>020245038307</t>
  </si>
  <si>
    <t>100051000190</t>
  </si>
  <si>
    <t>100051000808</t>
  </si>
  <si>
    <t>100051000080</t>
  </si>
  <si>
    <t>311017723069</t>
  </si>
  <si>
    <t>311017723808</t>
  </si>
  <si>
    <t>311017724069</t>
  </si>
  <si>
    <t>311017724084</t>
  </si>
  <si>
    <t>311017725069</t>
  </si>
  <si>
    <t>311017725080</t>
  </si>
  <si>
    <t>311017719084</t>
  </si>
  <si>
    <t>SNS8CT41</t>
  </si>
  <si>
    <t>311017719069</t>
  </si>
  <si>
    <t>SNS8CT01</t>
  </si>
  <si>
    <t>311017719185</t>
  </si>
  <si>
    <t>SNS8CT08</t>
  </si>
  <si>
    <t>311017719241</t>
  </si>
  <si>
    <t>311017180084</t>
  </si>
  <si>
    <t>311017720190</t>
  </si>
  <si>
    <t>311017720069</t>
  </si>
  <si>
    <t>311017721084</t>
  </si>
  <si>
    <t>311017279080</t>
  </si>
  <si>
    <t>311017722080</t>
  </si>
  <si>
    <t>311017387185</t>
  </si>
  <si>
    <t>311017387069</t>
  </si>
  <si>
    <t>311017387084</t>
  </si>
  <si>
    <t>311017396241</t>
  </si>
  <si>
    <t>311017396069</t>
  </si>
  <si>
    <t>SNS8MW01</t>
  </si>
  <si>
    <t>311017396185</t>
  </si>
  <si>
    <t>101017000185</t>
  </si>
  <si>
    <t>101017000238</t>
  </si>
  <si>
    <t>101017000094</t>
  </si>
  <si>
    <t>050643000000</t>
  </si>
  <si>
    <t>050503000000</t>
  </si>
  <si>
    <t>050642000000</t>
  </si>
  <si>
    <t>090028000096</t>
  </si>
  <si>
    <t>050505183001</t>
  </si>
  <si>
    <t>050504183007</t>
  </si>
  <si>
    <t>050504183021</t>
  </si>
  <si>
    <t>050499000228</t>
  </si>
  <si>
    <t>050880038000</t>
  </si>
  <si>
    <t>040218421307</t>
  </si>
  <si>
    <t>040218421309</t>
  </si>
  <si>
    <t>040218632303</t>
  </si>
  <si>
    <t>040218632305</t>
  </si>
  <si>
    <t>040218632307</t>
  </si>
  <si>
    <t>040218632309</t>
  </si>
  <si>
    <t>040232434303</t>
  </si>
  <si>
    <t>040232434305</t>
  </si>
  <si>
    <t>040232434307</t>
  </si>
  <si>
    <t>040232434309</t>
  </si>
  <si>
    <t>040272019303</t>
  </si>
  <si>
    <t>040272019305</t>
  </si>
  <si>
    <t>040272019307</t>
  </si>
  <si>
    <t>040272019309</t>
  </si>
  <si>
    <t>311019735201</t>
  </si>
  <si>
    <t>311019736085</t>
  </si>
  <si>
    <t>311019737186</t>
  </si>
  <si>
    <t>311019737201</t>
  </si>
  <si>
    <t>311019249070</t>
  </si>
  <si>
    <t>311019249201</t>
  </si>
  <si>
    <t>311019777070</t>
  </si>
  <si>
    <t>670844279069</t>
  </si>
  <si>
    <t>670844279080</t>
  </si>
  <si>
    <t>670844374133</t>
  </si>
  <si>
    <t>670844561133</t>
  </si>
  <si>
    <t>670844517143</t>
  </si>
  <si>
    <t>670175742139</t>
  </si>
  <si>
    <t>670175280069</t>
  </si>
  <si>
    <t>670175374133</t>
  </si>
  <si>
    <t>670175792129</t>
  </si>
  <si>
    <t>670175561133</t>
  </si>
  <si>
    <t>671011178140</t>
  </si>
  <si>
    <t>671011311077</t>
  </si>
  <si>
    <t>671011374129</t>
  </si>
  <si>
    <t>671011374135</t>
  </si>
  <si>
    <t>671011689129</t>
  </si>
  <si>
    <t>671011613069</t>
  </si>
  <si>
    <t>671011638129</t>
  </si>
  <si>
    <t>671011638135</t>
  </si>
  <si>
    <t>670949374129</t>
  </si>
  <si>
    <t>670949374135</t>
  </si>
  <si>
    <t>670949374802</t>
  </si>
  <si>
    <t>670949311077</t>
  </si>
  <si>
    <t>670949691129</t>
  </si>
  <si>
    <t>670949613069</t>
  </si>
  <si>
    <t>670949638129</t>
  </si>
  <si>
    <t>670949638135</t>
  </si>
  <si>
    <t>670980045129</t>
  </si>
  <si>
    <t>670980374129</t>
  </si>
  <si>
    <t>670980374135</t>
  </si>
  <si>
    <t>670980567129</t>
  </si>
  <si>
    <t>670980045132</t>
  </si>
  <si>
    <t>670980613069</t>
  </si>
  <si>
    <t>670980638129</t>
  </si>
  <si>
    <t>320506754097</t>
  </si>
  <si>
    <t>320506402097</t>
  </si>
  <si>
    <t>320506127097</t>
  </si>
  <si>
    <t>320506263097</t>
  </si>
  <si>
    <t>320506531097</t>
  </si>
  <si>
    <t>320506046097</t>
  </si>
  <si>
    <t>320506253097</t>
  </si>
  <si>
    <t>321093813097</t>
  </si>
  <si>
    <t>321093814097</t>
  </si>
  <si>
    <t>311021062185</t>
  </si>
  <si>
    <t>SNT8BS08</t>
  </si>
  <si>
    <t>311021062069</t>
  </si>
  <si>
    <t>SNT8BS01</t>
  </si>
  <si>
    <t>311021062084</t>
  </si>
  <si>
    <t>SNT8BS41</t>
  </si>
  <si>
    <t>311021638069</t>
  </si>
  <si>
    <t>SNT8WH01</t>
  </si>
  <si>
    <t>311021638185</t>
  </si>
  <si>
    <t>SNT8WH08</t>
  </si>
  <si>
    <t>311021638080</t>
  </si>
  <si>
    <t>SNT8WH21</t>
  </si>
  <si>
    <t>311021555069</t>
  </si>
  <si>
    <t>SNT8RD01</t>
  </si>
  <si>
    <t>311021555185</t>
  </si>
  <si>
    <t>SNT8RD08</t>
  </si>
  <si>
    <t>101021000129</t>
  </si>
  <si>
    <t>SNT800</t>
  </si>
  <si>
    <t>101021000058</t>
  </si>
  <si>
    <t>SNT864</t>
  </si>
  <si>
    <t>101021000077</t>
  </si>
  <si>
    <t>SNT862</t>
  </si>
  <si>
    <t>311020062185</t>
  </si>
  <si>
    <t>SNI8BS08</t>
  </si>
  <si>
    <t>311020062069</t>
  </si>
  <si>
    <t>SNI8BS01</t>
  </si>
  <si>
    <t>311020555069</t>
  </si>
  <si>
    <t>311020737185</t>
  </si>
  <si>
    <t>101020000069</t>
  </si>
  <si>
    <t>101020000185</t>
  </si>
  <si>
    <t>101020000094</t>
  </si>
  <si>
    <t>101020000238</t>
  </si>
  <si>
    <t>101020000190</t>
  </si>
  <si>
    <t>101020000084</t>
  </si>
  <si>
    <t>A+</t>
  </si>
  <si>
    <t>A</t>
  </si>
  <si>
    <t>B</t>
  </si>
  <si>
    <t>C</t>
  </si>
  <si>
    <t>010341462000</t>
  </si>
  <si>
    <t>010342000000</t>
  </si>
  <si>
    <t>010343000000</t>
  </si>
  <si>
    <t>010558000000</t>
  </si>
  <si>
    <t>010559000000</t>
  </si>
  <si>
    <t>010560000000</t>
  </si>
  <si>
    <t>010561000000</t>
  </si>
  <si>
    <t>010562000000</t>
  </si>
  <si>
    <t>010563000000</t>
  </si>
  <si>
    <t>010564000000</t>
  </si>
  <si>
    <t>010565000000</t>
  </si>
  <si>
    <t>010578000000</t>
  </si>
  <si>
    <t>010756000000</t>
  </si>
  <si>
    <t>010757000000</t>
  </si>
  <si>
    <t>010758000000</t>
  </si>
  <si>
    <t>310051062069</t>
  </si>
  <si>
    <t>310051555808</t>
  </si>
  <si>
    <t>100051000069</t>
  </si>
  <si>
    <t>100051000185</t>
  </si>
  <si>
    <t>670924062129</t>
  </si>
  <si>
    <t>670924062135</t>
  </si>
  <si>
    <t>670924316074</t>
  </si>
  <si>
    <t>670924316069</t>
  </si>
  <si>
    <t>670924203083</t>
  </si>
  <si>
    <t>670431045129</t>
  </si>
  <si>
    <t>670431062129</t>
  </si>
  <si>
    <t>670431062135</t>
  </si>
  <si>
    <t>670431794129</t>
  </si>
  <si>
    <t>670431797129</t>
  </si>
  <si>
    <t>670431613074</t>
  </si>
  <si>
    <t>670431613069</t>
  </si>
  <si>
    <t>670431204143</t>
  </si>
  <si>
    <t>670431638129</t>
  </si>
  <si>
    <t>670431638135</t>
  </si>
  <si>
    <t>670275062164</t>
  </si>
  <si>
    <t>670275683129</t>
  </si>
  <si>
    <t>670275315074</t>
  </si>
  <si>
    <t>670275210105</t>
  </si>
  <si>
    <t>670275210074</t>
  </si>
  <si>
    <t>670275129069</t>
  </si>
  <si>
    <t>670275803073</t>
  </si>
  <si>
    <t>670275568069</t>
  </si>
  <si>
    <t>670275592073</t>
  </si>
  <si>
    <t>670275623194</t>
  </si>
  <si>
    <t>670275630073</t>
  </si>
  <si>
    <t>670275632073</t>
  </si>
  <si>
    <t>670861062129</t>
  </si>
  <si>
    <t>670861062164</t>
  </si>
  <si>
    <t>670861062135</t>
  </si>
  <si>
    <t>670861315074</t>
  </si>
  <si>
    <t>670861268069</t>
  </si>
  <si>
    <t>670168020129</t>
  </si>
  <si>
    <t>670168613069</t>
  </si>
  <si>
    <t>670168210069</t>
  </si>
  <si>
    <t>670541613069</t>
  </si>
  <si>
    <t>670541613074</t>
  </si>
  <si>
    <t>670360062136</t>
  </si>
  <si>
    <t>670360066129</t>
  </si>
  <si>
    <t>670360316069</t>
  </si>
  <si>
    <t>670937062129</t>
  </si>
  <si>
    <t>670937062135</t>
  </si>
  <si>
    <t>670937316069</t>
  </si>
  <si>
    <t>670937316074</t>
  </si>
  <si>
    <t>SNS8MW08</t>
  </si>
  <si>
    <t>311017396084</t>
  </si>
  <si>
    <t>SNS8MW41</t>
  </si>
  <si>
    <t>311017374205</t>
  </si>
  <si>
    <t>311017374241</t>
  </si>
  <si>
    <t>SNS8MB63A</t>
  </si>
  <si>
    <t>311017374185</t>
  </si>
  <si>
    <t>SNS8MB08</t>
  </si>
  <si>
    <t>311017374069</t>
  </si>
  <si>
    <t>SNS8MB01</t>
  </si>
  <si>
    <t>311017374084</t>
  </si>
  <si>
    <t>SNS8MB41</t>
  </si>
  <si>
    <t>311017703069</t>
  </si>
  <si>
    <t>101017000069</t>
  </si>
  <si>
    <t>101017000196</t>
  </si>
  <si>
    <t>101017000174</t>
  </si>
  <si>
    <t>101017000061</t>
  </si>
  <si>
    <t>311016727069</t>
  </si>
  <si>
    <t>311016279080</t>
  </si>
  <si>
    <t>311016396084</t>
  </si>
  <si>
    <t>SNM8MW41</t>
  </si>
  <si>
    <t>311016396185</t>
  </si>
  <si>
    <t>SNM8MW08</t>
  </si>
  <si>
    <t>311016396069</t>
  </si>
  <si>
    <t>SNM8MW01</t>
  </si>
  <si>
    <t>311016374804</t>
  </si>
  <si>
    <t>SNM8MB82</t>
  </si>
  <si>
    <t>311016374084</t>
  </si>
  <si>
    <t>SNM8MB41</t>
  </si>
  <si>
    <t>311016374069</t>
  </si>
  <si>
    <t>SNM8MB01</t>
  </si>
  <si>
    <t>311016374185</t>
  </si>
  <si>
    <t>SNM8MB08</t>
  </si>
  <si>
    <t>101016000069</t>
  </si>
  <si>
    <t>101016000196</t>
  </si>
  <si>
    <t>101016000185</t>
  </si>
  <si>
    <t>101016000238</t>
  </si>
  <si>
    <t>101016000094</t>
  </si>
  <si>
    <t>101016000080</t>
  </si>
  <si>
    <t>101016000084</t>
  </si>
  <si>
    <t>101016000190</t>
  </si>
  <si>
    <t>311018743069</t>
  </si>
  <si>
    <t>311018062241</t>
  </si>
  <si>
    <t>311018062069</t>
  </si>
  <si>
    <t>311018638185</t>
  </si>
  <si>
    <t>050880183000</t>
  </si>
  <si>
    <t>050496000000</t>
  </si>
  <si>
    <t>050497000007</t>
  </si>
  <si>
    <t>050881000011</t>
  </si>
  <si>
    <t>090029000188</t>
  </si>
  <si>
    <t>090047000185</t>
  </si>
  <si>
    <t>090047000149</t>
  </si>
  <si>
    <t>090041000096</t>
  </si>
  <si>
    <t>090040000094</t>
  </si>
  <si>
    <t>050046183001</t>
  </si>
  <si>
    <t>050044183007</t>
  </si>
  <si>
    <t>050044183021</t>
  </si>
  <si>
    <t>050035183228</t>
  </si>
  <si>
    <t>050042000001</t>
  </si>
  <si>
    <t>050538038000</t>
  </si>
  <si>
    <t>671067279069</t>
  </si>
  <si>
    <t>671067374133</t>
  </si>
  <si>
    <t>671067809129</t>
  </si>
  <si>
    <t>671067561129</t>
  </si>
  <si>
    <t>670844742139</t>
  </si>
  <si>
    <t>160039632206</t>
  </si>
  <si>
    <t>670373056129</t>
  </si>
  <si>
    <t>091095000097</t>
  </si>
  <si>
    <t>091094000149</t>
  </si>
  <si>
    <t>091094000096</t>
  </si>
  <si>
    <t>310686037140</t>
  </si>
  <si>
    <t>670844745129</t>
  </si>
  <si>
    <t>050008000000</t>
  </si>
  <si>
    <t>050007000000</t>
  </si>
  <si>
    <t>670654163073</t>
  </si>
  <si>
    <t>670409575224</t>
  </si>
  <si>
    <t>670207625230</t>
  </si>
  <si>
    <t>670807210105</t>
  </si>
  <si>
    <t>100188000069</t>
  </si>
  <si>
    <t>670692613073</t>
  </si>
  <si>
    <t>670692012073</t>
  </si>
  <si>
    <t>670207342147</t>
  </si>
  <si>
    <t>670692038044</t>
  </si>
  <si>
    <t>670654062129</t>
  </si>
  <si>
    <t>670654638073</t>
  </si>
  <si>
    <t>670409342147</t>
  </si>
  <si>
    <t>320506656097</t>
  </si>
  <si>
    <t>090027000096</t>
  </si>
  <si>
    <t>320506183097</t>
  </si>
  <si>
    <t>160778104206</t>
  </si>
  <si>
    <t>160778062206</t>
  </si>
  <si>
    <t>160778441206</t>
  </si>
  <si>
    <t>160778512206</t>
  </si>
  <si>
    <t>160778560206</t>
  </si>
  <si>
    <t>100+</t>
  </si>
  <si>
    <t>Other</t>
  </si>
  <si>
    <t>320500707097</t>
  </si>
  <si>
    <t>320500705097</t>
  </si>
  <si>
    <t>320500755097</t>
  </si>
  <si>
    <t>320500702097</t>
  </si>
  <si>
    <t>320500463097</t>
  </si>
  <si>
    <t>320500703097</t>
  </si>
  <si>
    <t>321093374097</t>
  </si>
  <si>
    <t>321093812097</t>
  </si>
  <si>
    <t>SNT810</t>
  </si>
  <si>
    <t>101021000094</t>
  </si>
  <si>
    <t>SNT805</t>
  </si>
  <si>
    <t>101021000080</t>
  </si>
  <si>
    <t>SNT821</t>
  </si>
  <si>
    <t>101021000084</t>
  </si>
  <si>
    <t>SNT841</t>
  </si>
  <si>
    <t>101021000200</t>
  </si>
  <si>
    <t>SNT846</t>
  </si>
  <si>
    <t>090495000151</t>
  </si>
  <si>
    <t>090495000104</t>
  </si>
  <si>
    <t>090495000059</t>
  </si>
  <si>
    <t>320039062097</t>
  </si>
  <si>
    <t>320039104097</t>
  </si>
  <si>
    <t>320026261097</t>
  </si>
  <si>
    <t>320039386097</t>
  </si>
  <si>
    <t>320039512097</t>
  </si>
  <si>
    <t>320039632097</t>
  </si>
  <si>
    <t>160039104206</t>
  </si>
  <si>
    <t>160039311206</t>
  </si>
  <si>
    <t>160039512206</t>
  </si>
  <si>
    <t>320778632097</t>
  </si>
  <si>
    <t>320778062097</t>
  </si>
  <si>
    <t>320778104097</t>
  </si>
  <si>
    <t>320778512097</t>
  </si>
  <si>
    <t>320778818097</t>
  </si>
  <si>
    <t>320778107097</t>
  </si>
  <si>
    <t>320774560097</t>
  </si>
  <si>
    <t>320774183097</t>
  </si>
  <si>
    <t>320391104097</t>
  </si>
  <si>
    <t>321095632097</t>
  </si>
  <si>
    <t>320391062097</t>
  </si>
  <si>
    <t>320391512097</t>
  </si>
  <si>
    <t>320391560097</t>
  </si>
  <si>
    <t>320391441097</t>
  </si>
  <si>
    <t>321095819097</t>
  </si>
  <si>
    <t>321095816097</t>
  </si>
  <si>
    <t>310543636185</t>
  </si>
  <si>
    <t>310544506084</t>
  </si>
  <si>
    <t>310547335140</t>
  </si>
  <si>
    <t>310547554084</t>
  </si>
  <si>
    <t>310683386069</t>
  </si>
  <si>
    <t>310683604084</t>
  </si>
  <si>
    <t>310686258084</t>
  </si>
  <si>
    <t>310686374069</t>
  </si>
  <si>
    <t>310686396061</t>
  </si>
  <si>
    <t>310688526069</t>
  </si>
  <si>
    <t>310773038196</t>
  </si>
  <si>
    <t>310773453069</t>
  </si>
  <si>
    <t>310774038084</t>
  </si>
  <si>
    <t>310774059069</t>
  </si>
  <si>
    <t>310774572069</t>
  </si>
  <si>
    <t>310774572185</t>
  </si>
  <si>
    <t>310774632185</t>
  </si>
  <si>
    <t>310858633201</t>
  </si>
  <si>
    <t>310859659085</t>
  </si>
  <si>
    <t>320024192094</t>
  </si>
  <si>
    <t>320024202100</t>
  </si>
  <si>
    <t>320024325097</t>
  </si>
  <si>
    <t>320024351100</t>
  </si>
  <si>
    <t>320024442097</t>
  </si>
  <si>
    <t>320024664097</t>
  </si>
  <si>
    <t>320773104094</t>
  </si>
  <si>
    <t>320773512094</t>
  </si>
  <si>
    <t>320773663094</t>
  </si>
  <si>
    <t>330686374241</t>
  </si>
  <si>
    <t>330686396069</t>
  </si>
  <si>
    <t>670002373173</t>
  </si>
  <si>
    <t>670002386063</t>
  </si>
  <si>
    <t>670013062136</t>
  </si>
  <si>
    <t>670057045140</t>
  </si>
  <si>
    <t>670057386129</t>
  </si>
  <si>
    <t>670057422069</t>
  </si>
  <si>
    <t>670057613069</t>
  </si>
  <si>
    <t>670168299080</t>
  </si>
  <si>
    <t>670174062135</t>
  </si>
  <si>
    <t>670195662038</t>
  </si>
  <si>
    <t>670207062135</t>
  </si>
  <si>
    <t>670221130072</t>
  </si>
  <si>
    <t>670224164157</t>
  </si>
  <si>
    <t>670224177102</t>
  </si>
  <si>
    <t>670275581073</t>
  </si>
  <si>
    <t>670363099066</t>
  </si>
  <si>
    <t>670377316069</t>
  </si>
  <si>
    <t>670378038135</t>
  </si>
  <si>
    <t>670378178137</t>
  </si>
  <si>
    <t>670937302129</t>
  </si>
  <si>
    <t>670937638129</t>
  </si>
  <si>
    <t>670937638135</t>
  </si>
  <si>
    <t>670375794129</t>
  </si>
  <si>
    <t>670375045129</t>
  </si>
  <si>
    <t>670375062129</t>
  </si>
  <si>
    <t>101017000080</t>
  </si>
  <si>
    <t>101017000084</t>
  </si>
  <si>
    <t>101017000140</t>
  </si>
  <si>
    <t>101017000200</t>
  </si>
  <si>
    <t>101017000152</t>
  </si>
  <si>
    <t>101017000190</t>
  </si>
  <si>
    <t>101017000101</t>
  </si>
  <si>
    <t>101017000205</t>
  </si>
  <si>
    <t>101017000808</t>
  </si>
  <si>
    <t>101017000083</t>
  </si>
  <si>
    <t>671015793135</t>
  </si>
  <si>
    <t>671015315074</t>
  </si>
  <si>
    <t>671015315069</t>
  </si>
  <si>
    <t>671015638129</t>
  </si>
  <si>
    <t>670195038069</t>
  </si>
  <si>
    <t>670195045129</t>
  </si>
  <si>
    <t>670195062129</t>
  </si>
  <si>
    <t>670195062135</t>
  </si>
  <si>
    <t>670195066129</t>
  </si>
  <si>
    <t>670195613069</t>
  </si>
  <si>
    <t>670195613074</t>
  </si>
  <si>
    <t>670195638129</t>
  </si>
  <si>
    <t>670535038129</t>
  </si>
  <si>
    <t>670535038135</t>
  </si>
  <si>
    <t>670535613069</t>
  </si>
  <si>
    <t>670535210074</t>
  </si>
  <si>
    <t>670939045129</t>
  </si>
  <si>
    <t>670939062129</t>
  </si>
  <si>
    <t>670939062135</t>
  </si>
  <si>
    <t>670939062069</t>
  </si>
  <si>
    <t>670939130069</t>
  </si>
  <si>
    <t>670939316074</t>
  </si>
  <si>
    <t>670939316069</t>
  </si>
  <si>
    <t>670939204143</t>
  </si>
  <si>
    <t>670939638129</t>
  </si>
  <si>
    <t>670939638135</t>
  </si>
  <si>
    <t>670890062129</t>
  </si>
  <si>
    <t>670890062135</t>
  </si>
  <si>
    <t>311018638069</t>
  </si>
  <si>
    <t>311018638084</t>
  </si>
  <si>
    <t>101018000069</t>
  </si>
  <si>
    <t>101018000196</t>
  </si>
  <si>
    <t>101018000185</t>
  </si>
  <si>
    <t>101018000049</t>
  </si>
  <si>
    <t>101018000238</t>
  </si>
  <si>
    <t>SND810</t>
  </si>
  <si>
    <t>101018000094</t>
  </si>
  <si>
    <t>101018000084</t>
  </si>
  <si>
    <t>101018000200</t>
  </si>
  <si>
    <t>101018000190</t>
  </si>
  <si>
    <t>101018000080</t>
  </si>
  <si>
    <t>670013315074</t>
  </si>
  <si>
    <t>100079000077</t>
  </si>
  <si>
    <t>100226000049</t>
  </si>
  <si>
    <t>100635000084</t>
  </si>
  <si>
    <t>100683000185</t>
  </si>
  <si>
    <t>100686000185</t>
  </si>
  <si>
    <t>140189498069</t>
  </si>
  <si>
    <t>310188659069</t>
  </si>
  <si>
    <t>310546140190</t>
  </si>
  <si>
    <t>310547554190</t>
  </si>
  <si>
    <t>310683532190</t>
  </si>
  <si>
    <t>310774059185</t>
  </si>
  <si>
    <t>320024045097</t>
  </si>
  <si>
    <t>320024641097</t>
  </si>
  <si>
    <t>311017180241</t>
  </si>
  <si>
    <t>320500753097</t>
  </si>
  <si>
    <t>670009130073</t>
  </si>
  <si>
    <t>670056164157</t>
  </si>
  <si>
    <t>670057062129</t>
  </si>
  <si>
    <t>670057062135</t>
  </si>
  <si>
    <t>670057192129</t>
  </si>
  <si>
    <t>670057204129</t>
  </si>
  <si>
    <t>670070658073</t>
  </si>
  <si>
    <t>670168062069</t>
  </si>
  <si>
    <t>670168302129</t>
  </si>
  <si>
    <t>670174237173</t>
  </si>
  <si>
    <t>670174430166</t>
  </si>
  <si>
    <t>670174613074</t>
  </si>
  <si>
    <t>670195154227</t>
  </si>
  <si>
    <t>670197322147</t>
  </si>
  <si>
    <t>670221045129</t>
  </si>
  <si>
    <t>670275188093</t>
  </si>
  <si>
    <t>670275272073</t>
  </si>
  <si>
    <t>670275334144</t>
  </si>
  <si>
    <t>670349104064</t>
  </si>
  <si>
    <t>670360062069</t>
  </si>
  <si>
    <t>670360299080</t>
  </si>
  <si>
    <t>670360362069</t>
  </si>
  <si>
    <t>670371368164</t>
  </si>
  <si>
    <t>670378112140</t>
  </si>
  <si>
    <t>670378567129</t>
  </si>
  <si>
    <t>670405607069</t>
  </si>
  <si>
    <t>670425152133</t>
  </si>
  <si>
    <t>670425177192</t>
  </si>
  <si>
    <t>670435045044</t>
  </si>
  <si>
    <t>670465524177</t>
  </si>
  <si>
    <t>670480105052</t>
  </si>
  <si>
    <t>670480184129</t>
  </si>
  <si>
    <t>670480199175</t>
  </si>
  <si>
    <t>670480386129</t>
  </si>
  <si>
    <t>670923794129</t>
  </si>
  <si>
    <t>670923062133</t>
  </si>
  <si>
    <t>670923062801</t>
  </si>
  <si>
    <t>670923316069</t>
  </si>
  <si>
    <t>321093810097</t>
  </si>
  <si>
    <t>321093811097</t>
  </si>
  <si>
    <t>321093396097</t>
  </si>
  <si>
    <t>320466046097</t>
  </si>
  <si>
    <t>320466253097</t>
  </si>
  <si>
    <t>320466127097</t>
  </si>
  <si>
    <t>320466263097</t>
  </si>
  <si>
    <t>320466402097</t>
  </si>
  <si>
    <t>320466531097</t>
  </si>
  <si>
    <t>090495000239</t>
  </si>
  <si>
    <t>670622548055</t>
  </si>
  <si>
    <t>670622317129</t>
  </si>
  <si>
    <t>670622807129</t>
  </si>
  <si>
    <t>670622667093</t>
  </si>
  <si>
    <t>670070283164</t>
  </si>
  <si>
    <t>670070317129</t>
  </si>
  <si>
    <t>670070623069</t>
  </si>
  <si>
    <t>670070632164</t>
  </si>
  <si>
    <t>670070473073</t>
  </si>
  <si>
    <t>670925794129</t>
  </si>
  <si>
    <t>670925795135</t>
  </si>
  <si>
    <t>670925795129</t>
  </si>
  <si>
    <t>670925062073</t>
  </si>
  <si>
    <t>670925062129</t>
  </si>
  <si>
    <t>670925062135</t>
  </si>
  <si>
    <t>670925315069</t>
  </si>
  <si>
    <t>670925638129</t>
  </si>
  <si>
    <t>670925638135</t>
  </si>
  <si>
    <t>671063796129</t>
  </si>
  <si>
    <t>671063062129</t>
  </si>
  <si>
    <t>671063062135</t>
  </si>
  <si>
    <t>671063316069</t>
  </si>
  <si>
    <t>671063316074</t>
  </si>
  <si>
    <t>671063638129</t>
  </si>
  <si>
    <t>671063638135</t>
  </si>
  <si>
    <t>670373062129</t>
  </si>
  <si>
    <t>670373797129</t>
  </si>
  <si>
    <t>670373316069</t>
  </si>
  <si>
    <t>321095820097</t>
  </si>
  <si>
    <t>320391587097</t>
  </si>
  <si>
    <t>310051462185</t>
  </si>
  <si>
    <t>310051062080</t>
  </si>
  <si>
    <t>310051235808</t>
  </si>
  <si>
    <t>310051744069</t>
  </si>
  <si>
    <t>310051638190</t>
  </si>
  <si>
    <t>671065638129</t>
  </si>
  <si>
    <t>671065638135</t>
  </si>
  <si>
    <t>670924066129</t>
  </si>
  <si>
    <t>670924794129</t>
  </si>
  <si>
    <t>670924028129</t>
  </si>
  <si>
    <t>670924062073</t>
  </si>
  <si>
    <t>310226639084</t>
  </si>
  <si>
    <t>SNI9BL01</t>
  </si>
  <si>
    <t>SNI9BL41</t>
  </si>
  <si>
    <t>SNI9BL08</t>
  </si>
  <si>
    <t>SNI8WH01</t>
  </si>
  <si>
    <t>SNI8WH41</t>
  </si>
  <si>
    <t>SNI8WH08</t>
  </si>
  <si>
    <t>SNI9BO01</t>
  </si>
  <si>
    <t>SNI9BO41</t>
  </si>
  <si>
    <t>SNI9BO08</t>
  </si>
  <si>
    <t>670378194240</t>
  </si>
  <si>
    <t>670378329110</t>
  </si>
  <si>
    <t>670378638139</t>
  </si>
  <si>
    <t>670405038129</t>
  </si>
  <si>
    <t>670405292133</t>
  </si>
  <si>
    <t>670405657233</t>
  </si>
  <si>
    <t>670409608069</t>
  </si>
  <si>
    <t>670425038069</t>
  </si>
  <si>
    <t>670425110154</t>
  </si>
  <si>
    <t>670425132078</t>
  </si>
  <si>
    <t>670431662093</t>
  </si>
  <si>
    <t>670435062129</t>
  </si>
  <si>
    <t>670435062136</t>
  </si>
  <si>
    <t>670437607069</t>
  </si>
  <si>
    <t>670480050129</t>
  </si>
  <si>
    <t>670480062136</t>
  </si>
  <si>
    <t>670488053177</t>
  </si>
  <si>
    <t>670488104056</t>
  </si>
  <si>
    <t>670512038135</t>
  </si>
  <si>
    <t>670512093048</t>
  </si>
  <si>
    <t>670526165074</t>
  </si>
  <si>
    <t>670535191073</t>
  </si>
  <si>
    <t>670535302129</t>
  </si>
  <si>
    <t>670691632179</t>
  </si>
  <si>
    <t>670805062069</t>
  </si>
  <si>
    <t>670805366139</t>
  </si>
  <si>
    <t>670375062135</t>
  </si>
  <si>
    <t>670375130069</t>
  </si>
  <si>
    <t>670375130074</t>
  </si>
  <si>
    <t>670375613074</t>
  </si>
  <si>
    <t>670375613069</t>
  </si>
  <si>
    <t>670375808080</t>
  </si>
  <si>
    <t>670375210069</t>
  </si>
  <si>
    <t>670375210074</t>
  </si>
  <si>
    <t>670375301129</t>
  </si>
  <si>
    <t>670375302135</t>
  </si>
  <si>
    <t>670375687129</t>
  </si>
  <si>
    <t>670375474129</t>
  </si>
  <si>
    <t>671015796129</t>
  </si>
  <si>
    <t>671015062129</t>
  </si>
  <si>
    <t>671015062135</t>
  </si>
  <si>
    <t>671015793129</t>
  </si>
  <si>
    <t>311018062185</t>
  </si>
  <si>
    <t>310543393069</t>
  </si>
  <si>
    <t>311017180205</t>
  </si>
  <si>
    <t>100080000049</t>
  </si>
  <si>
    <t>310188512084</t>
  </si>
  <si>
    <t>310543300185</t>
  </si>
  <si>
    <t>320024113097</t>
  </si>
  <si>
    <t>320772104094</t>
  </si>
  <si>
    <t>670002275088</t>
  </si>
  <si>
    <t>SNT9BL01</t>
  </si>
  <si>
    <t>SNT9BL08</t>
  </si>
  <si>
    <t>SNT9BL41</t>
  </si>
  <si>
    <t>SNT9BP01</t>
  </si>
  <si>
    <t>SNT9BP08</t>
  </si>
  <si>
    <t>SNT9BP41</t>
  </si>
  <si>
    <t>SNT9NJ01</t>
  </si>
  <si>
    <t>SNT9NJ08</t>
  </si>
  <si>
    <t>SNT9TL01</t>
  </si>
  <si>
    <t>SNT9TL68</t>
  </si>
  <si>
    <t>SNT9BK01U</t>
  </si>
  <si>
    <t>670890302129</t>
  </si>
  <si>
    <t>670890613069</t>
  </si>
  <si>
    <t>670890638129</t>
  </si>
  <si>
    <t>670890613074</t>
  </si>
  <si>
    <t>670013062135</t>
  </si>
  <si>
    <t>670013163073</t>
  </si>
  <si>
    <t>670013618073</t>
  </si>
  <si>
    <t>670009613069</t>
  </si>
  <si>
    <t>670076178142</t>
  </si>
  <si>
    <t>670207203143</t>
  </si>
  <si>
    <t>670344632040</t>
  </si>
  <si>
    <t>670377658073</t>
  </si>
  <si>
    <t>670533607069</t>
  </si>
  <si>
    <t>090024000185</t>
  </si>
  <si>
    <t>670480430166</t>
  </si>
  <si>
    <t>670488045140</t>
  </si>
  <si>
    <t>670488314126</t>
  </si>
  <si>
    <t>670512103050</t>
  </si>
  <si>
    <t>670512287044</t>
  </si>
  <si>
    <t>670656279080</t>
  </si>
  <si>
    <t>670656374133</t>
  </si>
  <si>
    <t>670805512116</t>
  </si>
  <si>
    <t>670818374135</t>
  </si>
  <si>
    <t>670818498129</t>
  </si>
  <si>
    <t>670480130069</t>
  </si>
  <si>
    <t>670275315069</t>
  </si>
  <si>
    <t>670924693129</t>
  </si>
  <si>
    <t>311018733200</t>
  </si>
  <si>
    <t>311017721185</t>
  </si>
  <si>
    <t>670805134139</t>
  </si>
  <si>
    <t>320039780097</t>
  </si>
  <si>
    <t>320039301097</t>
  </si>
  <si>
    <t>140774203069</t>
  </si>
  <si>
    <t>310226428069</t>
  </si>
  <si>
    <t>310774203069</t>
  </si>
  <si>
    <t>310859497085</t>
  </si>
  <si>
    <t>670056536199</t>
  </si>
  <si>
    <t>670057422079</t>
  </si>
  <si>
    <t>670174045044</t>
  </si>
  <si>
    <t>670378194069</t>
  </si>
  <si>
    <t>670818163069</t>
  </si>
  <si>
    <t>311018730069</t>
  </si>
  <si>
    <t>670375045044</t>
  </si>
  <si>
    <t>670923076129</t>
  </si>
  <si>
    <t>090024000209</t>
  </si>
  <si>
    <t>090029000210</t>
  </si>
  <si>
    <t>100079000058</t>
  </si>
  <si>
    <t>100079000084</t>
  </si>
  <si>
    <t>100080000094</t>
  </si>
  <si>
    <t>100082000094</t>
  </si>
  <si>
    <t>100082000238</t>
  </si>
  <si>
    <t>100226000069</t>
  </si>
  <si>
    <t>100226000200</t>
  </si>
  <si>
    <t>100226000238</t>
  </si>
  <si>
    <t>100543000080</t>
  </si>
  <si>
    <t>100543000196</t>
  </si>
  <si>
    <t>100543000200</t>
  </si>
  <si>
    <t>100683000061</t>
  </si>
  <si>
    <t>100683000080</t>
  </si>
  <si>
    <t>100683000140</t>
  </si>
  <si>
    <t>100683000200</t>
  </si>
  <si>
    <t>100686000069</t>
  </si>
  <si>
    <t>670923038129</t>
  </si>
  <si>
    <t>670923374810</t>
  </si>
  <si>
    <t>670795062133</t>
  </si>
  <si>
    <t>670795316069</t>
  </si>
  <si>
    <t>670795188073</t>
  </si>
  <si>
    <t>670805794129</t>
  </si>
  <si>
    <t>670805173140</t>
  </si>
  <si>
    <t>670805374080</t>
  </si>
  <si>
    <t>670805396811</t>
  </si>
  <si>
    <t>670622024093</t>
  </si>
  <si>
    <t>670622062074</t>
  </si>
  <si>
    <t>670622062069</t>
  </si>
  <si>
    <t>670622797129</t>
  </si>
  <si>
    <t>670622315069</t>
  </si>
  <si>
    <t>670622418133</t>
  </si>
  <si>
    <t>670622478116</t>
  </si>
  <si>
    <t>SNV9WH01</t>
  </si>
  <si>
    <t>SNV9WH08</t>
  </si>
  <si>
    <t>SNV9WH41</t>
  </si>
  <si>
    <t>SNX9NJ41</t>
  </si>
  <si>
    <t>670431305129</t>
  </si>
  <si>
    <t>670435201099</t>
  </si>
  <si>
    <t>670435589155</t>
  </si>
  <si>
    <t>670512141073</t>
  </si>
  <si>
    <t>670541272073</t>
  </si>
  <si>
    <t>670541478073</t>
  </si>
  <si>
    <t>670691374129</t>
  </si>
  <si>
    <t>670795305129</t>
  </si>
  <si>
    <t>670807315069</t>
  </si>
  <si>
    <t>670807364073</t>
  </si>
  <si>
    <t>670795699069</t>
  </si>
  <si>
    <t>670373210073</t>
  </si>
  <si>
    <t>670373638044</t>
  </si>
  <si>
    <t>671065062129</t>
  </si>
  <si>
    <t>671065062135</t>
  </si>
  <si>
    <t>671065797129</t>
  </si>
  <si>
    <t>671065316069</t>
  </si>
  <si>
    <t>671065316074</t>
  </si>
  <si>
    <t>310188046084</t>
  </si>
  <si>
    <t>310188497084</t>
  </si>
  <si>
    <t>310188498069</t>
  </si>
  <si>
    <t>310188659084</t>
  </si>
  <si>
    <t>310226042069</t>
  </si>
  <si>
    <t>310226428084</t>
  </si>
  <si>
    <t>670533222069</t>
  </si>
  <si>
    <t>670829429129</t>
  </si>
  <si>
    <t>320500747097</t>
  </si>
  <si>
    <t>671013071129</t>
  </si>
  <si>
    <t>311017719205</t>
  </si>
  <si>
    <t>SNM9GN59M</t>
  </si>
  <si>
    <t>SNM9PN46</t>
  </si>
  <si>
    <t>SNM9YN10M</t>
  </si>
  <si>
    <t>SNM9TW08</t>
  </si>
  <si>
    <t>SNM9TW41</t>
  </si>
  <si>
    <t>670805391129</t>
  </si>
  <si>
    <t>670805419140</t>
  </si>
  <si>
    <t>670805658080</t>
  </si>
  <si>
    <t>670807623227</t>
  </si>
  <si>
    <t>670861592227</t>
  </si>
  <si>
    <t>670844700129</t>
  </si>
  <si>
    <t>670197681129</t>
  </si>
  <si>
    <t>310775463185</t>
  </si>
  <si>
    <t>670926613133</t>
  </si>
  <si>
    <t>670805698129</t>
  </si>
  <si>
    <t>670980638132</t>
  </si>
  <si>
    <t>311021374077</t>
  </si>
  <si>
    <t>671009071129</t>
  </si>
  <si>
    <t>671009144129</t>
  </si>
  <si>
    <t>320039750097</t>
  </si>
  <si>
    <t>311018729185</t>
  </si>
  <si>
    <t>670626340139</t>
  </si>
  <si>
    <t>670626470069</t>
  </si>
  <si>
    <t>670626475133</t>
  </si>
  <si>
    <t>670626488133</t>
  </si>
  <si>
    <t>672002062129</t>
  </si>
  <si>
    <t>672002062135</t>
  </si>
  <si>
    <t>672002374129</t>
  </si>
  <si>
    <t>672002374135</t>
  </si>
  <si>
    <t>672002632129</t>
  </si>
  <si>
    <t>672002808069</t>
  </si>
  <si>
    <t>672002808074</t>
  </si>
  <si>
    <t>101019000058</t>
  </si>
  <si>
    <t>101019000815</t>
  </si>
  <si>
    <t>101019000083</t>
  </si>
  <si>
    <t>101019000241</t>
  </si>
  <si>
    <t>102013000077</t>
  </si>
  <si>
    <t>102013000241</t>
  </si>
  <si>
    <t>311018062152</t>
  </si>
  <si>
    <t>311018062174</t>
  </si>
  <si>
    <t>311018062178</t>
  </si>
  <si>
    <t>311018062179</t>
  </si>
  <si>
    <t>311018062190</t>
  </si>
  <si>
    <t>311018062242</t>
  </si>
  <si>
    <t>311018062826</t>
  </si>
  <si>
    <t>311018062827</t>
  </si>
  <si>
    <t>311018062828</t>
  </si>
  <si>
    <t>312013410185</t>
  </si>
  <si>
    <t>570413062000</t>
  </si>
  <si>
    <t>570413075000</t>
  </si>
  <si>
    <t>670036638811</t>
  </si>
  <si>
    <t>311018062001</t>
  </si>
  <si>
    <t>311018062002</t>
  </si>
  <si>
    <t>311018062003</t>
  </si>
  <si>
    <t>311018062004</t>
  </si>
  <si>
    <t>311018062005</t>
  </si>
  <si>
    <t>311018062006</t>
  </si>
  <si>
    <t>311018730001</t>
  </si>
  <si>
    <t>MJB00001</t>
  </si>
  <si>
    <t>MJB00002</t>
  </si>
  <si>
    <t>MJB00003</t>
  </si>
  <si>
    <t>MJB00004</t>
  </si>
  <si>
    <t>MJB00005</t>
  </si>
  <si>
    <t>MJB00006</t>
  </si>
  <si>
    <t>MJB00007</t>
  </si>
  <si>
    <t>MJB00008</t>
  </si>
  <si>
    <t>MJB00009</t>
  </si>
  <si>
    <t>MJB00010</t>
  </si>
  <si>
    <t>MJB00011</t>
  </si>
  <si>
    <t>MJB00012</t>
  </si>
  <si>
    <t>MJB00013</t>
  </si>
  <si>
    <t>670036374129</t>
  </si>
  <si>
    <t>670036374135</t>
  </si>
  <si>
    <t>521028000806</t>
  </si>
  <si>
    <t>520151000021</t>
  </si>
  <si>
    <t>520413018009</t>
  </si>
  <si>
    <t>520481018009</t>
  </si>
  <si>
    <t>520737018009</t>
  </si>
  <si>
    <t>521012018009</t>
  </si>
  <si>
    <t>521026018009</t>
  </si>
  <si>
    <t>521053018009</t>
  </si>
  <si>
    <t>521054018009</t>
  </si>
  <si>
    <t>521060018009</t>
  </si>
  <si>
    <t>522014018009</t>
  </si>
  <si>
    <t>522017018009</t>
  </si>
  <si>
    <t>670323340139</t>
  </si>
  <si>
    <t>311017702069</t>
  </si>
  <si>
    <t>311017702185</t>
  </si>
  <si>
    <t>311017702084</t>
  </si>
  <si>
    <t>311017702241</t>
  </si>
  <si>
    <t>311017844200</t>
  </si>
  <si>
    <t>311017844815</t>
  </si>
  <si>
    <t>311017845069</t>
  </si>
  <si>
    <t>311017845808</t>
  </si>
  <si>
    <t>311017845185</t>
  </si>
  <si>
    <t>311017841185</t>
  </si>
  <si>
    <t>311017841241</t>
  </si>
  <si>
    <t>101017000815</t>
  </si>
  <si>
    <t>101017000241</t>
  </si>
  <si>
    <t>311018876084</t>
  </si>
  <si>
    <t>311018493069</t>
  </si>
  <si>
    <t>311018493080</t>
  </si>
  <si>
    <t>311018493083</t>
  </si>
  <si>
    <t>310226397882</t>
  </si>
  <si>
    <t>310226406887</t>
  </si>
  <si>
    <t>310226494882</t>
  </si>
  <si>
    <t>310683090889</t>
  </si>
  <si>
    <t>311017374890</t>
  </si>
  <si>
    <t>311017396889</t>
  </si>
  <si>
    <t>312013843816</t>
  </si>
  <si>
    <t>310683410888</t>
  </si>
  <si>
    <t>101018000061</t>
  </si>
  <si>
    <t>101018000815</t>
  </si>
  <si>
    <t>101018000150</t>
  </si>
  <si>
    <t>311021638084</t>
  </si>
  <si>
    <t>312013301069</t>
  </si>
  <si>
    <t>312013301185</t>
  </si>
  <si>
    <t>312013874069</t>
  </si>
  <si>
    <t>680925062129</t>
  </si>
  <si>
    <t>680949374129</t>
  </si>
  <si>
    <t>AABKSS-RX</t>
  </si>
  <si>
    <t>AAGLPSS-RX</t>
  </si>
  <si>
    <t>AAPVGSS-RX</t>
  </si>
  <si>
    <t>AATGSGM-RX</t>
  </si>
  <si>
    <t>BABKSS-RX</t>
  </si>
  <si>
    <t>BABLGSS-RX</t>
  </si>
  <si>
    <t>BATGSGM-RX</t>
  </si>
  <si>
    <t>BAWRCSS-RX</t>
  </si>
  <si>
    <t>BKBK69</t>
  </si>
  <si>
    <t>BUBKSS-RX</t>
  </si>
  <si>
    <t>BUGRSS-RX</t>
  </si>
  <si>
    <t>BUPUSGL-RX</t>
  </si>
  <si>
    <t>BUTGMAC-RX</t>
  </si>
  <si>
    <t>CEBS-RX</t>
  </si>
  <si>
    <t>CETH-RX</t>
  </si>
  <si>
    <t>COBK69</t>
  </si>
  <si>
    <t>DIBF-RX</t>
  </si>
  <si>
    <t>DIBK-RX</t>
  </si>
  <si>
    <t>DVBK69</t>
  </si>
  <si>
    <t>DVBS-RX</t>
  </si>
  <si>
    <t>DVGF-RX</t>
  </si>
  <si>
    <t>DVTG-RX</t>
  </si>
  <si>
    <t>HEBK69</t>
  </si>
  <si>
    <t>HLBS-RX</t>
  </si>
  <si>
    <t>HLTG-RX</t>
  </si>
  <si>
    <t>HMBK69</t>
  </si>
  <si>
    <t>LOBF-RX</t>
  </si>
  <si>
    <t>LOBK69</t>
  </si>
  <si>
    <t>LOBS-RX</t>
  </si>
  <si>
    <t>LOTG-RX</t>
  </si>
  <si>
    <t>MABK-RX</t>
  </si>
  <si>
    <t>MATG-RX</t>
  </si>
  <si>
    <t>052017345217</t>
  </si>
  <si>
    <t>052017345218</t>
  </si>
  <si>
    <t>322017459214</t>
  </si>
  <si>
    <t>322017460214</t>
  </si>
  <si>
    <t>CREDITON</t>
  </si>
  <si>
    <t>CREDITSPY</t>
  </si>
  <si>
    <t>MJB00014</t>
  </si>
  <si>
    <t>MJB00015</t>
  </si>
  <si>
    <t>MJB00016</t>
  </si>
  <si>
    <t>MJB00017</t>
  </si>
  <si>
    <t>MJB00018</t>
  </si>
  <si>
    <t>MJB00019</t>
  </si>
  <si>
    <t>MJB00020</t>
  </si>
  <si>
    <t>320024318097</t>
  </si>
  <si>
    <t>320024494097</t>
  </si>
  <si>
    <t>320390249097</t>
  </si>
  <si>
    <t>320390494097</t>
  </si>
  <si>
    <t>320772249097</t>
  </si>
  <si>
    <t>320772467097</t>
  </si>
  <si>
    <t>322017089215</t>
  </si>
  <si>
    <t>322017092062</t>
  </si>
  <si>
    <t>322017144214</t>
  </si>
  <si>
    <t>322017464215</t>
  </si>
  <si>
    <t>322017467062</t>
  </si>
  <si>
    <t>322017494216</t>
  </si>
  <si>
    <t>280683090000</t>
  </si>
  <si>
    <t>280683370000</t>
  </si>
  <si>
    <t>670299090164</t>
  </si>
  <si>
    <t>670299154073</t>
  </si>
  <si>
    <t>670299468073</t>
  </si>
  <si>
    <t>670299469044</t>
  </si>
  <si>
    <t>670299504044</t>
  </si>
  <si>
    <t>670323064139</t>
  </si>
  <si>
    <t>670323068069</t>
  </si>
  <si>
    <t>670323089129</t>
  </si>
  <si>
    <t>670323090139</t>
  </si>
  <si>
    <t>670323340129</t>
  </si>
  <si>
    <t>670221613069</t>
  </si>
  <si>
    <t>670221062135</t>
  </si>
  <si>
    <t>670221062129</t>
  </si>
  <si>
    <t>670480613074</t>
  </si>
  <si>
    <t>091099000210</t>
  </si>
  <si>
    <t>670535130073</t>
  </si>
  <si>
    <t>670480613069</t>
  </si>
  <si>
    <t>322017062097</t>
  </si>
  <si>
    <t>322017249097</t>
  </si>
  <si>
    <t>322017638097</t>
  </si>
  <si>
    <t>322017735097</t>
  </si>
  <si>
    <t>322017736097</t>
  </si>
  <si>
    <t>322017737097</t>
  </si>
  <si>
    <t>322017777097</t>
  </si>
  <si>
    <t>190857420818</t>
  </si>
  <si>
    <t>192003081084</t>
  </si>
  <si>
    <t>192003168069</t>
  </si>
  <si>
    <t>192003207069</t>
  </si>
  <si>
    <t>192003582185</t>
  </si>
  <si>
    <t>192003621821</t>
  </si>
  <si>
    <t>192003782185</t>
  </si>
  <si>
    <t>192003783185</t>
  </si>
  <si>
    <t>520088445009</t>
  </si>
  <si>
    <t>670818045129</t>
  </si>
  <si>
    <t>670818374129</t>
  </si>
  <si>
    <t>670826062129</t>
  </si>
  <si>
    <t>670826103050</t>
  </si>
  <si>
    <t>670826188114</t>
  </si>
  <si>
    <t>670826188156</t>
  </si>
  <si>
    <t>670826304129</t>
  </si>
  <si>
    <t>670826449125</t>
  </si>
  <si>
    <t>670826503229</t>
  </si>
  <si>
    <t>670827132082</t>
  </si>
  <si>
    <t>670827180102</t>
  </si>
  <si>
    <t>670827553133</t>
  </si>
  <si>
    <t>670829038129</t>
  </si>
  <si>
    <t>670829038143</t>
  </si>
  <si>
    <t>670829048129</t>
  </si>
  <si>
    <t>670829048174</t>
  </si>
  <si>
    <t>670829062129</t>
  </si>
  <si>
    <t>670829109129</t>
  </si>
  <si>
    <t>670829109149</t>
  </si>
  <si>
    <t>670829288069</t>
  </si>
  <si>
    <t>670829291133</t>
  </si>
  <si>
    <t>670829341069</t>
  </si>
  <si>
    <t>670829341084</t>
  </si>
  <si>
    <t>311018849200</t>
  </si>
  <si>
    <t>311018849241</t>
  </si>
  <si>
    <t>311018882069</t>
  </si>
  <si>
    <t>311018882196</t>
  </si>
  <si>
    <t>020938034000</t>
  </si>
  <si>
    <t>020938784000</t>
  </si>
  <si>
    <t>062025038303</t>
  </si>
  <si>
    <t>062025038311</t>
  </si>
  <si>
    <t>062025632311</t>
  </si>
  <si>
    <t>062036038305</t>
  </si>
  <si>
    <t>062036038307</t>
  </si>
  <si>
    <t>062036038309</t>
  </si>
  <si>
    <t>062036038311</t>
  </si>
  <si>
    <t>520406018009</t>
  </si>
  <si>
    <t>311016391200</t>
  </si>
  <si>
    <t>311016871820</t>
  </si>
  <si>
    <t>311016845185</t>
  </si>
  <si>
    <t>311016845084</t>
  </si>
  <si>
    <t>101016000820</t>
  </si>
  <si>
    <t>101016000819</t>
  </si>
  <si>
    <t>311019638201</t>
  </si>
  <si>
    <t>311019062201</t>
  </si>
  <si>
    <t>311019841818</t>
  </si>
  <si>
    <t>311019860070</t>
  </si>
  <si>
    <t>311019860085</t>
  </si>
  <si>
    <t>311019374825</t>
  </si>
  <si>
    <t>311019875814</t>
  </si>
  <si>
    <t>311019875201</t>
  </si>
  <si>
    <t>311019852070</t>
  </si>
  <si>
    <t>311019852201</t>
  </si>
  <si>
    <t>311019855070</t>
  </si>
  <si>
    <t>311019855818</t>
  </si>
  <si>
    <t>311019848085</t>
  </si>
  <si>
    <t>101019000816</t>
  </si>
  <si>
    <t>101019000821</t>
  </si>
  <si>
    <t>312013374816</t>
  </si>
  <si>
    <t>312013843821</t>
  </si>
  <si>
    <t>312013843049</t>
  </si>
  <si>
    <t>312013104069</t>
  </si>
  <si>
    <t>312013104185</t>
  </si>
  <si>
    <t>312013104084</t>
  </si>
  <si>
    <t>312013555069</t>
  </si>
  <si>
    <t>312013555185</t>
  </si>
  <si>
    <t>312013859069</t>
  </si>
  <si>
    <t>312013859185</t>
  </si>
  <si>
    <t>312013859084</t>
  </si>
  <si>
    <t>312013062069</t>
  </si>
  <si>
    <t>312013062185</t>
  </si>
  <si>
    <t>312013062084</t>
  </si>
  <si>
    <t>671010080069</t>
  </si>
  <si>
    <t>671010101129</t>
  </si>
  <si>
    <t>671010143129</t>
  </si>
  <si>
    <t>671010796129</t>
  </si>
  <si>
    <t>671010801069</t>
  </si>
  <si>
    <t>671010802129</t>
  </si>
  <si>
    <t>671011690069</t>
  </si>
  <si>
    <t>671012062133</t>
  </si>
  <si>
    <t>671063256129</t>
  </si>
  <si>
    <t>671064071129</t>
  </si>
  <si>
    <t>671064074069</t>
  </si>
  <si>
    <t>671064613133</t>
  </si>
  <si>
    <t>671066613069</t>
  </si>
  <si>
    <t>671066804069</t>
  </si>
  <si>
    <t>312013874185</t>
  </si>
  <si>
    <t>312013842069</t>
  </si>
  <si>
    <t>312013842185</t>
  </si>
  <si>
    <t>312013842084</t>
  </si>
  <si>
    <t>312013638069</t>
  </si>
  <si>
    <t>312013638185</t>
  </si>
  <si>
    <t>312013638084</t>
  </si>
  <si>
    <t>102013000129</t>
  </si>
  <si>
    <t>102013000069</t>
  </si>
  <si>
    <t>102013000094</t>
  </si>
  <si>
    <t>102013000196</t>
  </si>
  <si>
    <t>102013000185</t>
  </si>
  <si>
    <t>102013000238</t>
  </si>
  <si>
    <t>102013000049</t>
  </si>
  <si>
    <t>102013000816</t>
  </si>
  <si>
    <t>102013000821</t>
  </si>
  <si>
    <t>680795062133</t>
  </si>
  <si>
    <t>670488104179</t>
  </si>
  <si>
    <t>670488155143</t>
  </si>
  <si>
    <t>670488177063</t>
  </si>
  <si>
    <t>670488177129</t>
  </si>
  <si>
    <t>670488183167</t>
  </si>
  <si>
    <t>670488204129</t>
  </si>
  <si>
    <t>670488231197</t>
  </si>
  <si>
    <t>670488275069</t>
  </si>
  <si>
    <t>670488275080</t>
  </si>
  <si>
    <t>670488291133</t>
  </si>
  <si>
    <t>670488358162</t>
  </si>
  <si>
    <t>670488386129</t>
  </si>
  <si>
    <t>670488462069</t>
  </si>
  <si>
    <t>670488462174</t>
  </si>
  <si>
    <t>670488462179</t>
  </si>
  <si>
    <t>670488543069</t>
  </si>
  <si>
    <t>670488613069</t>
  </si>
  <si>
    <t>670488613074</t>
  </si>
  <si>
    <t>670488632140</t>
  </si>
  <si>
    <t>670488632143</t>
  </si>
  <si>
    <t>670512304129</t>
  </si>
  <si>
    <t>670512451113</t>
  </si>
  <si>
    <t>670512472073</t>
  </si>
  <si>
    <t>SNA9GB63A</t>
  </si>
  <si>
    <t>SNA9GB89</t>
  </si>
  <si>
    <t>SNA9GC01</t>
  </si>
  <si>
    <t>SNA9GC21</t>
  </si>
  <si>
    <t>SNA9LG01B</t>
  </si>
  <si>
    <t>MYBKSS-RX</t>
  </si>
  <si>
    <t>MYTRSRMAS-RX</t>
  </si>
  <si>
    <t>MYWHMGL-RX</t>
  </si>
  <si>
    <t>NOBK69</t>
  </si>
  <si>
    <t>SNA9BB01B</t>
  </si>
  <si>
    <t>SNA9BB63A</t>
  </si>
  <si>
    <t>SNA9BS01</t>
  </si>
  <si>
    <t>SNA9GB01B</t>
  </si>
  <si>
    <t>520196445009</t>
  </si>
  <si>
    <t>520404445009</t>
  </si>
  <si>
    <t>520406445009</t>
  </si>
  <si>
    <t>522014014021</t>
  </si>
  <si>
    <t>570036374000</t>
  </si>
  <si>
    <t>670805698811</t>
  </si>
  <si>
    <t>670939374130</t>
  </si>
  <si>
    <t>SNP9EL41</t>
  </si>
  <si>
    <t>SNP9EL63A</t>
  </si>
  <si>
    <t>SNP9GR01</t>
  </si>
  <si>
    <t>SNP9GR41</t>
  </si>
  <si>
    <t>SNP9GR63A</t>
  </si>
  <si>
    <t>SNP9ID06</t>
  </si>
  <si>
    <t>SNP9ID46</t>
  </si>
  <si>
    <t>SNP9IN01</t>
  </si>
  <si>
    <t>SNP9IN08</t>
  </si>
  <si>
    <t>SNP9IN41</t>
  </si>
  <si>
    <t>SNP9IN63A</t>
  </si>
  <si>
    <t>SNP9MB01</t>
  </si>
  <si>
    <t>SNP9MB08</t>
  </si>
  <si>
    <t>SNP9MB41</t>
  </si>
  <si>
    <t>SNP9MB63A</t>
  </si>
  <si>
    <t>SNP9MW01</t>
  </si>
  <si>
    <t>SNP9MW08</t>
  </si>
  <si>
    <t>SNP9MW68</t>
  </si>
  <si>
    <t>SNP9MW71</t>
  </si>
  <si>
    <t>SNP9PS06</t>
  </si>
  <si>
    <t>SNP9PS46</t>
  </si>
  <si>
    <t>SNP9RD06</t>
  </si>
  <si>
    <t>SNP9RD46</t>
  </si>
  <si>
    <t>SNP9RD71</t>
  </si>
  <si>
    <t>SNS8CT63A</t>
  </si>
  <si>
    <t>SNS8MW63A</t>
  </si>
  <si>
    <t>SNS8V901-GFT</t>
  </si>
  <si>
    <t>SNS9AP41</t>
  </si>
  <si>
    <t>SNS9GR63A</t>
  </si>
  <si>
    <t>SNS9PS06</t>
  </si>
  <si>
    <t>SNS9R001B</t>
  </si>
  <si>
    <t>SNS9R008</t>
  </si>
  <si>
    <t>SNS9UN06</t>
  </si>
  <si>
    <t>SNS9UN46</t>
  </si>
  <si>
    <t>SNSCL41-SMU</t>
  </si>
  <si>
    <t>SNT9BK62</t>
  </si>
  <si>
    <t>SNT9NJ41</t>
  </si>
  <si>
    <t>SNV9DI41</t>
  </si>
  <si>
    <t>SNX9D009</t>
  </si>
  <si>
    <t>670373316074</t>
  </si>
  <si>
    <t>670373062135</t>
  </si>
  <si>
    <t>670541062129</t>
  </si>
  <si>
    <t>670625613069</t>
  </si>
  <si>
    <t>670635038129</t>
  </si>
  <si>
    <t>670635038143</t>
  </si>
  <si>
    <t>670635177129</t>
  </si>
  <si>
    <t>670635208129</t>
  </si>
  <si>
    <t>670635311143</t>
  </si>
  <si>
    <t>670654163069</t>
  </si>
  <si>
    <t>670654163074</t>
  </si>
  <si>
    <t>670654315069</t>
  </si>
  <si>
    <t>670654478105</t>
  </si>
  <si>
    <t>670654632129</t>
  </si>
  <si>
    <t>670654638069</t>
  </si>
  <si>
    <t>670656164158</t>
  </si>
  <si>
    <t>670656177143</t>
  </si>
  <si>
    <t>092018000097</t>
  </si>
  <si>
    <t>092018000104</t>
  </si>
  <si>
    <t>092018000151</t>
  </si>
  <si>
    <t>092018000188</t>
  </si>
  <si>
    <t>092018000210</t>
  </si>
  <si>
    <t>092018000239</t>
  </si>
  <si>
    <t>670737067069</t>
  </si>
  <si>
    <t>670737154227</t>
  </si>
  <si>
    <t>670795054069</t>
  </si>
  <si>
    <t>670795662038</t>
  </si>
  <si>
    <t>670795794129</t>
  </si>
  <si>
    <t>670805062139</t>
  </si>
  <si>
    <t>670805082139</t>
  </si>
  <si>
    <t>670805281080</t>
  </si>
  <si>
    <t>670805617080</t>
  </si>
  <si>
    <t>670805632080</t>
  </si>
  <si>
    <t>670807548055</t>
  </si>
  <si>
    <t>670373687129</t>
  </si>
  <si>
    <t>670375295129</t>
  </si>
  <si>
    <t>670375374139</t>
  </si>
  <si>
    <t>670375471129</t>
  </si>
  <si>
    <t>670375474069</t>
  </si>
  <si>
    <t>670375474074</t>
  </si>
  <si>
    <t>670377316074</t>
  </si>
  <si>
    <t>670377472073</t>
  </si>
  <si>
    <t>670377529073</t>
  </si>
  <si>
    <t>670377634140</t>
  </si>
  <si>
    <t>670377637048</t>
  </si>
  <si>
    <t>670377671143</t>
  </si>
  <si>
    <t>670378038069</t>
  </si>
  <si>
    <t>670378053174</t>
  </si>
  <si>
    <t>670378053181</t>
  </si>
  <si>
    <t>670378104063</t>
  </si>
  <si>
    <t>670378104129</t>
  </si>
  <si>
    <t>670378133079</t>
  </si>
  <si>
    <t>670378154199</t>
  </si>
  <si>
    <t>670378177063</t>
  </si>
  <si>
    <t>670378188074</t>
  </si>
  <si>
    <t>670378188079</t>
  </si>
  <si>
    <t>670378306129</t>
  </si>
  <si>
    <t>670829429069</t>
  </si>
  <si>
    <t>670829522129</t>
  </si>
  <si>
    <t>670829613069</t>
  </si>
  <si>
    <t>670829613074</t>
  </si>
  <si>
    <t>311018882084</t>
  </si>
  <si>
    <t>311018847185</t>
  </si>
  <si>
    <t>311018847241</t>
  </si>
  <si>
    <t>311018846196</t>
  </si>
  <si>
    <t>311018846200</t>
  </si>
  <si>
    <t>311018881069</t>
  </si>
  <si>
    <t>311018881080</t>
  </si>
  <si>
    <t>311018881205</t>
  </si>
  <si>
    <t>101018000241</t>
  </si>
  <si>
    <t>101018000205</t>
  </si>
  <si>
    <t>101018000083</t>
  </si>
  <si>
    <t>311016396804</t>
  </si>
  <si>
    <t>SNM8MW82</t>
  </si>
  <si>
    <t>311016854819</t>
  </si>
  <si>
    <t>670853311135</t>
  </si>
  <si>
    <t>670853311143</t>
  </si>
  <si>
    <t>670853341069</t>
  </si>
  <si>
    <t>670853528084</t>
  </si>
  <si>
    <t>670861283164</t>
  </si>
  <si>
    <t>670890045129</t>
  </si>
  <si>
    <t>670890062143</t>
  </si>
  <si>
    <t>670890471143</t>
  </si>
  <si>
    <t>670890638135</t>
  </si>
  <si>
    <t>670890797129</t>
  </si>
  <si>
    <t>670890808080</t>
  </si>
  <si>
    <t>670923200129</t>
  </si>
  <si>
    <t>670923374139</t>
  </si>
  <si>
    <t>670923379129</t>
  </si>
  <si>
    <t>670923613069</t>
  </si>
  <si>
    <t>670923675129</t>
  </si>
  <si>
    <t>670924203129</t>
  </si>
  <si>
    <t>670924613069</t>
  </si>
  <si>
    <t>670924613074</t>
  </si>
  <si>
    <t>670925681129</t>
  </si>
  <si>
    <t>670937374135</t>
  </si>
  <si>
    <t>670937374139</t>
  </si>
  <si>
    <t>670937608069</t>
  </si>
  <si>
    <t>670939295129</t>
  </si>
  <si>
    <t>670939374139</t>
  </si>
  <si>
    <t>670939613069</t>
  </si>
  <si>
    <t>670939613074</t>
  </si>
  <si>
    <t>670949038129</t>
  </si>
  <si>
    <t>670949038135</t>
  </si>
  <si>
    <t>670949038802</t>
  </si>
  <si>
    <t>670949056129</t>
  </si>
  <si>
    <t>670980266133</t>
  </si>
  <si>
    <t>670980638140</t>
  </si>
  <si>
    <t>671008068069</t>
  </si>
  <si>
    <t>671010077080</t>
  </si>
  <si>
    <t>670480274080</t>
  </si>
  <si>
    <t>670480365046</t>
  </si>
  <si>
    <t>670480451113</t>
  </si>
  <si>
    <t>670480472073</t>
  </si>
  <si>
    <t>670480632129</t>
  </si>
  <si>
    <t>670484031057</t>
  </si>
  <si>
    <t>670484038060</t>
  </si>
  <si>
    <t>670484038129</t>
  </si>
  <si>
    <t>670484038135</t>
  </si>
  <si>
    <t>670484045129</t>
  </si>
  <si>
    <t>670484045132</t>
  </si>
  <si>
    <t>670484053177</t>
  </si>
  <si>
    <t>670484112140</t>
  </si>
  <si>
    <t>670484177063</t>
  </si>
  <si>
    <t>672014808069</t>
  </si>
  <si>
    <t>672014865129</t>
  </si>
  <si>
    <t>680195062129</t>
  </si>
  <si>
    <t>680195066129</t>
  </si>
  <si>
    <t>680431062129</t>
  </si>
  <si>
    <t>680535038129</t>
  </si>
  <si>
    <t>670484375141</t>
  </si>
  <si>
    <t>670484524143</t>
  </si>
  <si>
    <t>670484565129</t>
  </si>
  <si>
    <t>670484613069</t>
  </si>
  <si>
    <t>670484613079</t>
  </si>
  <si>
    <t>670488038069</t>
  </si>
  <si>
    <t>670488038084</t>
  </si>
  <si>
    <t>670488038129</t>
  </si>
  <si>
    <t>670488038135</t>
  </si>
  <si>
    <t>670488045129</t>
  </si>
  <si>
    <t>670488104129</t>
  </si>
  <si>
    <t>670168553129</t>
  </si>
  <si>
    <t>670168555084</t>
  </si>
  <si>
    <t>670168658073</t>
  </si>
  <si>
    <t>670168671084</t>
  </si>
  <si>
    <t>670174062129</t>
  </si>
  <si>
    <t>670174105052</t>
  </si>
  <si>
    <t>670174154069</t>
  </si>
  <si>
    <t>670174154227</t>
  </si>
  <si>
    <t>670174204140</t>
  </si>
  <si>
    <t>670174292124</t>
  </si>
  <si>
    <t>670174324056</t>
  </si>
  <si>
    <t>670174362069</t>
  </si>
  <si>
    <t>670174374123</t>
  </si>
  <si>
    <t>670174374129</t>
  </si>
  <si>
    <t>670174422074</t>
  </si>
  <si>
    <t>670174422079</t>
  </si>
  <si>
    <t>670174453113</t>
  </si>
  <si>
    <t>670174632073</t>
  </si>
  <si>
    <t>670175182129</t>
  </si>
  <si>
    <t>670175311129</t>
  </si>
  <si>
    <t>670195038136</t>
  </si>
  <si>
    <t>670195045044</t>
  </si>
  <si>
    <t>670195130073</t>
  </si>
  <si>
    <t>670512521069</t>
  </si>
  <si>
    <t>670512605227</t>
  </si>
  <si>
    <t>670512613074</t>
  </si>
  <si>
    <t>670512613129</t>
  </si>
  <si>
    <t>SNA9LM41</t>
  </si>
  <si>
    <t>SNA9LM63A</t>
  </si>
  <si>
    <t>SNA9RC21</t>
  </si>
  <si>
    <t>SNA9WH68</t>
  </si>
  <si>
    <t>SND8WH08-GFT</t>
  </si>
  <si>
    <t>SND9BD71</t>
  </si>
  <si>
    <t>SND9BR46</t>
  </si>
  <si>
    <t>SND9EL06</t>
  </si>
  <si>
    <t>SND9HJ08</t>
  </si>
  <si>
    <t>SND9HJ41</t>
  </si>
  <si>
    <t>SND9PH08</t>
  </si>
  <si>
    <t>SND9PH21</t>
  </si>
  <si>
    <t>SND9PH71</t>
  </si>
  <si>
    <t>SNI9AP10V</t>
  </si>
  <si>
    <t>SNM8WW41</t>
  </si>
  <si>
    <t>SNM9UN06</t>
  </si>
  <si>
    <t>SNM9UN46</t>
  </si>
  <si>
    <t>670526607074</t>
  </si>
  <si>
    <t>670526613069</t>
  </si>
  <si>
    <t>670533011039</t>
  </si>
  <si>
    <t>670533038129</t>
  </si>
  <si>
    <t>670533038149</t>
  </si>
  <si>
    <t>670533038174</t>
  </si>
  <si>
    <t>670533038229</t>
  </si>
  <si>
    <t>670533100129</t>
  </si>
  <si>
    <t>670533103050</t>
  </si>
  <si>
    <t>670533192129</t>
  </si>
  <si>
    <t>670533222174</t>
  </si>
  <si>
    <t>670533269129</t>
  </si>
  <si>
    <t>670533346129</t>
  </si>
  <si>
    <t>670533346149</t>
  </si>
  <si>
    <t>670533449129</t>
  </si>
  <si>
    <t>670533607149</t>
  </si>
  <si>
    <t>670533607160</t>
  </si>
  <si>
    <t>670533607174</t>
  </si>
  <si>
    <t>670533614069</t>
  </si>
  <si>
    <t>670535057116</t>
  </si>
  <si>
    <t>670535130069</t>
  </si>
  <si>
    <t>670535374139</t>
  </si>
  <si>
    <t>670535613074</t>
  </si>
  <si>
    <t>670535638129</t>
  </si>
  <si>
    <t>670541062069</t>
  </si>
  <si>
    <t>670541062073</t>
  </si>
  <si>
    <t>670541062074</t>
  </si>
  <si>
    <t>670541062133</t>
  </si>
  <si>
    <t>670541062164</t>
  </si>
  <si>
    <t>670541613073</t>
  </si>
  <si>
    <t>670622044129</t>
  </si>
  <si>
    <t>670622317116</t>
  </si>
  <si>
    <t>670625062044</t>
  </si>
  <si>
    <t>670625154227</t>
  </si>
  <si>
    <t>670625174055</t>
  </si>
  <si>
    <t>670344424133</t>
  </si>
  <si>
    <t>670349183101</t>
  </si>
  <si>
    <t>670349451173</t>
  </si>
  <si>
    <t>670349544073</t>
  </si>
  <si>
    <t>670349544203</t>
  </si>
  <si>
    <t>670349670135</t>
  </si>
  <si>
    <t>670358051046</t>
  </si>
  <si>
    <t>670358062042</t>
  </si>
  <si>
    <t>670358133156</t>
  </si>
  <si>
    <t>670358324153</t>
  </si>
  <si>
    <t>670358356046</t>
  </si>
  <si>
    <t>670358462174</t>
  </si>
  <si>
    <t>670358486234</t>
  </si>
  <si>
    <t>670360054069</t>
  </si>
  <si>
    <t>670656617073</t>
  </si>
  <si>
    <t>670656632143</t>
  </si>
  <si>
    <t>670691130089</t>
  </si>
  <si>
    <t>670691229129</t>
  </si>
  <si>
    <t>670691463179</t>
  </si>
  <si>
    <t>670737062044</t>
  </si>
  <si>
    <t>670362311129</t>
  </si>
  <si>
    <t>670362311143</t>
  </si>
  <si>
    <t>670362512069</t>
  </si>
  <si>
    <t>670363009063</t>
  </si>
  <si>
    <t>670363009129</t>
  </si>
  <si>
    <t>670363038129</t>
  </si>
  <si>
    <t>670363164080</t>
  </si>
  <si>
    <t>670363311129</t>
  </si>
  <si>
    <t>670371071044</t>
  </si>
  <si>
    <t>670373374139</t>
  </si>
  <si>
    <t>670373613069</t>
  </si>
  <si>
    <t>571042765000</t>
  </si>
  <si>
    <t>571042767000</t>
  </si>
  <si>
    <t>571043760000</t>
  </si>
  <si>
    <t>571043763000</t>
  </si>
  <si>
    <t>571043770000</t>
  </si>
  <si>
    <t>571044760000</t>
  </si>
  <si>
    <t>571044767000</t>
  </si>
  <si>
    <t>571044770000</t>
  </si>
  <si>
    <t>571045758000</t>
  </si>
  <si>
    <t>571045762000</t>
  </si>
  <si>
    <t>571045769000</t>
  </si>
  <si>
    <t>571045772000</t>
  </si>
  <si>
    <t>571046759000</t>
  </si>
  <si>
    <t>571046762000</t>
  </si>
  <si>
    <t>571046766000</t>
  </si>
  <si>
    <t>571046773000</t>
  </si>
  <si>
    <t>571047760000</t>
  </si>
  <si>
    <t>571047768000</t>
  </si>
  <si>
    <t>571047772000</t>
  </si>
  <si>
    <t>571047774000</t>
  </si>
  <si>
    <t>571063062000</t>
  </si>
  <si>
    <t>571063316000</t>
  </si>
  <si>
    <t>571089760000</t>
  </si>
  <si>
    <t>670378306181</t>
  </si>
  <si>
    <t>670378339129</t>
  </si>
  <si>
    <t>670378358162</t>
  </si>
  <si>
    <t>670378589072</t>
  </si>
  <si>
    <t>670829619069</t>
  </si>
  <si>
    <t>670829619229</t>
  </si>
  <si>
    <t>670829631069</t>
  </si>
  <si>
    <t>670844153133</t>
  </si>
  <si>
    <t>670844505116</t>
  </si>
  <si>
    <t>670853038069</t>
  </si>
  <si>
    <t>670853045129</t>
  </si>
  <si>
    <t>670853104063</t>
  </si>
  <si>
    <t>670853104107</t>
  </si>
  <si>
    <t>670853104129</t>
  </si>
  <si>
    <t>670853104174</t>
  </si>
  <si>
    <t>670853104179</t>
  </si>
  <si>
    <t>670853275080</t>
  </si>
  <si>
    <t>670853311129</t>
  </si>
  <si>
    <t>670411613080</t>
  </si>
  <si>
    <t>670418013069</t>
  </si>
  <si>
    <t>670418038129</t>
  </si>
  <si>
    <t>670418311129</t>
  </si>
  <si>
    <t>670425287143</t>
  </si>
  <si>
    <t>670431066129</t>
  </si>
  <si>
    <t>670431676069</t>
  </si>
  <si>
    <t>670435062135</t>
  </si>
  <si>
    <t>670435197171</t>
  </si>
  <si>
    <t>670435613069</t>
  </si>
  <si>
    <t>670437010039</t>
  </si>
  <si>
    <t>670437051046</t>
  </si>
  <si>
    <t>670437062129</t>
  </si>
  <si>
    <t>670437154129</t>
  </si>
  <si>
    <t>670437523069</t>
  </si>
  <si>
    <t>670465031057</t>
  </si>
  <si>
    <t>670465038129</t>
  </si>
  <si>
    <t>670465038135</t>
  </si>
  <si>
    <t>670465104056</t>
  </si>
  <si>
    <t>670465187063</t>
  </si>
  <si>
    <t>670465192069</t>
  </si>
  <si>
    <t>670465204140</t>
  </si>
  <si>
    <t>670465357162</t>
  </si>
  <si>
    <t>670465380140</t>
  </si>
  <si>
    <t>670465483065</t>
  </si>
  <si>
    <t>670465613069</t>
  </si>
  <si>
    <t>670465613074</t>
  </si>
  <si>
    <t>670465632199</t>
  </si>
  <si>
    <t>670480045129</t>
  </si>
  <si>
    <t>670480062044</t>
  </si>
  <si>
    <t>670480062069</t>
  </si>
  <si>
    <t>670480184098</t>
  </si>
  <si>
    <t>670480188156</t>
  </si>
  <si>
    <t>670480192129</t>
  </si>
  <si>
    <t>670480230053</t>
  </si>
  <si>
    <t>670037863164</t>
  </si>
  <si>
    <t>670057040177</t>
  </si>
  <si>
    <t>670057045129</t>
  </si>
  <si>
    <t>670057062063</t>
  </si>
  <si>
    <t>670057183168</t>
  </si>
  <si>
    <t>670057186063</t>
  </si>
  <si>
    <t>670057264069</t>
  </si>
  <si>
    <t>670057264182</t>
  </si>
  <si>
    <t>670057386126</t>
  </si>
  <si>
    <t>670057542128</t>
  </si>
  <si>
    <t>670057559179</t>
  </si>
  <si>
    <t>670057613074</t>
  </si>
  <si>
    <t>670057624229</t>
  </si>
  <si>
    <t>670070062129</t>
  </si>
  <si>
    <t>670484177177</t>
  </si>
  <si>
    <t>670484188069</t>
  </si>
  <si>
    <t>670484204143</t>
  </si>
  <si>
    <t>670484236129</t>
  </si>
  <si>
    <t>670484278069</t>
  </si>
  <si>
    <t>670484318076</t>
  </si>
  <si>
    <t>670070638129</t>
  </si>
  <si>
    <t>670075374138</t>
  </si>
  <si>
    <t>670075567247</t>
  </si>
  <si>
    <t>670077045247</t>
  </si>
  <si>
    <t>670086204165</t>
  </si>
  <si>
    <t>670086471044</t>
  </si>
  <si>
    <t>670168032129</t>
  </si>
  <si>
    <t>670168038044</t>
  </si>
  <si>
    <t>670168062129</t>
  </si>
  <si>
    <t>670168072044</t>
  </si>
  <si>
    <t>670168210074</t>
  </si>
  <si>
    <t>491035000000</t>
  </si>
  <si>
    <t>491036000000</t>
  </si>
  <si>
    <t>570013062000</t>
  </si>
  <si>
    <t>570013163000</t>
  </si>
  <si>
    <t>570013613000</t>
  </si>
  <si>
    <t>570057062000</t>
  </si>
  <si>
    <t>570057112000</t>
  </si>
  <si>
    <t>570057613000</t>
  </si>
  <si>
    <t>570168038000</t>
  </si>
  <si>
    <t>570168210000</t>
  </si>
  <si>
    <t>570174045000</t>
  </si>
  <si>
    <t>570174062000</t>
  </si>
  <si>
    <t>570174613000</t>
  </si>
  <si>
    <t>570195045000</t>
  </si>
  <si>
    <t>570195062000</t>
  </si>
  <si>
    <t>570195374000</t>
  </si>
  <si>
    <t>570195613000</t>
  </si>
  <si>
    <t>570207062000</t>
  </si>
  <si>
    <t>570207163000</t>
  </si>
  <si>
    <t>570207613000</t>
  </si>
  <si>
    <t>570221045000</t>
  </si>
  <si>
    <t>570221062000</t>
  </si>
  <si>
    <t>570221130000</t>
  </si>
  <si>
    <t>670195188073</t>
  </si>
  <si>
    <t>670195266133</t>
  </si>
  <si>
    <t>670195374139</t>
  </si>
  <si>
    <t>670195555143</t>
  </si>
  <si>
    <t>670526055135</t>
  </si>
  <si>
    <t>670526097181</t>
  </si>
  <si>
    <t>670526098174</t>
  </si>
  <si>
    <t>670526104129</t>
  </si>
  <si>
    <t>670526177110</t>
  </si>
  <si>
    <t>670526236176</t>
  </si>
  <si>
    <t>670526241193</t>
  </si>
  <si>
    <t>670526241229</t>
  </si>
  <si>
    <t>670526328068</t>
  </si>
  <si>
    <t>670526465069</t>
  </si>
  <si>
    <t>670526491143</t>
  </si>
  <si>
    <t>670526520129</t>
  </si>
  <si>
    <t>670526520199</t>
  </si>
  <si>
    <t>670526607069</t>
  </si>
  <si>
    <t>670221062143</t>
  </si>
  <si>
    <t>670221066129</t>
  </si>
  <si>
    <t>670221130069</t>
  </si>
  <si>
    <t>670224177140</t>
  </si>
  <si>
    <t>670224617069</t>
  </si>
  <si>
    <t>670271062133</t>
  </si>
  <si>
    <t>670271356052</t>
  </si>
  <si>
    <t>670271448113</t>
  </si>
  <si>
    <t>670271613074</t>
  </si>
  <si>
    <t>670271631088</t>
  </si>
  <si>
    <t>670275062129</t>
  </si>
  <si>
    <t>670275229052</t>
  </si>
  <si>
    <t>670275268069</t>
  </si>
  <si>
    <t>670275405129</t>
  </si>
  <si>
    <t>670275577093</t>
  </si>
  <si>
    <t>670275613079</t>
  </si>
  <si>
    <t>670275630069</t>
  </si>
  <si>
    <t>670288045129</t>
  </si>
  <si>
    <t>670288045132</t>
  </si>
  <si>
    <t>670288177140</t>
  </si>
  <si>
    <t>670288266133</t>
  </si>
  <si>
    <t>670288374129</t>
  </si>
  <si>
    <t>670288374135</t>
  </si>
  <si>
    <t>670288512140</t>
  </si>
  <si>
    <t>670288557139</t>
  </si>
  <si>
    <t>670288567129</t>
  </si>
  <si>
    <t>670288589069</t>
  </si>
  <si>
    <t>670288613069</t>
  </si>
  <si>
    <t>670288638132</t>
  </si>
  <si>
    <t>670293062133</t>
  </si>
  <si>
    <t>670293188088</t>
  </si>
  <si>
    <t>670293204052</t>
  </si>
  <si>
    <t>670344073116</t>
  </si>
  <si>
    <t>670344153133</t>
  </si>
  <si>
    <t>670344424069</t>
  </si>
  <si>
    <t>570937302000</t>
  </si>
  <si>
    <t>570937316000</t>
  </si>
  <si>
    <t>570937374000</t>
  </si>
  <si>
    <t>570939045000</t>
  </si>
  <si>
    <t>570939062000</t>
  </si>
  <si>
    <t>570939316000</t>
  </si>
  <si>
    <t>570939374000</t>
  </si>
  <si>
    <t>570980045000</t>
  </si>
  <si>
    <t>570980374000</t>
  </si>
  <si>
    <t>571011374000</t>
  </si>
  <si>
    <t>571011613000</t>
  </si>
  <si>
    <t>571015062000</t>
  </si>
  <si>
    <t>571015315000</t>
  </si>
  <si>
    <t>571038760000</t>
  </si>
  <si>
    <t>670360054073</t>
  </si>
  <si>
    <t>670360054135</t>
  </si>
  <si>
    <t>670360062129</t>
  </si>
  <si>
    <t>670360512143</t>
  </si>
  <si>
    <t>670362287143</t>
  </si>
  <si>
    <t>571039775000</t>
  </si>
  <si>
    <t>571040760000</t>
  </si>
  <si>
    <t>571040761000</t>
  </si>
  <si>
    <t>571040764000</t>
  </si>
  <si>
    <t>571040770000</t>
  </si>
  <si>
    <t>571041760000</t>
  </si>
  <si>
    <t>571041764000</t>
  </si>
  <si>
    <t>571041770000</t>
  </si>
  <si>
    <t>571041775000</t>
  </si>
  <si>
    <t>571042760000</t>
  </si>
  <si>
    <t>571042761000</t>
  </si>
  <si>
    <t>571042764000</t>
  </si>
  <si>
    <t>330686258084</t>
  </si>
  <si>
    <t>330686374069</t>
  </si>
  <si>
    <t>330686374084</t>
  </si>
  <si>
    <t>330686374185</t>
  </si>
  <si>
    <t>330686396061</t>
  </si>
  <si>
    <t>330686396080</t>
  </si>
  <si>
    <t>330686396185</t>
  </si>
  <si>
    <t>330688037140</t>
  </si>
  <si>
    <t>330688414139</t>
  </si>
  <si>
    <t>330688425139</t>
  </si>
  <si>
    <t>330688435205</t>
  </si>
  <si>
    <t>330688461084</t>
  </si>
  <si>
    <t>330688526069</t>
  </si>
  <si>
    <t>330688526084</t>
  </si>
  <si>
    <t>330688618190</t>
  </si>
  <si>
    <t>331018882069</t>
  </si>
  <si>
    <t>490018000000</t>
  </si>
  <si>
    <t>490020000000</t>
  </si>
  <si>
    <t>490021000000</t>
  </si>
  <si>
    <t>490022000000</t>
  </si>
  <si>
    <t>490030000000</t>
  </si>
  <si>
    <t>490043000000</t>
  </si>
  <si>
    <t>490093000000</t>
  </si>
  <si>
    <t>571089770000</t>
  </si>
  <si>
    <t>571089775000</t>
  </si>
  <si>
    <t>571090760000</t>
  </si>
  <si>
    <t>571090767000</t>
  </si>
  <si>
    <t>670378638129</t>
  </si>
  <si>
    <t>670405026149</t>
  </si>
  <si>
    <t>670405105053</t>
  </si>
  <si>
    <t>670405212129</t>
  </si>
  <si>
    <t>670405212196</t>
  </si>
  <si>
    <t>670405356052</t>
  </si>
  <si>
    <t>670405421069</t>
  </si>
  <si>
    <t>670405574069</t>
  </si>
  <si>
    <t>670405624229</t>
  </si>
  <si>
    <t>670409062129</t>
  </si>
  <si>
    <t>670409062135</t>
  </si>
  <si>
    <t>670409613069</t>
  </si>
  <si>
    <t>670409657233</t>
  </si>
  <si>
    <t>670411312135</t>
  </si>
  <si>
    <t>572009760000</t>
  </si>
  <si>
    <t>572009762000</t>
  </si>
  <si>
    <t>572009766000</t>
  </si>
  <si>
    <t>572009769000</t>
  </si>
  <si>
    <t>670002177143</t>
  </si>
  <si>
    <t>670002275078</t>
  </si>
  <si>
    <t>670002373143</t>
  </si>
  <si>
    <t>670002374133</t>
  </si>
  <si>
    <t>670009045044</t>
  </si>
  <si>
    <t>670009062133</t>
  </si>
  <si>
    <t>670009188069</t>
  </si>
  <si>
    <t>670009192069</t>
  </si>
  <si>
    <t>670009248129</t>
  </si>
  <si>
    <t>670010038129</t>
  </si>
  <si>
    <t>670010081043</t>
  </si>
  <si>
    <t>670010192129</t>
  </si>
  <si>
    <t>670010304129</t>
  </si>
  <si>
    <t>670010613069</t>
  </si>
  <si>
    <t>670010631088</t>
  </si>
  <si>
    <t>670013025093</t>
  </si>
  <si>
    <t>670013405129</t>
  </si>
  <si>
    <t>670013405164</t>
  </si>
  <si>
    <t>670036062129</t>
  </si>
  <si>
    <t>670036062135</t>
  </si>
  <si>
    <t>670036316069</t>
  </si>
  <si>
    <t>670036316074</t>
  </si>
  <si>
    <t>670036316129</t>
  </si>
  <si>
    <t>670036379129</t>
  </si>
  <si>
    <t>670036379135</t>
  </si>
  <si>
    <t>670036638129</t>
  </si>
  <si>
    <t>670036638135</t>
  </si>
  <si>
    <t>670036642129</t>
  </si>
  <si>
    <t>670037163073</t>
  </si>
  <si>
    <t>670037632044</t>
  </si>
  <si>
    <t>670037798044</t>
  </si>
  <si>
    <t>490667000000</t>
  </si>
  <si>
    <t>490668000000</t>
  </si>
  <si>
    <t>490673000000</t>
  </si>
  <si>
    <t>490689000000</t>
  </si>
  <si>
    <t>490704000169</t>
  </si>
  <si>
    <t>490731079000</t>
  </si>
  <si>
    <t>490731086000</t>
  </si>
  <si>
    <t>490731094000</t>
  </si>
  <si>
    <t>490731107000</t>
  </si>
  <si>
    <t>490731116000</t>
  </si>
  <si>
    <t>490731121000</t>
  </si>
  <si>
    <t>490731550000</t>
  </si>
  <si>
    <t>490746000000</t>
  </si>
  <si>
    <t>490749301000</t>
  </si>
  <si>
    <t>670070062133</t>
  </si>
  <si>
    <t>670070062164</t>
  </si>
  <si>
    <t>670070124129</t>
  </si>
  <si>
    <t>670070553129</t>
  </si>
  <si>
    <t>670070638073</t>
  </si>
  <si>
    <t>490887133169</t>
  </si>
  <si>
    <t>490888000169</t>
  </si>
  <si>
    <t>490891000000</t>
  </si>
  <si>
    <t>490892000000</t>
  </si>
  <si>
    <t>490893000000</t>
  </si>
  <si>
    <t>490894000000</t>
  </si>
  <si>
    <t>490895000000</t>
  </si>
  <si>
    <t>490897000000</t>
  </si>
  <si>
    <t>490944000169</t>
  </si>
  <si>
    <t>490945000169</t>
  </si>
  <si>
    <t>490946000000</t>
  </si>
  <si>
    <t>490947000000</t>
  </si>
  <si>
    <t>320025632100</t>
  </si>
  <si>
    <t>320026062206</t>
  </si>
  <si>
    <t>320026104206</t>
  </si>
  <si>
    <t>320026311206</t>
  </si>
  <si>
    <t>320026401104</t>
  </si>
  <si>
    <t>320026441097</t>
  </si>
  <si>
    <t>320026512206</t>
  </si>
  <si>
    <t>320026525097</t>
  </si>
  <si>
    <t>320026587097</t>
  </si>
  <si>
    <t>320026606097</t>
  </si>
  <si>
    <t>320026632206</t>
  </si>
  <si>
    <t>320026688097</t>
  </si>
  <si>
    <t>320026692097</t>
  </si>
  <si>
    <t>320026697097</t>
  </si>
  <si>
    <t>320026701097</t>
  </si>
  <si>
    <t>320039497097</t>
  </si>
  <si>
    <t>320039692097</t>
  </si>
  <si>
    <t>320039749097</t>
  </si>
  <si>
    <t>320039751097</t>
  </si>
  <si>
    <t>320039752097</t>
  </si>
  <si>
    <t>320039778097</t>
  </si>
  <si>
    <t>320039779097</t>
  </si>
  <si>
    <t>320039791097</t>
  </si>
  <si>
    <t>570221613000</t>
  </si>
  <si>
    <t>570288045000</t>
  </si>
  <si>
    <t>570288374000</t>
  </si>
  <si>
    <t>570288589000</t>
  </si>
  <si>
    <t>670197062044</t>
  </si>
  <si>
    <t>670197062069</t>
  </si>
  <si>
    <t>670197122073</t>
  </si>
  <si>
    <t>670201062129</t>
  </si>
  <si>
    <t>670201100051</t>
  </si>
  <si>
    <t>670201100129</t>
  </si>
  <si>
    <t>670201103050</t>
  </si>
  <si>
    <t>670201105052</t>
  </si>
  <si>
    <t>670201190075</t>
  </si>
  <si>
    <t>670201405164</t>
  </si>
  <si>
    <t>670201421069</t>
  </si>
  <si>
    <t>670201514129</t>
  </si>
  <si>
    <t>670201613069</t>
  </si>
  <si>
    <t>670201625231</t>
  </si>
  <si>
    <t>570378589000</t>
  </si>
  <si>
    <t>570409062000</t>
  </si>
  <si>
    <t>570409575000</t>
  </si>
  <si>
    <t>570409613000</t>
  </si>
  <si>
    <t>570435045000</t>
  </si>
  <si>
    <t>570435062000</t>
  </si>
  <si>
    <t>570435197000</t>
  </si>
  <si>
    <t>570480045000</t>
  </si>
  <si>
    <t>570480062000</t>
  </si>
  <si>
    <t>570480613000</t>
  </si>
  <si>
    <t>570484038000</t>
  </si>
  <si>
    <t>570484204000</t>
  </si>
  <si>
    <t>570484613000</t>
  </si>
  <si>
    <t>570488038000</t>
  </si>
  <si>
    <t>570488204000</t>
  </si>
  <si>
    <t>570512038000</t>
  </si>
  <si>
    <t>570512045000</t>
  </si>
  <si>
    <t>570512613000</t>
  </si>
  <si>
    <t>570535038000</t>
  </si>
  <si>
    <t>570535374000</t>
  </si>
  <si>
    <t>570535613000</t>
  </si>
  <si>
    <t>570541038000</t>
  </si>
  <si>
    <t>570541613000</t>
  </si>
  <si>
    <t>570654062000</t>
  </si>
  <si>
    <t>570818045000</t>
  </si>
  <si>
    <t>570818374000</t>
  </si>
  <si>
    <t>570818575000</t>
  </si>
  <si>
    <t>570861062000</t>
  </si>
  <si>
    <t>570861268000</t>
  </si>
  <si>
    <t>570923062000</t>
  </si>
  <si>
    <t>570923316000</t>
  </si>
  <si>
    <t>570923374000</t>
  </si>
  <si>
    <t>570924062000</t>
  </si>
  <si>
    <t>570924316000</t>
  </si>
  <si>
    <t>570937062000</t>
  </si>
  <si>
    <t>322017205047</t>
  </si>
  <si>
    <t>322017209047</t>
  </si>
  <si>
    <t>322017221047</t>
  </si>
  <si>
    <t>322017224086</t>
  </si>
  <si>
    <t>322017239062</t>
  </si>
  <si>
    <t>322017638047</t>
  </si>
  <si>
    <t>330079062185</t>
  </si>
  <si>
    <t>330079500185</t>
  </si>
  <si>
    <t>330544060080</t>
  </si>
  <si>
    <t>330544111242</t>
  </si>
  <si>
    <t>330544426139</t>
  </si>
  <si>
    <t>330544506084</t>
  </si>
  <si>
    <t>330544506185</t>
  </si>
  <si>
    <t>330544527080</t>
  </si>
  <si>
    <t>571038761000</t>
  </si>
  <si>
    <t>571038764000</t>
  </si>
  <si>
    <t>571038775000</t>
  </si>
  <si>
    <t>571039760000</t>
  </si>
  <si>
    <t>571039770000</t>
  </si>
  <si>
    <t>330546382080</t>
  </si>
  <si>
    <t>330546415190</t>
  </si>
  <si>
    <t>330547095069</t>
  </si>
  <si>
    <t>330547298069</t>
  </si>
  <si>
    <t>330547335140</t>
  </si>
  <si>
    <t>330547554084</t>
  </si>
  <si>
    <t>330547554190</t>
  </si>
  <si>
    <t>330547562069</t>
  </si>
  <si>
    <t>330547652069</t>
  </si>
  <si>
    <t>330686119084</t>
  </si>
  <si>
    <t>330686119185</t>
  </si>
  <si>
    <t>330686258069</t>
  </si>
  <si>
    <t>490096000000</t>
  </si>
  <si>
    <t>490097000000</t>
  </si>
  <si>
    <t>490098000000</t>
  </si>
  <si>
    <t>490099000000</t>
  </si>
  <si>
    <t>490101000000</t>
  </si>
  <si>
    <t>490102133000</t>
  </si>
  <si>
    <t>490103000000</t>
  </si>
  <si>
    <t>490104000000</t>
  </si>
  <si>
    <t>490105000000</t>
  </si>
  <si>
    <t>490106000000</t>
  </si>
  <si>
    <t>490107000000</t>
  </si>
  <si>
    <t>490108000000</t>
  </si>
  <si>
    <t>490109000000</t>
  </si>
  <si>
    <t>490110000000</t>
  </si>
  <si>
    <t>490111000000</t>
  </si>
  <si>
    <t>490112000000</t>
  </si>
  <si>
    <t>490113462000</t>
  </si>
  <si>
    <t>490115000000</t>
  </si>
  <si>
    <t>490116000000</t>
  </si>
  <si>
    <t>490117000000</t>
  </si>
  <si>
    <t>490118000000</t>
  </si>
  <si>
    <t>490119000000</t>
  </si>
  <si>
    <t>490120000000</t>
  </si>
  <si>
    <t>490121000000</t>
  </si>
  <si>
    <t>490122000000</t>
  </si>
  <si>
    <t>490123000000</t>
  </si>
  <si>
    <t>490124000000</t>
  </si>
  <si>
    <t>571090770000</t>
  </si>
  <si>
    <t>572006760000</t>
  </si>
  <si>
    <t>572006765000</t>
  </si>
  <si>
    <t>572006767000</t>
  </si>
  <si>
    <t>572006770000</t>
  </si>
  <si>
    <t>572006888000</t>
  </si>
  <si>
    <t>572007760000</t>
  </si>
  <si>
    <t>572007761000</t>
  </si>
  <si>
    <t>572007770000</t>
  </si>
  <si>
    <t>572007775000</t>
  </si>
  <si>
    <t>572008760000</t>
  </si>
  <si>
    <t>572008769000</t>
  </si>
  <si>
    <t>572008772000</t>
  </si>
  <si>
    <t>572008773000</t>
  </si>
  <si>
    <t>490582183010</t>
  </si>
  <si>
    <t>490582183036</t>
  </si>
  <si>
    <t>490583183023</t>
  </si>
  <si>
    <t>490584000000</t>
  </si>
  <si>
    <t>490585183028</t>
  </si>
  <si>
    <t>490586000000</t>
  </si>
  <si>
    <t>490587000014</t>
  </si>
  <si>
    <t>490664000000</t>
  </si>
  <si>
    <t>490665000000</t>
  </si>
  <si>
    <t>490666000000</t>
  </si>
  <si>
    <t>320024400097</t>
  </si>
  <si>
    <t>320024400104</t>
  </si>
  <si>
    <t>320024441097</t>
  </si>
  <si>
    <t>320024443097</t>
  </si>
  <si>
    <t>320024444097</t>
  </si>
  <si>
    <t>320024444104</t>
  </si>
  <si>
    <t>320024476067</t>
  </si>
  <si>
    <t>320024476097</t>
  </si>
  <si>
    <t>320024477067</t>
  </si>
  <si>
    <t>320024479096</t>
  </si>
  <si>
    <t>320024481096</t>
  </si>
  <si>
    <t>320024485097</t>
  </si>
  <si>
    <t>320024485100</t>
  </si>
  <si>
    <t>320024516097</t>
  </si>
  <si>
    <t>320024520096</t>
  </si>
  <si>
    <t>320024520187</t>
  </si>
  <si>
    <t>320024525097</t>
  </si>
  <si>
    <t>320024540094</t>
  </si>
  <si>
    <t>320024559097</t>
  </si>
  <si>
    <t>320024560097</t>
  </si>
  <si>
    <t>320024560104</t>
  </si>
  <si>
    <t>320024653097</t>
  </si>
  <si>
    <t>320024654097</t>
  </si>
  <si>
    <t>320024654104</t>
  </si>
  <si>
    <t>320024665096</t>
  </si>
  <si>
    <t>521024000806</t>
  </si>
  <si>
    <t>521025000806</t>
  </si>
  <si>
    <t>521026000806</t>
  </si>
  <si>
    <t>521000014000</t>
  </si>
  <si>
    <t>521001014000</t>
  </si>
  <si>
    <t>320039815097</t>
  </si>
  <si>
    <t>320039816097</t>
  </si>
  <si>
    <t>320039817097</t>
  </si>
  <si>
    <t>320390205097</t>
  </si>
  <si>
    <t>320390221097</t>
  </si>
  <si>
    <t>320390484097</t>
  </si>
  <si>
    <t>320391484097</t>
  </si>
  <si>
    <t>320391497097</t>
  </si>
  <si>
    <t>320466213097</t>
  </si>
  <si>
    <t>490751301030</t>
  </si>
  <si>
    <t>490815000195</t>
  </si>
  <si>
    <t>490864133169</t>
  </si>
  <si>
    <t>490878000169</t>
  </si>
  <si>
    <t>490882000169</t>
  </si>
  <si>
    <t>320024665104</t>
  </si>
  <si>
    <t>320024666104</t>
  </si>
  <si>
    <t>320024668096</t>
  </si>
  <si>
    <t>320024669097</t>
  </si>
  <si>
    <t>320024669104</t>
  </si>
  <si>
    <t>320024683115</t>
  </si>
  <si>
    <t>320025038100</t>
  </si>
  <si>
    <t>320025104100</t>
  </si>
  <si>
    <t>320025199100</t>
  </si>
  <si>
    <t>320025311100</t>
  </si>
  <si>
    <t>320025441100</t>
  </si>
  <si>
    <t>320025512100</t>
  </si>
  <si>
    <t>320773560094</t>
  </si>
  <si>
    <t>320773632094</t>
  </si>
  <si>
    <t>320774062206</t>
  </si>
  <si>
    <t>320774104206</t>
  </si>
  <si>
    <t>320774441097</t>
  </si>
  <si>
    <t>320774441206</t>
  </si>
  <si>
    <t>320774512206</t>
  </si>
  <si>
    <t>320774560206</t>
  </si>
  <si>
    <t>320877128097</t>
  </si>
  <si>
    <t>320877476067</t>
  </si>
  <si>
    <t>320877476097</t>
  </si>
  <si>
    <t>320877485097</t>
  </si>
  <si>
    <t>321094813097</t>
  </si>
  <si>
    <t>321094814097</t>
  </si>
  <si>
    <t>321097062097</t>
  </si>
  <si>
    <t>321097104097</t>
  </si>
  <si>
    <t>321097462097</t>
  </si>
  <si>
    <t>321097512097</t>
  </si>
  <si>
    <t>321097632097</t>
  </si>
  <si>
    <t>321097810097</t>
  </si>
  <si>
    <t>321097812097</t>
  </si>
  <si>
    <t>321097817097</t>
  </si>
  <si>
    <t>321097819097</t>
  </si>
  <si>
    <t>321097820097</t>
  </si>
  <si>
    <t>321097821097</t>
  </si>
  <si>
    <t>322017062047</t>
  </si>
  <si>
    <t>322017168062</t>
  </si>
  <si>
    <t>570349045000</t>
  </si>
  <si>
    <t>570349062000</t>
  </si>
  <si>
    <t>570349130000</t>
  </si>
  <si>
    <t>570360029000</t>
  </si>
  <si>
    <t>570360045000</t>
  </si>
  <si>
    <t>570360062000</t>
  </si>
  <si>
    <t>570360362000</t>
  </si>
  <si>
    <t>570375062000</t>
  </si>
  <si>
    <t>570375374000</t>
  </si>
  <si>
    <t>570375613000</t>
  </si>
  <si>
    <t>570377038000</t>
  </si>
  <si>
    <t>570377130000</t>
  </si>
  <si>
    <t>570378038000</t>
  </si>
  <si>
    <t>570378112000</t>
  </si>
  <si>
    <t>521083000000</t>
  </si>
  <si>
    <t>521084000000</t>
  </si>
  <si>
    <t>521085000000</t>
  </si>
  <si>
    <t>520961000009</t>
  </si>
  <si>
    <t>520900000000</t>
  </si>
  <si>
    <t>091099000188</t>
  </si>
  <si>
    <t>092017198096</t>
  </si>
  <si>
    <t>052032000011</t>
  </si>
  <si>
    <t>670861568069</t>
  </si>
  <si>
    <t>670861683129</t>
  </si>
  <si>
    <t>522011837806</t>
  </si>
  <si>
    <t>050042000000</t>
  </si>
  <si>
    <t>050872000250</t>
  </si>
  <si>
    <t>050011000250</t>
  </si>
  <si>
    <t>311019855822</t>
  </si>
  <si>
    <t>311020841816</t>
  </si>
  <si>
    <t>311031037140</t>
  </si>
  <si>
    <t>311031374069</t>
  </si>
  <si>
    <t>311031374185</t>
  </si>
  <si>
    <t>311031396061</t>
  </si>
  <si>
    <t>311031396069</t>
  </si>
  <si>
    <t>311031396185</t>
  </si>
  <si>
    <t>312013874084</t>
  </si>
  <si>
    <t>320024062115</t>
  </si>
  <si>
    <t>320024065096</t>
  </si>
  <si>
    <t>320024104094</t>
  </si>
  <si>
    <t>320024128097</t>
  </si>
  <si>
    <t>320024128104</t>
  </si>
  <si>
    <t>320024181097</t>
  </si>
  <si>
    <t>320024187096</t>
  </si>
  <si>
    <t>320024199094</t>
  </si>
  <si>
    <t>320024208096</t>
  </si>
  <si>
    <t>320024213097</t>
  </si>
  <si>
    <t>320024225096</t>
  </si>
  <si>
    <t>320024310096</t>
  </si>
  <si>
    <t>320024311097</t>
  </si>
  <si>
    <t>320024326097</t>
  </si>
  <si>
    <t>320024331191</t>
  </si>
  <si>
    <t>320024361096</t>
  </si>
  <si>
    <t>320024398097</t>
  </si>
  <si>
    <t>320024399097</t>
  </si>
  <si>
    <t>520085647008</t>
  </si>
  <si>
    <t>520085647034</t>
  </si>
  <si>
    <t>521027000806</t>
  </si>
  <si>
    <t>330544527185</t>
  </si>
  <si>
    <t>330544636080</t>
  </si>
  <si>
    <t>330544636185</t>
  </si>
  <si>
    <t>330544637084</t>
  </si>
  <si>
    <t>330544637185</t>
  </si>
  <si>
    <t>Sold Out</t>
  </si>
  <si>
    <t>320024749097</t>
  </si>
  <si>
    <t>320024817097</t>
  </si>
  <si>
    <t>320024752097</t>
  </si>
  <si>
    <t>090495000097</t>
  </si>
  <si>
    <t>091094000097</t>
  </si>
  <si>
    <t>091094000238</t>
  </si>
  <si>
    <t>490094000000</t>
  </si>
  <si>
    <t>490095000000</t>
  </si>
  <si>
    <t>490125462000</t>
  </si>
  <si>
    <t>490126000000</t>
  </si>
  <si>
    <t>490127000000</t>
  </si>
  <si>
    <t>490128000000</t>
  </si>
  <si>
    <t>490129000000</t>
  </si>
  <si>
    <t>490247301000</t>
  </si>
  <si>
    <t>490251000000</t>
  </si>
  <si>
    <t>490354301000</t>
  </si>
  <si>
    <t>490398000000</t>
  </si>
  <si>
    <t>490399000000</t>
  </si>
  <si>
    <t>490400000000</t>
  </si>
  <si>
    <t>490401000000</t>
  </si>
  <si>
    <t>490496000000</t>
  </si>
  <si>
    <t>490524000000</t>
  </si>
  <si>
    <t>520060000000</t>
  </si>
  <si>
    <t>520318000000</t>
  </si>
  <si>
    <t>530230000303</t>
  </si>
  <si>
    <t>520931000000</t>
  </si>
  <si>
    <t>320466226097</t>
  </si>
  <si>
    <t>320466240097</t>
  </si>
  <si>
    <t>320466579097</t>
  </si>
  <si>
    <t>320500756097</t>
  </si>
  <si>
    <t>320506062097</t>
  </si>
  <si>
    <t>320506113097</t>
  </si>
  <si>
    <t>320506253000</t>
  </si>
  <si>
    <t>320506531000</t>
  </si>
  <si>
    <t>320506704097</t>
  </si>
  <si>
    <t>320506705097</t>
  </si>
  <si>
    <t>320506706097</t>
  </si>
  <si>
    <t>320506746097</t>
  </si>
  <si>
    <t>320506756097</t>
  </si>
  <si>
    <t>320772207097</t>
  </si>
  <si>
    <t>320772512094</t>
  </si>
  <si>
    <t>320773038094</t>
  </si>
  <si>
    <t>320773183094</t>
  </si>
  <si>
    <t>520898000256</t>
  </si>
  <si>
    <t>062020038117</t>
  </si>
  <si>
    <t>062020632117</t>
  </si>
  <si>
    <t>042033038305</t>
  </si>
  <si>
    <t>042033038307</t>
  </si>
  <si>
    <t>042033038309</t>
  </si>
  <si>
    <t>042033301305</t>
  </si>
  <si>
    <t>042033301307</t>
  </si>
  <si>
    <t>042033301309</t>
  </si>
  <si>
    <t>521078000000</t>
  </si>
  <si>
    <t>521079000000</t>
  </si>
  <si>
    <t>521080000000</t>
  </si>
  <si>
    <t>521081000000</t>
  </si>
  <si>
    <t>521082000000</t>
  </si>
  <si>
    <t>521022000806</t>
  </si>
  <si>
    <t>490749556007</t>
  </si>
  <si>
    <t>062019038117</t>
  </si>
  <si>
    <t>062019632117</t>
  </si>
  <si>
    <t>062021038117</t>
  </si>
  <si>
    <t>062021632117</t>
  </si>
  <si>
    <t>521068000000</t>
  </si>
  <si>
    <t>521069000000</t>
  </si>
  <si>
    <t>521070000000</t>
  </si>
  <si>
    <t>521071000000</t>
  </si>
  <si>
    <t>521072000000</t>
  </si>
  <si>
    <t>521073000000</t>
  </si>
  <si>
    <t>521074000000</t>
  </si>
  <si>
    <t>521075000000</t>
  </si>
  <si>
    <t>521076000000</t>
  </si>
  <si>
    <t>521077000000</t>
  </si>
  <si>
    <t>520979000009</t>
  </si>
  <si>
    <t>520978000009</t>
  </si>
  <si>
    <t>520967000009</t>
  </si>
  <si>
    <t>520970000009</t>
  </si>
  <si>
    <t>520977000009</t>
  </si>
  <si>
    <t>520956000009</t>
  </si>
  <si>
    <t>520005000018</t>
  </si>
  <si>
    <t>521023000806</t>
  </si>
  <si>
    <t>520966000009</t>
  </si>
  <si>
    <t>520974000009</t>
  </si>
  <si>
    <t>520932000000</t>
  </si>
  <si>
    <t>520955000009</t>
  </si>
  <si>
    <t>520975000009</t>
  </si>
  <si>
    <t>520969000009</t>
  </si>
  <si>
    <t>520957000009</t>
  </si>
  <si>
    <t>520953000009</t>
  </si>
  <si>
    <t>520663183000</t>
  </si>
  <si>
    <t>520965000009</t>
  </si>
  <si>
    <t>540991006009</t>
  </si>
  <si>
    <t>540993004009</t>
  </si>
  <si>
    <t>540993006009</t>
  </si>
  <si>
    <t>540991004009</t>
  </si>
  <si>
    <t>540992006009</t>
  </si>
  <si>
    <t>520954000009</t>
  </si>
  <si>
    <t>520951000009</t>
  </si>
  <si>
    <t>520976000009</t>
  </si>
  <si>
    <t>310859293085</t>
  </si>
  <si>
    <t>310859519070</t>
  </si>
  <si>
    <t>310859659070</t>
  </si>
  <si>
    <t>311016727084</t>
  </si>
  <si>
    <t>11</t>
  </si>
  <si>
    <t>311017721205</t>
  </si>
  <si>
    <t>311017721241</t>
  </si>
  <si>
    <t>23</t>
  </si>
  <si>
    <t>16</t>
  </si>
  <si>
    <t>311018729241</t>
  </si>
  <si>
    <t>311019638186</t>
  </si>
  <si>
    <t>311019735070</t>
  </si>
  <si>
    <t>091094000059</t>
  </si>
  <si>
    <t>310546415190</t>
  </si>
  <si>
    <t>310546524084</t>
  </si>
  <si>
    <t>310546580080</t>
  </si>
  <si>
    <t>310547114061</t>
  </si>
  <si>
    <t>310547114140</t>
  </si>
  <si>
    <t>310547298069</t>
  </si>
  <si>
    <t>310547380083</t>
  </si>
  <si>
    <t>310547380084</t>
  </si>
  <si>
    <t>310547387140</t>
  </si>
  <si>
    <t>310547387200</t>
  </si>
  <si>
    <t>310683598200</t>
  </si>
  <si>
    <t>310683599190</t>
  </si>
  <si>
    <t>310683600084</t>
  </si>
  <si>
    <t>310683601084</t>
  </si>
  <si>
    <t>310683602080</t>
  </si>
  <si>
    <t>310686258069</t>
  </si>
  <si>
    <t>310686374083</t>
  </si>
  <si>
    <t>310686374084</t>
  </si>
  <si>
    <t>310686374185</t>
  </si>
  <si>
    <t>310686374241</t>
  </si>
  <si>
    <t>310686380083</t>
  </si>
  <si>
    <t>310686382084</t>
  </si>
  <si>
    <t>310686382185</t>
  </si>
  <si>
    <t>310686390069</t>
  </si>
  <si>
    <t>310686390200</t>
  </si>
  <si>
    <t>310686396069</t>
  </si>
  <si>
    <t>310686396080</t>
  </si>
  <si>
    <t>310686396185</t>
  </si>
  <si>
    <t>310686413084</t>
  </si>
  <si>
    <t>310686431190</t>
  </si>
  <si>
    <t>310686441185</t>
  </si>
  <si>
    <t>310686441200</t>
  </si>
  <si>
    <t>310686501069</t>
  </si>
  <si>
    <t>310686501152</t>
  </si>
  <si>
    <t>310686579069</t>
  </si>
  <si>
    <t>310686579080</t>
  </si>
  <si>
    <t>310686579185</t>
  </si>
  <si>
    <t>310686612080</t>
  </si>
  <si>
    <t>310688526084</t>
  </si>
  <si>
    <t>310080635085</t>
  </si>
  <si>
    <t>310082062085</t>
  </si>
  <si>
    <t>310082183070</t>
  </si>
  <si>
    <t>310082183085</t>
  </si>
  <si>
    <t>310082266070</t>
  </si>
  <si>
    <t>310082266081</t>
  </si>
  <si>
    <t>310082495085</t>
  </si>
  <si>
    <t>310082635070</t>
  </si>
  <si>
    <t>310082635081</t>
  </si>
  <si>
    <t>310187027069</t>
  </si>
  <si>
    <t>310772498185</t>
  </si>
  <si>
    <t>310773038069</t>
  </si>
  <si>
    <t>310773632185</t>
  </si>
  <si>
    <t>310773632196</t>
  </si>
  <si>
    <t>310773663069</t>
  </si>
  <si>
    <t>310773663185</t>
  </si>
  <si>
    <t>310774038094</t>
  </si>
  <si>
    <t>310774120069</t>
  </si>
  <si>
    <t>310774120185</t>
  </si>
  <si>
    <t>310774353069</t>
  </si>
  <si>
    <t>310774353185</t>
  </si>
  <si>
    <t>310774502200</t>
  </si>
  <si>
    <t>310774632069</t>
  </si>
  <si>
    <t>310774632080</t>
  </si>
  <si>
    <t>310775463069</t>
  </si>
  <si>
    <t>310775484069</t>
  </si>
  <si>
    <t>310775587069</t>
  </si>
  <si>
    <t>310858038085</t>
  </si>
  <si>
    <t>310858632081</t>
  </si>
  <si>
    <t>310858632186</t>
  </si>
  <si>
    <t>310858633070</t>
  </si>
  <si>
    <t>310391463069</t>
  </si>
  <si>
    <t>310391463185</t>
  </si>
  <si>
    <t>310391484069</t>
  </si>
  <si>
    <t>310391587069</t>
  </si>
  <si>
    <t>310543108069</t>
  </si>
  <si>
    <t>310543115084</t>
  </si>
  <si>
    <t>310543115185</t>
  </si>
  <si>
    <t>310543176084</t>
  </si>
  <si>
    <t>520662183000</t>
  </si>
  <si>
    <t>521029000807</t>
  </si>
  <si>
    <t>521030000807</t>
  </si>
  <si>
    <t>521049000000</t>
  </si>
  <si>
    <t>540992004009</t>
  </si>
  <si>
    <t>521033000000</t>
  </si>
  <si>
    <t>530731138002</t>
  </si>
  <si>
    <t>521034000000</t>
  </si>
  <si>
    <t>520003000000</t>
  </si>
  <si>
    <t>540991001003</t>
  </si>
  <si>
    <t>520968000009</t>
  </si>
  <si>
    <t>520902000000</t>
  </si>
  <si>
    <t>520933000000</t>
  </si>
  <si>
    <t>520964000009</t>
  </si>
  <si>
    <t>520600000000</t>
  </si>
  <si>
    <t>520971000009</t>
  </si>
  <si>
    <t>310546055190</t>
  </si>
  <si>
    <t>310546140084</t>
  </si>
  <si>
    <t>310546218083</t>
  </si>
  <si>
    <t>310546235084</t>
  </si>
  <si>
    <t>310546235178</t>
  </si>
  <si>
    <t>310546245084</t>
  </si>
  <si>
    <t>310546246083</t>
  </si>
  <si>
    <t>310546247189</t>
  </si>
  <si>
    <t>310546335140</t>
  </si>
  <si>
    <t>310546352190</t>
  </si>
  <si>
    <t>310546378084</t>
  </si>
  <si>
    <t>310546378190</t>
  </si>
  <si>
    <t>310546382080</t>
  </si>
  <si>
    <t>310546382190</t>
  </si>
  <si>
    <t>310546385140</t>
  </si>
  <si>
    <t>310546385200</t>
  </si>
  <si>
    <t>310546387140</t>
  </si>
  <si>
    <t>310546395084</t>
  </si>
  <si>
    <t>310546403084</t>
  </si>
  <si>
    <t>310546403200</t>
  </si>
  <si>
    <t>310546415084</t>
  </si>
  <si>
    <t>300484375000</t>
  </si>
  <si>
    <t>300484524000</t>
  </si>
  <si>
    <t>300488053000</t>
  </si>
  <si>
    <t>300488104000</t>
  </si>
  <si>
    <t>300488155000</t>
  </si>
  <si>
    <t>300488165000</t>
  </si>
  <si>
    <t>300488183000</t>
  </si>
  <si>
    <t>300488204000</t>
  </si>
  <si>
    <t>300488231000</t>
  </si>
  <si>
    <t>300488275000</t>
  </si>
  <si>
    <t>310547390080</t>
  </si>
  <si>
    <t>310547390200</t>
  </si>
  <si>
    <t>310547395084</t>
  </si>
  <si>
    <t>310547395190</t>
  </si>
  <si>
    <t>310547562069</t>
  </si>
  <si>
    <t>310547673140</t>
  </si>
  <si>
    <t>310635045069</t>
  </si>
  <si>
    <t>310635113185</t>
  </si>
  <si>
    <t>310635482069</t>
  </si>
  <si>
    <t>310635522069</t>
  </si>
  <si>
    <t>310635586185</t>
  </si>
  <si>
    <t>310635632185</t>
  </si>
  <si>
    <t>310635661069</t>
  </si>
  <si>
    <t>310683027069</t>
  </si>
  <si>
    <t>310683027080</t>
  </si>
  <si>
    <t>310683027185</t>
  </si>
  <si>
    <t>310683031061</t>
  </si>
  <si>
    <t>310683377069</t>
  </si>
  <si>
    <t>310683377080</t>
  </si>
  <si>
    <t>310683377185</t>
  </si>
  <si>
    <t>310683380083</t>
  </si>
  <si>
    <t>310683386084</t>
  </si>
  <si>
    <t>310683386185</t>
  </si>
  <si>
    <t>310683391069</t>
  </si>
  <si>
    <t>310683403069</t>
  </si>
  <si>
    <t>310683403200</t>
  </si>
  <si>
    <t>310683412084</t>
  </si>
  <si>
    <t>310683413152</t>
  </si>
  <si>
    <t>310683524069</t>
  </si>
  <si>
    <t>310683524200</t>
  </si>
  <si>
    <t>310683533140</t>
  </si>
  <si>
    <t>310683534080</t>
  </si>
  <si>
    <t>310683535190</t>
  </si>
  <si>
    <t>310683579069</t>
  </si>
  <si>
    <t>310683579080</t>
  </si>
  <si>
    <t>310683579185</t>
  </si>
  <si>
    <t>310079199069</t>
  </si>
  <si>
    <t>310079199185</t>
  </si>
  <si>
    <t>310079252069</t>
  </si>
  <si>
    <t>310079262084</t>
  </si>
  <si>
    <t>310079262185</t>
  </si>
  <si>
    <t>310079327185</t>
  </si>
  <si>
    <t>310079330084</t>
  </si>
  <si>
    <t>310079359185</t>
  </si>
  <si>
    <t>310683603084</t>
  </si>
  <si>
    <t>310683609140</t>
  </si>
  <si>
    <t>310683611140</t>
  </si>
  <si>
    <t>310683612083</t>
  </si>
  <si>
    <t>310683632069</t>
  </si>
  <si>
    <t>310683632084</t>
  </si>
  <si>
    <t>310683632185</t>
  </si>
  <si>
    <t>310683661185</t>
  </si>
  <si>
    <t>310685343069</t>
  </si>
  <si>
    <t>310685343083</t>
  </si>
  <si>
    <t>310686115084</t>
  </si>
  <si>
    <t>310686115185</t>
  </si>
  <si>
    <t>310686119084</t>
  </si>
  <si>
    <t>310686154069</t>
  </si>
  <si>
    <t>310686154200</t>
  </si>
  <si>
    <t>310686255190</t>
  </si>
  <si>
    <t>310079569084</t>
  </si>
  <si>
    <t>310079571185</t>
  </si>
  <si>
    <t>310079632084</t>
  </si>
  <si>
    <t>310079711084</t>
  </si>
  <si>
    <t>310080027070</t>
  </si>
  <si>
    <t>310080027081</t>
  </si>
  <si>
    <t>310080047070</t>
  </si>
  <si>
    <t>310080047085</t>
  </si>
  <si>
    <t>310080104070</t>
  </si>
  <si>
    <t>310080104085</t>
  </si>
  <si>
    <t>310080138070</t>
  </si>
  <si>
    <t>310080138081</t>
  </si>
  <si>
    <t>310080183085</t>
  </si>
  <si>
    <t>310080266070</t>
  </si>
  <si>
    <t>310080306070</t>
  </si>
  <si>
    <t>310080306201</t>
  </si>
  <si>
    <t>310080444070</t>
  </si>
  <si>
    <t>310080444085</t>
  </si>
  <si>
    <t>310080495084</t>
  </si>
  <si>
    <t>310080495185</t>
  </si>
  <si>
    <t>310080635070</t>
  </si>
  <si>
    <t>290024443000</t>
  </si>
  <si>
    <t>290024666000</t>
  </si>
  <si>
    <t>290024668000</t>
  </si>
  <si>
    <t>290772348000</t>
  </si>
  <si>
    <t>300009045000</t>
  </si>
  <si>
    <t>300009062000</t>
  </si>
  <si>
    <t>300009130000</t>
  </si>
  <si>
    <t>300009188000</t>
  </si>
  <si>
    <t>300009192000</t>
  </si>
  <si>
    <t>300009248000</t>
  </si>
  <si>
    <t>310187031077</t>
  </si>
  <si>
    <t>310187031185</t>
  </si>
  <si>
    <t>310187038069</t>
  </si>
  <si>
    <t>310187038084</t>
  </si>
  <si>
    <t>310187038185</t>
  </si>
  <si>
    <t>310187102069</t>
  </si>
  <si>
    <t>310187102077</t>
  </si>
  <si>
    <t>310187105069</t>
  </si>
  <si>
    <t>310187105077</t>
  </si>
  <si>
    <t>310187321185</t>
  </si>
  <si>
    <t>310187360069</t>
  </si>
  <si>
    <t>310187360160</t>
  </si>
  <si>
    <t>310187360185</t>
  </si>
  <si>
    <t>310187417160</t>
  </si>
  <si>
    <t>310187498069</t>
  </si>
  <si>
    <t>310187512084</t>
  </si>
  <si>
    <t>310187622069</t>
  </si>
  <si>
    <t>310773038084</t>
  </si>
  <si>
    <t>310773038185</t>
  </si>
  <si>
    <t>310773059185</t>
  </si>
  <si>
    <t>310773104069</t>
  </si>
  <si>
    <t>310773104185</t>
  </si>
  <si>
    <t>310773183069</t>
  </si>
  <si>
    <t>310773183185</t>
  </si>
  <si>
    <t>310773235069</t>
  </si>
  <si>
    <t>310773235185</t>
  </si>
  <si>
    <t>310773453185</t>
  </si>
  <si>
    <t>310773512069</t>
  </si>
  <si>
    <t>310773546069</t>
  </si>
  <si>
    <t>310773546185</t>
  </si>
  <si>
    <t>310773572069</t>
  </si>
  <si>
    <t>310773632069</t>
  </si>
  <si>
    <t>310773632084</t>
  </si>
  <si>
    <t>310188495069</t>
  </si>
  <si>
    <t>310188495185</t>
  </si>
  <si>
    <t>8</t>
  </si>
  <si>
    <t>310188498185</t>
  </si>
  <si>
    <t>310188512069</t>
  </si>
  <si>
    <t>310188512185</t>
  </si>
  <si>
    <t>310188632069</t>
  </si>
  <si>
    <t>310188632084</t>
  </si>
  <si>
    <t>310188632185</t>
  </si>
  <si>
    <t>310188650069</t>
  </si>
  <si>
    <t>310188650080</t>
  </si>
  <si>
    <t>310188650084</t>
  </si>
  <si>
    <t>310188712077</t>
  </si>
  <si>
    <t>310226035185</t>
  </si>
  <si>
    <t>310226042080</t>
  </si>
  <si>
    <t>310226091185</t>
  </si>
  <si>
    <t>310226160200</t>
  </si>
  <si>
    <t>310226273200</t>
  </si>
  <si>
    <t>310391062069</t>
  </si>
  <si>
    <t>310391062185</t>
  </si>
  <si>
    <t>300378358000</t>
  </si>
  <si>
    <t>300378462000</t>
  </si>
  <si>
    <t>300405038000</t>
  </si>
  <si>
    <t>300405292000</t>
  </si>
  <si>
    <t>300405421000</t>
  </si>
  <si>
    <t>300405607000</t>
  </si>
  <si>
    <t>300405657000</t>
  </si>
  <si>
    <t>300409062000</t>
  </si>
  <si>
    <t>310543247190</t>
  </si>
  <si>
    <t>310543300084</t>
  </si>
  <si>
    <t>9</t>
  </si>
  <si>
    <t>310543549084</t>
  </si>
  <si>
    <t>310543549185</t>
  </si>
  <si>
    <t>310543579069</t>
  </si>
  <si>
    <t>310543615069</t>
  </si>
  <si>
    <t>310543636080</t>
  </si>
  <si>
    <t>310544111242</t>
  </si>
  <si>
    <t>310544426139</t>
  </si>
  <si>
    <t>310544637084</t>
  </si>
  <si>
    <t>310546031061</t>
  </si>
  <si>
    <t>310546031077</t>
  </si>
  <si>
    <t>310546031084</t>
  </si>
  <si>
    <t>310546031190</t>
  </si>
  <si>
    <t>310546055080</t>
  </si>
  <si>
    <t>SKU</t>
  </si>
  <si>
    <t>COLOR</t>
  </si>
  <si>
    <t>SIZE</t>
  </si>
  <si>
    <t>Small</t>
  </si>
  <si>
    <t>Classic</t>
  </si>
  <si>
    <t>XL</t>
  </si>
  <si>
    <t>White</t>
  </si>
  <si>
    <t>Heather Charcoal</t>
  </si>
  <si>
    <t>Navy</t>
  </si>
  <si>
    <t>Black</t>
  </si>
  <si>
    <t>Heather Grey</t>
  </si>
  <si>
    <t>Hydro A-Game</t>
  </si>
  <si>
    <t xml:space="preserve">STYLE NAME </t>
  </si>
  <si>
    <t>DELIVERY</t>
  </si>
  <si>
    <t>Olive Camo</t>
  </si>
  <si>
    <t>Black Camo</t>
  </si>
  <si>
    <t>Heather Maroon</t>
  </si>
  <si>
    <t>Heather Light Blue</t>
  </si>
  <si>
    <t>Heather Pink</t>
  </si>
  <si>
    <t xml:space="preserve">Hydro Coronado </t>
  </si>
  <si>
    <t xml:space="preserve">Hydro Trenches </t>
  </si>
  <si>
    <t>Hydro Trenches</t>
  </si>
  <si>
    <t>Electric Blue</t>
  </si>
  <si>
    <t>Hot Pink</t>
  </si>
  <si>
    <t>Neon Yellow</t>
  </si>
  <si>
    <t>Khaki</t>
  </si>
  <si>
    <t>UPC</t>
  </si>
  <si>
    <t>810310023961</t>
  </si>
  <si>
    <t>810310024005</t>
  </si>
  <si>
    <t>810310023978</t>
  </si>
  <si>
    <t>810310023985</t>
  </si>
  <si>
    <t>810310023954</t>
  </si>
  <si>
    <t>810310024692</t>
  </si>
  <si>
    <t>810310024708</t>
  </si>
  <si>
    <t>810310023992</t>
  </si>
  <si>
    <t>810310023022</t>
  </si>
  <si>
    <t>810310023053</t>
  </si>
  <si>
    <t>810310023572</t>
  </si>
  <si>
    <t>810310023640</t>
  </si>
  <si>
    <t>810310023596</t>
  </si>
  <si>
    <t>810310023237</t>
  </si>
  <si>
    <t>810310023381</t>
  </si>
  <si>
    <t>810310023466</t>
  </si>
  <si>
    <t>810310023473</t>
  </si>
  <si>
    <t>810310023817</t>
  </si>
  <si>
    <t>810310024609</t>
  </si>
  <si>
    <t>810310023800</t>
  </si>
  <si>
    <t>810310024555</t>
  </si>
  <si>
    <t>810310024562</t>
  </si>
  <si>
    <t>810092483663</t>
  </si>
  <si>
    <t>810092483755</t>
  </si>
  <si>
    <t>810092483762</t>
  </si>
  <si>
    <t>810092483632</t>
  </si>
  <si>
    <t>810092483694</t>
  </si>
  <si>
    <t>810092483724</t>
  </si>
  <si>
    <t>810310023480</t>
  </si>
  <si>
    <t>810092483786</t>
  </si>
  <si>
    <t>810092483809</t>
  </si>
  <si>
    <t>810092483816</t>
  </si>
  <si>
    <t>810092483823</t>
  </si>
  <si>
    <t>810092483908</t>
  </si>
  <si>
    <t>810092483892</t>
  </si>
  <si>
    <t>810092483915</t>
  </si>
  <si>
    <t>810092483847</t>
  </si>
  <si>
    <t>810092483878</t>
  </si>
  <si>
    <t>840357203743</t>
  </si>
  <si>
    <t>810092483939</t>
  </si>
  <si>
    <t>810092483922</t>
  </si>
  <si>
    <t>810092483946</t>
  </si>
  <si>
    <t>810092484028</t>
  </si>
  <si>
    <t>810092484011</t>
  </si>
  <si>
    <t>810092484035</t>
  </si>
  <si>
    <t>810092483960</t>
  </si>
  <si>
    <t>810092483991</t>
  </si>
  <si>
    <t>840357200643</t>
  </si>
  <si>
    <t>840357200612</t>
  </si>
  <si>
    <t>840357200582</t>
  </si>
  <si>
    <t>840357203712</t>
  </si>
  <si>
    <t>840357200551</t>
  </si>
  <si>
    <t>840357203590</t>
  </si>
  <si>
    <t>840357203620</t>
  </si>
  <si>
    <t>840357203651</t>
  </si>
  <si>
    <t>840357203682</t>
  </si>
  <si>
    <t xml:space="preserve">White </t>
  </si>
  <si>
    <t>Hydro Legend Stealth</t>
  </si>
  <si>
    <t>Hydro Coast Stealth</t>
  </si>
  <si>
    <t>Dark Khaki</t>
  </si>
  <si>
    <t>Hydro Caddy Stealth</t>
  </si>
  <si>
    <t>Snow Camo</t>
  </si>
  <si>
    <t>Charcoal/ Black</t>
  </si>
  <si>
    <t>White/Grey</t>
  </si>
  <si>
    <t>Dark Khaki/ Black</t>
  </si>
  <si>
    <t>Thermal Infinite A-Game</t>
  </si>
  <si>
    <t>Frost</t>
  </si>
  <si>
    <t>Granite Grey</t>
  </si>
  <si>
    <t>Maroon</t>
  </si>
  <si>
    <t>JOURNEY BEANIE</t>
  </si>
  <si>
    <t>Journey Beanie</t>
  </si>
  <si>
    <t>OSFM</t>
  </si>
  <si>
    <t>Black/Black</t>
  </si>
  <si>
    <t>Safety Orange</t>
  </si>
  <si>
    <t>ALL DAY BEANIE</t>
  </si>
  <si>
    <t>All Day Beanie</t>
  </si>
  <si>
    <t>QTY</t>
  </si>
  <si>
    <t>PRICE</t>
  </si>
  <si>
    <t>PRICING  WITH 1 PATCH</t>
  </si>
  <si>
    <t>PRICING WITH 2 PATCHES</t>
  </si>
  <si>
    <t>$$</t>
  </si>
  <si>
    <t>ASAP</t>
  </si>
  <si>
    <t>A-GAME</t>
  </si>
  <si>
    <t>CORONADO</t>
  </si>
  <si>
    <t>TRENCHES</t>
  </si>
  <si>
    <t>LEGEND</t>
  </si>
  <si>
    <t>COAST</t>
  </si>
  <si>
    <t>CADDY</t>
  </si>
  <si>
    <t>THERMAL A-GAME</t>
  </si>
  <si>
    <t>ACCT NAME</t>
  </si>
  <si>
    <t>PO #</t>
  </si>
  <si>
    <t>SHIP DATE</t>
  </si>
  <si>
    <t>TOTAL</t>
  </si>
  <si>
    <t>TOTAL   QTY</t>
  </si>
  <si>
    <t>TOTAL    $$$</t>
  </si>
  <si>
    <t>PATCH OPTION (S)</t>
  </si>
  <si>
    <t>NOT OFFERED WITH 2 PATCHES</t>
  </si>
  <si>
    <t>X</t>
  </si>
  <si>
    <t>Dusty Sage</t>
  </si>
  <si>
    <t>Gunmetal</t>
  </si>
  <si>
    <t>ODYSEA ROPE</t>
  </si>
  <si>
    <t>ODYSEA</t>
  </si>
  <si>
    <t>Odysea</t>
  </si>
  <si>
    <t>Odysea Rope</t>
  </si>
  <si>
    <t>Flame</t>
  </si>
  <si>
    <t>Kelly Green</t>
  </si>
  <si>
    <t>Hot Pink/Electric Blue</t>
  </si>
  <si>
    <t>Navy/Dark Navy</t>
  </si>
  <si>
    <t>Antique White</t>
  </si>
  <si>
    <t>Abyss</t>
  </si>
  <si>
    <t>Mustard</t>
  </si>
  <si>
    <t>Hydro Caddy Links</t>
  </si>
  <si>
    <t>Sunset Aura</t>
  </si>
  <si>
    <t>Hydro Caddy Aura</t>
  </si>
  <si>
    <t>Hydro Caddy Neon Drip</t>
  </si>
  <si>
    <t>Northern Aura</t>
  </si>
  <si>
    <t>SOLD OUT</t>
  </si>
  <si>
    <t>Hydro Odysea</t>
  </si>
  <si>
    <t>Hydro Odysea Rope</t>
  </si>
  <si>
    <t>THERMAL INFINITE A-GAME</t>
  </si>
  <si>
    <t>JOURNEY</t>
  </si>
  <si>
    <t>ALL DAY</t>
  </si>
  <si>
    <t>DISCONTINUED - 531 AO</t>
  </si>
  <si>
    <t>DISCONTINUED - 451 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</si>
</sst>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2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Verdana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1"/>
      <name val="MS Gothic"/>
      <family val="3"/>
    </font>
    <font>
      <sz val="11"/>
      <name val="돋움"/>
      <family val="2"/>
    </font>
    <font>
      <sz val="8"/>
      <name val="Arial"/>
      <family val="2"/>
    </font>
    <font>
      <sz val="10"/>
      <name val="Arial"/>
      <family val="2"/>
    </font>
    <font>
      <sz val="9"/>
      <name val="Segoe UI"/>
      <family val="2"/>
      <charset val="1"/>
    </font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Avenir Heavy"/>
      <family val="2"/>
    </font>
    <font>
      <b/>
      <sz val="10"/>
      <name val="Avenir Heavy"/>
      <family val="2"/>
    </font>
    <font>
      <b/>
      <sz val="11"/>
      <name val="Avenir Heavy"/>
      <family val="2"/>
    </font>
    <font>
      <sz val="11"/>
      <name val="Arial"/>
      <family val="2"/>
    </font>
    <font>
      <sz val="11"/>
      <name val="Avenir Heavy"/>
      <family val="2"/>
    </font>
    <font>
      <sz val="11"/>
      <color theme="0"/>
      <name val="Avenir Heavy"/>
      <family val="2"/>
    </font>
    <font>
      <sz val="11"/>
      <color rgb="FFFF0000"/>
      <name val="Avenir Heavy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92D050"/>
      <name val="Avenir Heavy"/>
      <family val="2"/>
    </font>
    <font>
      <b/>
      <sz val="11"/>
      <color rgb="FFFF0000"/>
      <name val="Avenir Heavy"/>
      <family val="2"/>
    </font>
    <font>
      <b/>
      <sz val="11"/>
      <color theme="6"/>
      <name val="Avenir Heavy"/>
      <family val="2"/>
    </font>
    <font>
      <sz val="11"/>
      <color rgb="FFEE0000"/>
      <name val="Avenir Heavy"/>
      <family val="2"/>
    </font>
    <font>
      <b/>
      <sz val="11"/>
      <color theme="0"/>
      <name val="Avenir Heavy"/>
    </font>
    <font>
      <b/>
      <sz val="11"/>
      <color rgb="FF92D050"/>
      <name val="Avenir Heavy"/>
    </font>
    <font>
      <b/>
      <sz val="11"/>
      <color rgb="FFFF0000"/>
      <name val="Avenir Heavy"/>
    </font>
    <font>
      <sz val="11"/>
      <color rgb="FFFF0000"/>
      <name val="Avenir Heavy"/>
    </font>
    <font>
      <sz val="11"/>
      <color theme="1"/>
      <name val="Avenir Heavy"/>
    </font>
    <font>
      <sz val="11"/>
      <name val="Avenir Heavy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0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7" fillId="0" borderId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2" fillId="21" borderId="2" applyNumberFormat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1" fillId="0" borderId="0" applyNumberFormat="0" applyFill="0" applyBorder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9" fillId="0" borderId="3" applyNumberFormat="0" applyFill="0" applyAlignment="0" applyProtection="0"/>
    <xf numFmtId="0" fontId="1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32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3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32" fillId="0" borderId="0"/>
    <xf numFmtId="0" fontId="32" fillId="0" borderId="0"/>
    <xf numFmtId="0" fontId="29" fillId="0" borderId="0"/>
    <xf numFmtId="0" fontId="32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4" fontId="28" fillId="14" borderId="9" applyNumberFormat="0" applyProtection="0">
      <alignment horizontal="left" vertical="center" indent="1"/>
    </xf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6" fillId="0" borderId="0"/>
    <xf numFmtId="0" fontId="1" fillId="0" borderId="0"/>
  </cellStyleXfs>
  <cellXfs count="264">
    <xf numFmtId="0" fontId="0" fillId="0" borderId="0" xfId="0"/>
    <xf numFmtId="1" fontId="0" fillId="0" borderId="0" xfId="0" applyNumberFormat="1"/>
    <xf numFmtId="49" fontId="0" fillId="0" borderId="0" xfId="0" applyNumberFormat="1"/>
    <xf numFmtId="1" fontId="0" fillId="0" borderId="0" xfId="0" quotePrefix="1" applyNumberFormat="1"/>
    <xf numFmtId="0" fontId="33" fillId="0" borderId="22" xfId="0" applyFont="1" applyBorder="1" applyAlignment="1">
      <alignment horizontal="center"/>
    </xf>
    <xf numFmtId="0" fontId="33" fillId="0" borderId="14" xfId="88" applyFont="1" applyBorder="1" applyAlignment="1">
      <alignment horizontal="center"/>
    </xf>
    <xf numFmtId="0" fontId="33" fillId="0" borderId="23" xfId="130" applyFont="1" applyBorder="1" applyAlignment="1" applyProtection="1">
      <alignment horizontal="center" vertical="center"/>
      <protection hidden="1"/>
    </xf>
    <xf numFmtId="0" fontId="33" fillId="0" borderId="14" xfId="0" applyFont="1" applyBorder="1" applyAlignment="1">
      <alignment horizontal="center"/>
    </xf>
    <xf numFmtId="44" fontId="33" fillId="0" borderId="14" xfId="73" applyFont="1" applyBorder="1" applyAlignment="1">
      <alignment horizontal="center"/>
    </xf>
    <xf numFmtId="0" fontId="33" fillId="0" borderId="14" xfId="130" applyFont="1" applyBorder="1" applyAlignment="1" applyProtection="1">
      <alignment horizontal="center" vertical="center"/>
      <protection hidden="1"/>
    </xf>
    <xf numFmtId="1" fontId="33" fillId="0" borderId="14" xfId="88" applyNumberFormat="1" applyFont="1" applyBorder="1" applyAlignment="1">
      <alignment horizontal="center"/>
    </xf>
    <xf numFmtId="1" fontId="33" fillId="0" borderId="14" xfId="0" applyNumberFormat="1" applyFont="1" applyBorder="1" applyAlignment="1">
      <alignment horizontal="center"/>
    </xf>
    <xf numFmtId="0" fontId="33" fillId="26" borderId="22" xfId="0" applyFont="1" applyFill="1" applyBorder="1" applyAlignment="1">
      <alignment horizontal="center"/>
    </xf>
    <xf numFmtId="0" fontId="33" fillId="26" borderId="14" xfId="0" applyFont="1" applyFill="1" applyBorder="1" applyAlignment="1">
      <alignment horizontal="center"/>
    </xf>
    <xf numFmtId="0" fontId="33" fillId="26" borderId="23" xfId="130" applyFont="1" applyFill="1" applyBorder="1" applyAlignment="1" applyProtection="1">
      <alignment horizontal="center" vertical="center"/>
      <protection hidden="1"/>
    </xf>
    <xf numFmtId="1" fontId="33" fillId="26" borderId="22" xfId="0" applyNumberFormat="1" applyFont="1" applyFill="1" applyBorder="1" applyAlignment="1">
      <alignment horizontal="center" vertical="center" wrapText="1"/>
    </xf>
    <xf numFmtId="0" fontId="33" fillId="26" borderId="14" xfId="130" applyFont="1" applyFill="1" applyBorder="1" applyAlignment="1" applyProtection="1">
      <alignment horizontal="center" vertical="center"/>
      <protection hidden="1"/>
    </xf>
    <xf numFmtId="1" fontId="33" fillId="26" borderId="14" xfId="0" applyNumberFormat="1" applyFont="1" applyFill="1" applyBorder="1" applyAlignment="1">
      <alignment horizontal="center" vertical="center" wrapText="1"/>
    </xf>
    <xf numFmtId="1" fontId="33" fillId="0" borderId="14" xfId="88" applyNumberFormat="1" applyFont="1" applyBorder="1" applyAlignment="1">
      <alignment horizontal="center" vertical="center"/>
    </xf>
    <xf numFmtId="0" fontId="33" fillId="26" borderId="23" xfId="0" applyFont="1" applyFill="1" applyBorder="1" applyAlignment="1">
      <alignment horizontal="center"/>
    </xf>
    <xf numFmtId="0" fontId="33" fillId="24" borderId="14" xfId="0" applyFont="1" applyFill="1" applyBorder="1"/>
    <xf numFmtId="0" fontId="33" fillId="24" borderId="14" xfId="0" applyFont="1" applyFill="1" applyBorder="1" applyAlignment="1">
      <alignment horizontal="center"/>
    </xf>
    <xf numFmtId="0" fontId="33" fillId="24" borderId="14" xfId="0" applyFont="1" applyFill="1" applyBorder="1" applyAlignment="1">
      <alignment vertical="center"/>
    </xf>
    <xf numFmtId="0" fontId="33" fillId="25" borderId="32" xfId="0" applyFont="1" applyFill="1" applyBorder="1" applyAlignment="1">
      <alignment horizontal="center" vertical="center"/>
    </xf>
    <xf numFmtId="0" fontId="33" fillId="25" borderId="32" xfId="0" applyFont="1" applyFill="1" applyBorder="1" applyAlignment="1" applyProtection="1">
      <alignment vertical="center"/>
      <protection locked="0"/>
    </xf>
    <xf numFmtId="0" fontId="33" fillId="25" borderId="13" xfId="130" applyFont="1" applyFill="1" applyBorder="1" applyAlignment="1" applyProtection="1">
      <alignment horizontal="center" vertical="center"/>
      <protection locked="0"/>
    </xf>
    <xf numFmtId="0" fontId="36" fillId="25" borderId="15" xfId="0" applyFont="1" applyFill="1" applyBorder="1"/>
    <xf numFmtId="0" fontId="36" fillId="25" borderId="15" xfId="0" applyFont="1" applyFill="1" applyBorder="1" applyAlignment="1">
      <alignment horizontal="center"/>
    </xf>
    <xf numFmtId="0" fontId="36" fillId="25" borderId="15" xfId="0" applyFont="1" applyFill="1" applyBorder="1" applyAlignment="1">
      <alignment vertical="center"/>
    </xf>
    <xf numFmtId="44" fontId="36" fillId="25" borderId="15" xfId="73" applyFont="1" applyFill="1" applyBorder="1" applyAlignment="1">
      <alignment vertical="center"/>
    </xf>
    <xf numFmtId="0" fontId="36" fillId="25" borderId="15" xfId="0" applyFont="1" applyFill="1" applyBorder="1" applyAlignment="1">
      <alignment horizontal="center" vertical="center"/>
    </xf>
    <xf numFmtId="0" fontId="36" fillId="0" borderId="0" xfId="0" applyFont="1"/>
    <xf numFmtId="0" fontId="36" fillId="25" borderId="0" xfId="0" applyFont="1" applyFill="1"/>
    <xf numFmtId="0" fontId="36" fillId="25" borderId="0" xfId="0" applyFont="1" applyFill="1" applyAlignment="1">
      <alignment horizontal="center"/>
    </xf>
    <xf numFmtId="0" fontId="36" fillId="25" borderId="0" xfId="0" applyFont="1" applyFill="1" applyAlignment="1">
      <alignment vertical="center"/>
    </xf>
    <xf numFmtId="44" fontId="36" fillId="25" borderId="0" xfId="73" applyFont="1" applyFill="1" applyAlignment="1">
      <alignment vertical="center"/>
    </xf>
    <xf numFmtId="0" fontId="36" fillId="25" borderId="0" xfId="0" applyFont="1" applyFill="1" applyAlignment="1">
      <alignment horizontal="center" vertical="center"/>
    </xf>
    <xf numFmtId="0" fontId="33" fillId="25" borderId="13" xfId="0" applyFont="1" applyFill="1" applyBorder="1" applyAlignment="1" applyProtection="1">
      <alignment horizontal="center" vertical="center"/>
      <protection locked="0"/>
    </xf>
    <xf numFmtId="0" fontId="36" fillId="26" borderId="0" xfId="0" applyFont="1" applyFill="1"/>
    <xf numFmtId="0" fontId="33" fillId="24" borderId="11" xfId="130" applyFont="1" applyFill="1" applyBorder="1" applyAlignment="1" applyProtection="1">
      <alignment horizontal="center" vertical="center"/>
      <protection hidden="1"/>
    </xf>
    <xf numFmtId="0" fontId="33" fillId="24" borderId="14" xfId="130" applyFont="1" applyFill="1" applyBorder="1" applyAlignment="1" applyProtection="1">
      <alignment horizontal="center" vertical="center"/>
      <protection hidden="1"/>
    </xf>
    <xf numFmtId="0" fontId="33" fillId="24" borderId="15" xfId="130" applyFont="1" applyFill="1" applyBorder="1" applyAlignment="1" applyProtection="1">
      <alignment horizontal="center" vertical="center"/>
      <protection hidden="1"/>
    </xf>
    <xf numFmtId="0" fontId="33" fillId="24" borderId="12" xfId="130" applyFont="1" applyFill="1" applyBorder="1" applyAlignment="1" applyProtection="1">
      <alignment horizontal="center" vertical="center"/>
      <protection locked="0"/>
    </xf>
    <xf numFmtId="1" fontId="33" fillId="26" borderId="14" xfId="0" applyNumberFormat="1" applyFont="1" applyFill="1" applyBorder="1" applyAlignment="1">
      <alignment horizontal="center"/>
    </xf>
    <xf numFmtId="0" fontId="40" fillId="26" borderId="0" xfId="0" applyFont="1" applyFill="1"/>
    <xf numFmtId="0" fontId="33" fillId="26" borderId="24" xfId="0" applyFont="1" applyFill="1" applyBorder="1" applyAlignment="1">
      <alignment horizontal="center"/>
    </xf>
    <xf numFmtId="1" fontId="33" fillId="26" borderId="14" xfId="0" applyNumberFormat="1" applyFont="1" applyFill="1" applyBorder="1" applyAlignment="1">
      <alignment horizontal="center" vertical="center"/>
    </xf>
    <xf numFmtId="0" fontId="37" fillId="0" borderId="14" xfId="0" applyFont="1" applyBorder="1"/>
    <xf numFmtId="0" fontId="37" fillId="0" borderId="14" xfId="0" applyFont="1" applyBorder="1" applyAlignment="1">
      <alignment horizontal="center"/>
    </xf>
    <xf numFmtId="0" fontId="37" fillId="0" borderId="14" xfId="0" applyFont="1" applyBorder="1" applyAlignment="1">
      <alignment vertical="center"/>
    </xf>
    <xf numFmtId="0" fontId="36" fillId="25" borderId="33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44" fontId="36" fillId="0" borderId="0" xfId="73" applyFont="1"/>
    <xf numFmtId="0" fontId="41" fillId="25" borderId="11" xfId="0" applyFont="1" applyFill="1" applyBorder="1"/>
    <xf numFmtId="0" fontId="41" fillId="25" borderId="17" xfId="0" applyFont="1" applyFill="1" applyBorder="1"/>
    <xf numFmtId="0" fontId="41" fillId="25" borderId="0" xfId="0" applyFont="1" applyFill="1"/>
    <xf numFmtId="0" fontId="41" fillId="0" borderId="0" xfId="0" applyFont="1"/>
    <xf numFmtId="0" fontId="42" fillId="0" borderId="19" xfId="73" applyNumberFormat="1" applyFont="1" applyBorder="1" applyAlignment="1">
      <alignment horizontal="center"/>
    </xf>
    <xf numFmtId="44" fontId="33" fillId="0" borderId="35" xfId="73" applyFont="1" applyBorder="1" applyAlignment="1">
      <alignment horizontal="center"/>
    </xf>
    <xf numFmtId="14" fontId="43" fillId="0" borderId="19" xfId="73" applyNumberFormat="1" applyFont="1" applyBorder="1" applyAlignment="1">
      <alignment horizontal="center"/>
    </xf>
    <xf numFmtId="0" fontId="44" fillId="0" borderId="19" xfId="73" applyNumberFormat="1" applyFont="1" applyBorder="1" applyAlignment="1">
      <alignment horizontal="center"/>
    </xf>
    <xf numFmtId="0" fontId="35" fillId="24" borderId="19" xfId="0" applyFont="1" applyFill="1" applyBorder="1" applyAlignment="1">
      <alignment horizontal="center" vertical="center"/>
    </xf>
    <xf numFmtId="0" fontId="37" fillId="25" borderId="21" xfId="0" applyFont="1" applyFill="1" applyBorder="1"/>
    <xf numFmtId="0" fontId="37" fillId="25" borderId="21" xfId="0" applyFont="1" applyFill="1" applyBorder="1" applyAlignment="1">
      <alignment horizontal="center"/>
    </xf>
    <xf numFmtId="0" fontId="37" fillId="25" borderId="21" xfId="0" applyFont="1" applyFill="1" applyBorder="1" applyAlignment="1">
      <alignment vertical="center"/>
    </xf>
    <xf numFmtId="0" fontId="33" fillId="25" borderId="14" xfId="0" applyFont="1" applyFill="1" applyBorder="1" applyAlignment="1">
      <alignment horizontal="center" vertical="center"/>
    </xf>
    <xf numFmtId="44" fontId="33" fillId="0" borderId="14" xfId="73" applyFont="1" applyBorder="1" applyAlignment="1">
      <alignment horizontal="center" vertical="center"/>
    </xf>
    <xf numFmtId="0" fontId="33" fillId="25" borderId="14" xfId="0" applyFont="1" applyFill="1" applyBorder="1" applyAlignment="1" applyProtection="1">
      <alignment horizontal="center" vertical="center"/>
      <protection locked="0"/>
    </xf>
    <xf numFmtId="0" fontId="35" fillId="25" borderId="20" xfId="0" applyFont="1" applyFill="1" applyBorder="1"/>
    <xf numFmtId="14" fontId="43" fillId="26" borderId="37" xfId="73" applyNumberFormat="1" applyFont="1" applyFill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33" fillId="0" borderId="24" xfId="88" applyFont="1" applyBorder="1" applyAlignment="1">
      <alignment horizontal="center"/>
    </xf>
    <xf numFmtId="0" fontId="33" fillId="25" borderId="24" xfId="0" applyFont="1" applyFill="1" applyBorder="1" applyAlignment="1">
      <alignment horizontal="center" vertical="center"/>
    </xf>
    <xf numFmtId="44" fontId="33" fillId="0" borderId="24" xfId="73" applyFont="1" applyBorder="1" applyAlignment="1">
      <alignment horizontal="center"/>
    </xf>
    <xf numFmtId="44" fontId="33" fillId="0" borderId="24" xfId="73" applyFont="1" applyBorder="1" applyAlignment="1">
      <alignment horizontal="center" vertical="center"/>
    </xf>
    <xf numFmtId="44" fontId="33" fillId="0" borderId="38" xfId="73" applyFont="1" applyBorder="1" applyAlignment="1">
      <alignment horizontal="center"/>
    </xf>
    <xf numFmtId="0" fontId="33" fillId="25" borderId="42" xfId="0" applyFont="1" applyFill="1" applyBorder="1" applyAlignment="1" applyProtection="1">
      <alignment vertical="center"/>
      <protection locked="0"/>
    </xf>
    <xf numFmtId="1" fontId="33" fillId="26" borderId="24" xfId="0" applyNumberFormat="1" applyFont="1" applyFill="1" applyBorder="1" applyAlignment="1">
      <alignment horizontal="center"/>
    </xf>
    <xf numFmtId="0" fontId="33" fillId="25" borderId="24" xfId="0" applyFont="1" applyFill="1" applyBorder="1" applyAlignment="1" applyProtection="1">
      <alignment horizontal="center" vertical="center"/>
      <protection locked="0"/>
    </xf>
    <xf numFmtId="0" fontId="33" fillId="25" borderId="36" xfId="0" applyFont="1" applyFill="1" applyBorder="1" applyAlignment="1" applyProtection="1">
      <alignment horizontal="center" vertical="center"/>
      <protection locked="0"/>
    </xf>
    <xf numFmtId="0" fontId="33" fillId="25" borderId="42" xfId="0" applyFont="1" applyFill="1" applyBorder="1" applyAlignment="1" applyProtection="1">
      <alignment horizontal="center" vertical="center"/>
      <protection locked="0"/>
    </xf>
    <xf numFmtId="0" fontId="42" fillId="0" borderId="39" xfId="73" applyNumberFormat="1" applyFont="1" applyBorder="1" applyAlignment="1">
      <alignment horizontal="center"/>
    </xf>
    <xf numFmtId="0" fontId="33" fillId="0" borderId="36" xfId="0" applyFont="1" applyBorder="1" applyAlignment="1">
      <alignment horizontal="center"/>
    </xf>
    <xf numFmtId="0" fontId="33" fillId="0" borderId="36" xfId="88" applyFont="1" applyBorder="1" applyAlignment="1">
      <alignment horizontal="center"/>
    </xf>
    <xf numFmtId="44" fontId="33" fillId="0" borderId="36" xfId="73" applyFont="1" applyBorder="1" applyAlignment="1">
      <alignment horizontal="center"/>
    </xf>
    <xf numFmtId="44" fontId="33" fillId="0" borderId="36" xfId="73" applyFont="1" applyBorder="1" applyAlignment="1">
      <alignment horizontal="center" vertical="center"/>
    </xf>
    <xf numFmtId="44" fontId="33" fillId="0" borderId="40" xfId="73" applyFont="1" applyBorder="1" applyAlignment="1">
      <alignment horizontal="center"/>
    </xf>
    <xf numFmtId="0" fontId="35" fillId="24" borderId="41" xfId="87" applyNumberFormat="1" applyFont="1" applyFill="1" applyBorder="1" applyAlignment="1" applyProtection="1">
      <alignment horizontal="center" vertical="center" wrapText="1"/>
      <protection hidden="1"/>
    </xf>
    <xf numFmtId="0" fontId="33" fillId="24" borderId="42" xfId="130" applyFont="1" applyFill="1" applyBorder="1" applyAlignment="1" applyProtection="1">
      <alignment horizontal="center" vertical="center"/>
      <protection hidden="1"/>
    </xf>
    <xf numFmtId="0" fontId="33" fillId="24" borderId="42" xfId="130" applyFont="1" applyFill="1" applyBorder="1" applyAlignment="1" applyProtection="1">
      <alignment horizontal="center" vertical="center"/>
      <protection locked="0"/>
    </xf>
    <xf numFmtId="0" fontId="33" fillId="24" borderId="43" xfId="130" applyFont="1" applyFill="1" applyBorder="1" applyAlignment="1" applyProtection="1">
      <alignment horizontal="center" vertical="center"/>
      <protection locked="0"/>
    </xf>
    <xf numFmtId="0" fontId="33" fillId="0" borderId="24" xfId="130" applyFont="1" applyBorder="1" applyAlignment="1" applyProtection="1">
      <alignment horizontal="center" vertical="center"/>
      <protection hidden="1"/>
    </xf>
    <xf numFmtId="0" fontId="35" fillId="24" borderId="44" xfId="87" applyNumberFormat="1" applyFont="1" applyFill="1" applyBorder="1" applyAlignment="1" applyProtection="1">
      <alignment horizontal="center" vertical="center" wrapText="1"/>
      <protection hidden="1"/>
    </xf>
    <xf numFmtId="0" fontId="33" fillId="24" borderId="45" xfId="130" applyFont="1" applyFill="1" applyBorder="1" applyAlignment="1" applyProtection="1">
      <alignment horizontal="center" vertical="center"/>
      <protection hidden="1"/>
    </xf>
    <xf numFmtId="0" fontId="33" fillId="24" borderId="45" xfId="130" applyFont="1" applyFill="1" applyBorder="1" applyAlignment="1" applyProtection="1">
      <alignment horizontal="center" vertical="center"/>
      <protection locked="0"/>
    </xf>
    <xf numFmtId="0" fontId="33" fillId="25" borderId="45" xfId="0" applyFont="1" applyFill="1" applyBorder="1" applyAlignment="1" applyProtection="1">
      <alignment horizontal="center" vertical="center"/>
      <protection locked="0"/>
    </xf>
    <xf numFmtId="0" fontId="33" fillId="24" borderId="46" xfId="130" applyFont="1" applyFill="1" applyBorder="1" applyAlignment="1" applyProtection="1">
      <alignment horizontal="center" vertical="center"/>
      <protection locked="0"/>
    </xf>
    <xf numFmtId="1" fontId="33" fillId="26" borderId="24" xfId="0" applyNumberFormat="1" applyFont="1" applyFill="1" applyBorder="1" applyAlignment="1">
      <alignment horizontal="center" vertical="center" wrapText="1"/>
    </xf>
    <xf numFmtId="0" fontId="44" fillId="0" borderId="37" xfId="73" applyNumberFormat="1" applyFont="1" applyBorder="1" applyAlignment="1">
      <alignment horizontal="center"/>
    </xf>
    <xf numFmtId="1" fontId="33" fillId="0" borderId="24" xfId="88" applyNumberFormat="1" applyFont="1" applyBorder="1" applyAlignment="1">
      <alignment horizontal="center" vertical="center"/>
    </xf>
    <xf numFmtId="0" fontId="33" fillId="0" borderId="36" xfId="130" applyFont="1" applyBorder="1" applyAlignment="1" applyProtection="1">
      <alignment horizontal="center" vertical="center"/>
      <protection hidden="1"/>
    </xf>
    <xf numFmtId="0" fontId="33" fillId="25" borderId="36" xfId="0" applyFont="1" applyFill="1" applyBorder="1" applyAlignment="1">
      <alignment horizontal="center" vertical="center"/>
    </xf>
    <xf numFmtId="0" fontId="33" fillId="25" borderId="42" xfId="130" applyFont="1" applyFill="1" applyBorder="1" applyAlignment="1" applyProtection="1">
      <alignment horizontal="center" vertical="center"/>
      <protection locked="0"/>
    </xf>
    <xf numFmtId="0" fontId="33" fillId="26" borderId="36" xfId="0" applyFont="1" applyFill="1" applyBorder="1" applyAlignment="1">
      <alignment horizontal="center"/>
    </xf>
    <xf numFmtId="1" fontId="33" fillId="26" borderId="36" xfId="0" applyNumberFormat="1" applyFont="1" applyFill="1" applyBorder="1" applyAlignment="1">
      <alignment horizontal="center" vertical="center" wrapText="1"/>
    </xf>
    <xf numFmtId="1" fontId="33" fillId="26" borderId="36" xfId="0" applyNumberFormat="1" applyFont="1" applyFill="1" applyBorder="1" applyAlignment="1">
      <alignment horizontal="center"/>
    </xf>
    <xf numFmtId="0" fontId="44" fillId="0" borderId="39" xfId="73" applyNumberFormat="1" applyFont="1" applyBorder="1" applyAlignment="1">
      <alignment horizontal="center"/>
    </xf>
    <xf numFmtId="1" fontId="33" fillId="0" borderId="36" xfId="88" applyNumberFormat="1" applyFont="1" applyBorder="1" applyAlignment="1">
      <alignment horizontal="center" vertical="center"/>
    </xf>
    <xf numFmtId="14" fontId="43" fillId="0" borderId="39" xfId="73" applyNumberFormat="1" applyFont="1" applyBorder="1" applyAlignment="1">
      <alignment horizontal="center"/>
    </xf>
    <xf numFmtId="0" fontId="36" fillId="25" borderId="47" xfId="0" applyFont="1" applyFill="1" applyBorder="1" applyAlignment="1">
      <alignment horizontal="center" vertical="center"/>
    </xf>
    <xf numFmtId="0" fontId="33" fillId="24" borderId="24" xfId="0" applyFont="1" applyFill="1" applyBorder="1" applyAlignment="1">
      <alignment vertical="center"/>
    </xf>
    <xf numFmtId="0" fontId="33" fillId="24" borderId="24" xfId="130" applyFont="1" applyFill="1" applyBorder="1" applyAlignment="1" applyProtection="1">
      <alignment horizontal="center" vertical="center"/>
      <protection locked="0"/>
    </xf>
    <xf numFmtId="0" fontId="37" fillId="28" borderId="41" xfId="0" applyFont="1" applyFill="1" applyBorder="1" applyAlignment="1">
      <alignment vertical="center"/>
    </xf>
    <xf numFmtId="37" fontId="37" fillId="0" borderId="42" xfId="0" applyNumberFormat="1" applyFont="1" applyBorder="1" applyAlignment="1">
      <alignment horizontal="center" vertical="center"/>
    </xf>
    <xf numFmtId="44" fontId="37" fillId="0" borderId="43" xfId="0" applyNumberFormat="1" applyFont="1" applyBorder="1" applyAlignment="1">
      <alignment horizontal="center" vertical="center"/>
    </xf>
    <xf numFmtId="0" fontId="36" fillId="25" borderId="48" xfId="0" applyFont="1" applyFill="1" applyBorder="1" applyAlignment="1">
      <alignment horizontal="center" vertical="center"/>
    </xf>
    <xf numFmtId="44" fontId="36" fillId="27" borderId="41" xfId="73" applyFont="1" applyFill="1" applyBorder="1" applyAlignment="1">
      <alignment horizontal="center" vertical="center"/>
    </xf>
    <xf numFmtId="0" fontId="39" fillId="0" borderId="14" xfId="0" applyFont="1" applyBorder="1" applyAlignment="1">
      <alignment horizontal="center"/>
    </xf>
    <xf numFmtId="0" fontId="39" fillId="0" borderId="14" xfId="88" applyFont="1" applyBorder="1" applyAlignment="1">
      <alignment horizontal="center"/>
    </xf>
    <xf numFmtId="1" fontId="37" fillId="26" borderId="14" xfId="0" applyNumberFormat="1" applyFont="1" applyFill="1" applyBorder="1" applyAlignment="1">
      <alignment horizontal="center" vertical="center" wrapText="1"/>
    </xf>
    <xf numFmtId="0" fontId="37" fillId="26" borderId="14" xfId="0" applyFont="1" applyFill="1" applyBorder="1" applyAlignment="1">
      <alignment horizontal="center"/>
    </xf>
    <xf numFmtId="0" fontId="37" fillId="25" borderId="14" xfId="0" applyFont="1" applyFill="1" applyBorder="1" applyAlignment="1" applyProtection="1">
      <alignment horizontal="center" vertical="center"/>
      <protection locked="0"/>
    </xf>
    <xf numFmtId="44" fontId="37" fillId="0" borderId="14" xfId="73" applyFont="1" applyBorder="1" applyAlignment="1">
      <alignment horizontal="center"/>
    </xf>
    <xf numFmtId="1" fontId="37" fillId="26" borderId="14" xfId="130" applyNumberFormat="1" applyFont="1" applyFill="1" applyBorder="1" applyAlignment="1" applyProtection="1">
      <alignment horizontal="center" vertical="center"/>
      <protection hidden="1"/>
    </xf>
    <xf numFmtId="44" fontId="37" fillId="0" borderId="24" xfId="73" applyFont="1" applyBorder="1" applyAlignment="1">
      <alignment horizontal="center"/>
    </xf>
    <xf numFmtId="0" fontId="39" fillId="26" borderId="14" xfId="0" applyFont="1" applyFill="1" applyBorder="1" applyAlignment="1">
      <alignment horizontal="center"/>
    </xf>
    <xf numFmtId="1" fontId="39" fillId="26" borderId="14" xfId="0" applyNumberFormat="1" applyFont="1" applyFill="1" applyBorder="1" applyAlignment="1">
      <alignment horizontal="center" vertical="center" wrapText="1"/>
    </xf>
    <xf numFmtId="1" fontId="39" fillId="0" borderId="14" xfId="88" applyNumberFormat="1" applyFont="1" applyBorder="1" applyAlignment="1">
      <alignment horizontal="center" vertical="center"/>
    </xf>
    <xf numFmtId="0" fontId="39" fillId="26" borderId="24" xfId="0" applyFont="1" applyFill="1" applyBorder="1" applyAlignment="1">
      <alignment horizontal="center"/>
    </xf>
    <xf numFmtId="0" fontId="39" fillId="26" borderId="36" xfId="0" applyFont="1" applyFill="1" applyBorder="1" applyAlignment="1">
      <alignment horizontal="center"/>
    </xf>
    <xf numFmtId="0" fontId="37" fillId="0" borderId="14" xfId="88" applyFont="1" applyBorder="1" applyAlignment="1">
      <alignment horizontal="center"/>
    </xf>
    <xf numFmtId="1" fontId="39" fillId="26" borderId="24" xfId="0" applyNumberFormat="1" applyFont="1" applyFill="1" applyBorder="1" applyAlignment="1">
      <alignment horizontal="center"/>
    </xf>
    <xf numFmtId="1" fontId="37" fillId="26" borderId="14" xfId="0" applyNumberFormat="1" applyFont="1" applyFill="1" applyBorder="1" applyAlignment="1">
      <alignment horizontal="center" vertical="center"/>
    </xf>
    <xf numFmtId="1" fontId="37" fillId="0" borderId="14" xfId="88" applyNumberFormat="1" applyFont="1" applyBorder="1" applyAlignment="1">
      <alignment horizontal="center" vertical="center"/>
    </xf>
    <xf numFmtId="0" fontId="37" fillId="26" borderId="14" xfId="130" applyFont="1" applyFill="1" applyBorder="1" applyAlignment="1" applyProtection="1">
      <alignment horizontal="center" vertical="center"/>
      <protection hidden="1"/>
    </xf>
    <xf numFmtId="1" fontId="37" fillId="26" borderId="36" xfId="0" applyNumberFormat="1" applyFont="1" applyFill="1" applyBorder="1" applyAlignment="1">
      <alignment horizontal="center" vertical="center" wrapText="1"/>
    </xf>
    <xf numFmtId="0" fontId="37" fillId="26" borderId="36" xfId="0" applyFont="1" applyFill="1" applyBorder="1" applyAlignment="1">
      <alignment horizontal="center"/>
    </xf>
    <xf numFmtId="1" fontId="45" fillId="26" borderId="14" xfId="0" applyNumberFormat="1" applyFont="1" applyFill="1" applyBorder="1" applyAlignment="1">
      <alignment horizontal="center" vertical="center" wrapText="1"/>
    </xf>
    <xf numFmtId="1" fontId="45" fillId="0" borderId="14" xfId="88" applyNumberFormat="1" applyFont="1" applyBorder="1" applyAlignment="1">
      <alignment horizontal="center" vertical="center"/>
    </xf>
    <xf numFmtId="0" fontId="45" fillId="26" borderId="14" xfId="0" applyFont="1" applyFill="1" applyBorder="1" applyAlignment="1">
      <alignment horizontal="center"/>
    </xf>
    <xf numFmtId="0" fontId="33" fillId="30" borderId="50" xfId="130" applyFont="1" applyFill="1" applyBorder="1" applyAlignment="1" applyProtection="1">
      <alignment horizontal="center" vertical="center"/>
      <protection locked="0"/>
    </xf>
    <xf numFmtId="0" fontId="33" fillId="30" borderId="26" xfId="130" applyFont="1" applyFill="1" applyBorder="1" applyAlignment="1" applyProtection="1">
      <alignment horizontal="center" vertical="center"/>
      <protection locked="0"/>
    </xf>
    <xf numFmtId="0" fontId="33" fillId="30" borderId="27" xfId="130" applyFont="1" applyFill="1" applyBorder="1" applyAlignment="1" applyProtection="1">
      <alignment horizontal="center" vertical="center"/>
      <protection locked="0"/>
    </xf>
    <xf numFmtId="0" fontId="37" fillId="25" borderId="51" xfId="0" applyFont="1" applyFill="1" applyBorder="1" applyAlignment="1" applyProtection="1">
      <alignment horizontal="center" vertical="center"/>
      <protection locked="0"/>
    </xf>
    <xf numFmtId="0" fontId="33" fillId="25" borderId="51" xfId="0" applyFont="1" applyFill="1" applyBorder="1" applyAlignment="1" applyProtection="1">
      <alignment horizontal="center" vertical="center"/>
      <protection locked="0"/>
    </xf>
    <xf numFmtId="1" fontId="37" fillId="0" borderId="14" xfId="88" applyNumberFormat="1" applyFont="1" applyBorder="1" applyAlignment="1">
      <alignment horizontal="center"/>
    </xf>
    <xf numFmtId="0" fontId="37" fillId="0" borderId="14" xfId="130" applyFont="1" applyBorder="1" applyAlignment="1" applyProtection="1">
      <alignment horizontal="center" vertical="center"/>
      <protection hidden="1"/>
    </xf>
    <xf numFmtId="0" fontId="37" fillId="27" borderId="24" xfId="0" applyFont="1" applyFill="1" applyBorder="1" applyAlignment="1">
      <alignment horizontal="center"/>
    </xf>
    <xf numFmtId="0" fontId="37" fillId="27" borderId="24" xfId="88" applyFont="1" applyFill="1" applyBorder="1" applyAlignment="1">
      <alignment horizontal="center"/>
    </xf>
    <xf numFmtId="0" fontId="37" fillId="27" borderId="24" xfId="130" applyFont="1" applyFill="1" applyBorder="1" applyAlignment="1" applyProtection="1">
      <alignment horizontal="center" vertical="center"/>
      <protection hidden="1"/>
    </xf>
    <xf numFmtId="14" fontId="35" fillId="27" borderId="52" xfId="73" applyNumberFormat="1" applyFont="1" applyFill="1" applyBorder="1" applyAlignment="1">
      <alignment horizontal="center"/>
    </xf>
    <xf numFmtId="1" fontId="37" fillId="27" borderId="24" xfId="0" applyNumberFormat="1" applyFont="1" applyFill="1" applyBorder="1" applyAlignment="1">
      <alignment horizontal="center"/>
    </xf>
    <xf numFmtId="0" fontId="37" fillId="27" borderId="14" xfId="0" applyFont="1" applyFill="1" applyBorder="1" applyAlignment="1">
      <alignment horizontal="center"/>
    </xf>
    <xf numFmtId="0" fontId="33" fillId="27" borderId="24" xfId="0" applyFont="1" applyFill="1" applyBorder="1" applyAlignment="1">
      <alignment horizontal="center"/>
    </xf>
    <xf numFmtId="0" fontId="37" fillId="27" borderId="36" xfId="0" applyFont="1" applyFill="1" applyBorder="1" applyAlignment="1">
      <alignment horizontal="center"/>
    </xf>
    <xf numFmtId="0" fontId="39" fillId="26" borderId="14" xfId="130" applyFont="1" applyFill="1" applyBorder="1" applyAlignment="1" applyProtection="1">
      <alignment horizontal="center" vertical="center"/>
      <protection hidden="1"/>
    </xf>
    <xf numFmtId="0" fontId="39" fillId="0" borderId="36" xfId="0" applyFont="1" applyBorder="1" applyAlignment="1">
      <alignment horizontal="center"/>
    </xf>
    <xf numFmtId="0" fontId="33" fillId="31" borderId="14" xfId="0" applyFont="1" applyFill="1" applyBorder="1" applyAlignment="1">
      <alignment horizontal="center"/>
    </xf>
    <xf numFmtId="0" fontId="33" fillId="31" borderId="14" xfId="88" applyFont="1" applyFill="1" applyBorder="1" applyAlignment="1">
      <alignment horizontal="center"/>
    </xf>
    <xf numFmtId="0" fontId="35" fillId="31" borderId="19" xfId="73" applyNumberFormat="1" applyFont="1" applyFill="1" applyBorder="1" applyAlignment="1">
      <alignment horizontal="center"/>
    </xf>
    <xf numFmtId="14" fontId="35" fillId="27" borderId="14" xfId="73" applyNumberFormat="1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/>
    </xf>
    <xf numFmtId="0" fontId="37" fillId="31" borderId="14" xfId="88" applyFont="1" applyFill="1" applyBorder="1" applyAlignment="1">
      <alignment horizontal="center"/>
    </xf>
    <xf numFmtId="1" fontId="39" fillId="26" borderId="14" xfId="0" applyNumberFormat="1" applyFont="1" applyFill="1" applyBorder="1" applyAlignment="1">
      <alignment horizontal="center"/>
    </xf>
    <xf numFmtId="1" fontId="37" fillId="26" borderId="36" xfId="130" applyNumberFormat="1" applyFont="1" applyFill="1" applyBorder="1" applyAlignment="1" applyProtection="1">
      <alignment horizontal="center" vertical="center"/>
      <protection hidden="1"/>
    </xf>
    <xf numFmtId="0" fontId="39" fillId="0" borderId="36" xfId="88" applyFont="1" applyBorder="1" applyAlignment="1">
      <alignment horizontal="center"/>
    </xf>
    <xf numFmtId="0" fontId="33" fillId="25" borderId="30" xfId="130" applyFont="1" applyFill="1" applyBorder="1" applyAlignment="1" applyProtection="1">
      <alignment horizontal="center" vertical="center"/>
      <protection locked="0"/>
    </xf>
    <xf numFmtId="0" fontId="37" fillId="26" borderId="24" xfId="0" applyFont="1" applyFill="1" applyBorder="1" applyAlignment="1">
      <alignment horizontal="center"/>
    </xf>
    <xf numFmtId="0" fontId="39" fillId="0" borderId="14" xfId="130" applyFont="1" applyBorder="1" applyAlignment="1" applyProtection="1">
      <alignment horizontal="center" vertical="center"/>
      <protection hidden="1"/>
    </xf>
    <xf numFmtId="0" fontId="0" fillId="0" borderId="14" xfId="0" applyBorder="1"/>
    <xf numFmtId="0" fontId="33" fillId="0" borderId="23" xfId="0" applyFont="1" applyBorder="1" applyAlignment="1">
      <alignment horizontal="center"/>
    </xf>
    <xf numFmtId="0" fontId="37" fillId="26" borderId="53" xfId="0" applyFont="1" applyFill="1" applyBorder="1" applyAlignment="1">
      <alignment horizontal="center"/>
    </xf>
    <xf numFmtId="0" fontId="37" fillId="26" borderId="22" xfId="0" applyFont="1" applyFill="1" applyBorder="1" applyAlignment="1">
      <alignment horizontal="center"/>
    </xf>
    <xf numFmtId="0" fontId="0" fillId="26" borderId="0" xfId="0" applyFill="1"/>
    <xf numFmtId="0" fontId="37" fillId="26" borderId="54" xfId="130" applyFont="1" applyFill="1" applyBorder="1" applyAlignment="1" applyProtection="1">
      <alignment horizontal="center" vertical="center"/>
      <protection hidden="1"/>
    </xf>
    <xf numFmtId="0" fontId="37" fillId="26" borderId="23" xfId="0" applyFont="1" applyFill="1" applyBorder="1" applyAlignment="1">
      <alignment horizontal="center"/>
    </xf>
    <xf numFmtId="0" fontId="37" fillId="0" borderId="36" xfId="0" applyFont="1" applyBorder="1" applyAlignment="1">
      <alignment horizontal="center"/>
    </xf>
    <xf numFmtId="1" fontId="39" fillId="26" borderId="14" xfId="88" applyNumberFormat="1" applyFont="1" applyFill="1" applyBorder="1" applyAlignment="1">
      <alignment horizontal="center" vertical="center"/>
    </xf>
    <xf numFmtId="1" fontId="39" fillId="26" borderId="36" xfId="0" applyNumberFormat="1" applyFont="1" applyFill="1" applyBorder="1" applyAlignment="1">
      <alignment horizontal="center" vertical="center" wrapText="1"/>
    </xf>
    <xf numFmtId="1" fontId="39" fillId="26" borderId="36" xfId="130" applyNumberFormat="1" applyFont="1" applyFill="1" applyBorder="1" applyAlignment="1" applyProtection="1">
      <alignment horizontal="center" vertical="center"/>
      <protection hidden="1"/>
    </xf>
    <xf numFmtId="1" fontId="39" fillId="26" borderId="14" xfId="130" applyNumberFormat="1" applyFont="1" applyFill="1" applyBorder="1" applyAlignment="1" applyProtection="1">
      <alignment horizontal="center" vertical="center"/>
      <protection hidden="1"/>
    </xf>
    <xf numFmtId="0" fontId="39" fillId="0" borderId="14" xfId="88" applyFont="1" applyFill="1" applyBorder="1" applyAlignment="1">
      <alignment horizontal="center"/>
    </xf>
    <xf numFmtId="14" fontId="47" fillId="0" borderId="19" xfId="73" applyNumberFormat="1" applyFont="1" applyBorder="1" applyAlignment="1">
      <alignment horizontal="center"/>
    </xf>
    <xf numFmtId="0" fontId="43" fillId="0" borderId="39" xfId="73" applyNumberFormat="1" applyFont="1" applyBorder="1" applyAlignment="1">
      <alignment horizontal="center"/>
    </xf>
    <xf numFmtId="1" fontId="39" fillId="0" borderId="36" xfId="88" applyNumberFormat="1" applyFont="1" applyBorder="1" applyAlignment="1">
      <alignment horizontal="center" vertical="center"/>
    </xf>
    <xf numFmtId="0" fontId="43" fillId="0" borderId="19" xfId="73" applyNumberFormat="1" applyFont="1" applyBorder="1" applyAlignment="1">
      <alignment horizontal="center"/>
    </xf>
    <xf numFmtId="14" fontId="47" fillId="26" borderId="37" xfId="73" applyNumberFormat="1" applyFont="1" applyFill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24" xfId="88" applyFont="1" applyBorder="1" applyAlignment="1">
      <alignment horizontal="center"/>
    </xf>
    <xf numFmtId="0" fontId="37" fillId="0" borderId="36" xfId="88" applyFont="1" applyBorder="1" applyAlignment="1">
      <alignment horizontal="center"/>
    </xf>
    <xf numFmtId="0" fontId="37" fillId="26" borderId="36" xfId="130" applyFont="1" applyFill="1" applyBorder="1" applyAlignment="1" applyProtection="1">
      <alignment horizontal="center" vertical="center"/>
      <protection hidden="1"/>
    </xf>
    <xf numFmtId="14" fontId="47" fillId="0" borderId="19" xfId="73" applyNumberFormat="1" applyFont="1" applyFill="1" applyBorder="1" applyAlignment="1">
      <alignment horizontal="center"/>
    </xf>
    <xf numFmtId="0" fontId="37" fillId="0" borderId="36" xfId="88" applyFont="1" applyFill="1" applyBorder="1" applyAlignment="1">
      <alignment horizontal="center"/>
    </xf>
    <xf numFmtId="14" fontId="48" fillId="0" borderId="19" xfId="73" applyNumberFormat="1" applyFont="1" applyBorder="1" applyAlignment="1">
      <alignment horizontal="center"/>
    </xf>
    <xf numFmtId="1" fontId="37" fillId="26" borderId="24" xfId="0" applyNumberFormat="1" applyFont="1" applyFill="1" applyBorder="1" applyAlignment="1">
      <alignment horizontal="center"/>
    </xf>
    <xf numFmtId="0" fontId="43" fillId="0" borderId="37" xfId="73" applyNumberFormat="1" applyFont="1" applyBorder="1" applyAlignment="1">
      <alignment horizontal="center"/>
    </xf>
    <xf numFmtId="1" fontId="49" fillId="26" borderId="14" xfId="0" applyNumberFormat="1" applyFont="1" applyFill="1" applyBorder="1" applyAlignment="1">
      <alignment horizontal="center" vertical="center" wrapText="1"/>
    </xf>
    <xf numFmtId="1" fontId="49" fillId="0" borderId="14" xfId="88" applyNumberFormat="1" applyFont="1" applyBorder="1" applyAlignment="1">
      <alignment horizontal="center" vertical="center"/>
    </xf>
    <xf numFmtId="0" fontId="49" fillId="26" borderId="14" xfId="0" applyFont="1" applyFill="1" applyBorder="1" applyAlignment="1">
      <alignment horizontal="center"/>
    </xf>
    <xf numFmtId="1" fontId="39" fillId="26" borderId="24" xfId="0" applyNumberFormat="1" applyFont="1" applyFill="1" applyBorder="1" applyAlignment="1">
      <alignment horizontal="center" vertical="center" wrapText="1"/>
    </xf>
    <xf numFmtId="1" fontId="39" fillId="0" borderId="24" xfId="88" applyNumberFormat="1" applyFont="1" applyBorder="1" applyAlignment="1">
      <alignment horizontal="center" vertical="center"/>
    </xf>
    <xf numFmtId="0" fontId="33" fillId="30" borderId="29" xfId="130" applyFont="1" applyFill="1" applyBorder="1" applyAlignment="1" applyProtection="1">
      <alignment horizontal="center" vertical="center"/>
      <protection locked="0"/>
    </xf>
    <xf numFmtId="0" fontId="33" fillId="30" borderId="15" xfId="130" applyFont="1" applyFill="1" applyBorder="1" applyAlignment="1" applyProtection="1">
      <alignment horizontal="center" vertical="center"/>
      <protection locked="0"/>
    </xf>
    <xf numFmtId="0" fontId="33" fillId="30" borderId="16" xfId="130" applyFont="1" applyFill="1" applyBorder="1" applyAlignment="1" applyProtection="1">
      <alignment horizontal="center" vertical="center"/>
      <protection locked="0"/>
    </xf>
    <xf numFmtId="0" fontId="33" fillId="30" borderId="49" xfId="130" applyFont="1" applyFill="1" applyBorder="1" applyAlignment="1" applyProtection="1">
      <alignment horizontal="center" vertical="center"/>
      <protection locked="0"/>
    </xf>
    <xf numFmtId="0" fontId="33" fillId="30" borderId="0" xfId="130" applyFont="1" applyFill="1" applyAlignment="1" applyProtection="1">
      <alignment horizontal="center" vertical="center"/>
      <protection locked="0"/>
    </xf>
    <xf numFmtId="0" fontId="33" fillId="30" borderId="18" xfId="130" applyFont="1" applyFill="1" applyBorder="1" applyAlignment="1" applyProtection="1">
      <alignment horizontal="center" vertical="center"/>
      <protection locked="0"/>
    </xf>
    <xf numFmtId="0" fontId="33" fillId="30" borderId="50" xfId="130" applyFont="1" applyFill="1" applyBorder="1" applyAlignment="1" applyProtection="1">
      <alignment horizontal="center" vertical="center"/>
      <protection locked="0"/>
    </xf>
    <xf numFmtId="0" fontId="33" fillId="30" borderId="26" xfId="130" applyFont="1" applyFill="1" applyBorder="1" applyAlignment="1" applyProtection="1">
      <alignment horizontal="center" vertical="center"/>
      <protection locked="0"/>
    </xf>
    <xf numFmtId="0" fontId="33" fillId="30" borderId="27" xfId="130" applyFont="1" applyFill="1" applyBorder="1" applyAlignment="1" applyProtection="1">
      <alignment horizontal="center" vertical="center"/>
      <protection locked="0"/>
    </xf>
    <xf numFmtId="44" fontId="33" fillId="27" borderId="42" xfId="73" applyFont="1" applyFill="1" applyBorder="1" applyAlignment="1" applyProtection="1">
      <alignment horizontal="center" vertical="center"/>
      <protection locked="0"/>
    </xf>
    <xf numFmtId="44" fontId="33" fillId="27" borderId="43" xfId="73" applyFont="1" applyFill="1" applyBorder="1" applyAlignment="1" applyProtection="1">
      <alignment horizontal="center" vertical="center"/>
      <protection locked="0"/>
    </xf>
    <xf numFmtId="0" fontId="33" fillId="28" borderId="42" xfId="0" applyFont="1" applyFill="1" applyBorder="1" applyAlignment="1" applyProtection="1">
      <alignment horizontal="center" vertical="center"/>
      <protection locked="0"/>
    </xf>
    <xf numFmtId="0" fontId="33" fillId="28" borderId="45" xfId="0" applyFont="1" applyFill="1" applyBorder="1" applyAlignment="1" applyProtection="1">
      <alignment horizontal="center" vertical="center"/>
      <protection locked="0"/>
    </xf>
    <xf numFmtId="0" fontId="38" fillId="29" borderId="44" xfId="0" applyFont="1" applyFill="1" applyBorder="1" applyAlignment="1" applyProtection="1">
      <alignment horizontal="center" vertical="center"/>
      <protection locked="0"/>
    </xf>
    <xf numFmtId="0" fontId="38" fillId="29" borderId="45" xfId="0" applyFont="1" applyFill="1" applyBorder="1" applyAlignment="1" applyProtection="1">
      <alignment horizontal="center" vertical="center"/>
      <protection locked="0"/>
    </xf>
    <xf numFmtId="0" fontId="38" fillId="29" borderId="41" xfId="0" applyFont="1" applyFill="1" applyBorder="1" applyAlignment="1" applyProtection="1">
      <alignment horizontal="center" vertical="center"/>
      <protection locked="0"/>
    </xf>
    <xf numFmtId="0" fontId="38" fillId="29" borderId="42" xfId="0" applyFont="1" applyFill="1" applyBorder="1" applyAlignment="1" applyProtection="1">
      <alignment horizontal="center" vertical="center"/>
      <protection locked="0"/>
    </xf>
    <xf numFmtId="0" fontId="34" fillId="24" borderId="11" xfId="0" applyFont="1" applyFill="1" applyBorder="1" applyAlignment="1">
      <alignment horizontal="center" vertical="center"/>
    </xf>
    <xf numFmtId="0" fontId="34" fillId="24" borderId="16" xfId="0" applyFont="1" applyFill="1" applyBorder="1" applyAlignment="1">
      <alignment horizontal="center" vertical="center"/>
    </xf>
    <xf numFmtId="0" fontId="34" fillId="24" borderId="17" xfId="0" applyFont="1" applyFill="1" applyBorder="1" applyAlignment="1">
      <alignment horizontal="center" vertical="center"/>
    </xf>
    <xf numFmtId="0" fontId="34" fillId="24" borderId="18" xfId="0" applyFont="1" applyFill="1" applyBorder="1" applyAlignment="1">
      <alignment horizontal="center" vertical="center"/>
    </xf>
    <xf numFmtId="0" fontId="34" fillId="24" borderId="25" xfId="0" applyFont="1" applyFill="1" applyBorder="1" applyAlignment="1">
      <alignment horizontal="center" vertical="center"/>
    </xf>
    <xf numFmtId="0" fontId="34" fillId="24" borderId="27" xfId="0" applyFont="1" applyFill="1" applyBorder="1" applyAlignment="1">
      <alignment horizontal="center" vertical="center"/>
    </xf>
    <xf numFmtId="0" fontId="2" fillId="24" borderId="13" xfId="0" applyFont="1" applyFill="1" applyBorder="1" applyAlignment="1">
      <alignment horizontal="center" vertical="center" wrapText="1"/>
    </xf>
    <xf numFmtId="0" fontId="2" fillId="24" borderId="30" xfId="0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2" fillId="24" borderId="31" xfId="0" applyFont="1" applyFill="1" applyBorder="1" applyAlignment="1">
      <alignment horizontal="center" vertical="center" wrapText="1"/>
    </xf>
    <xf numFmtId="1" fontId="36" fillId="0" borderId="11" xfId="0" applyNumberFormat="1" applyFont="1" applyBorder="1" applyAlignment="1">
      <alignment horizontal="center"/>
    </xf>
    <xf numFmtId="1" fontId="36" fillId="0" borderId="15" xfId="0" applyNumberFormat="1" applyFont="1" applyBorder="1" applyAlignment="1">
      <alignment horizontal="center"/>
    </xf>
    <xf numFmtId="1" fontId="36" fillId="0" borderId="16" xfId="0" applyNumberFormat="1" applyFont="1" applyBorder="1" applyAlignment="1">
      <alignment horizontal="center"/>
    </xf>
    <xf numFmtId="1" fontId="36" fillId="0" borderId="17" xfId="0" applyNumberFormat="1" applyFont="1" applyBorder="1" applyAlignment="1">
      <alignment horizontal="center"/>
    </xf>
    <xf numFmtId="1" fontId="36" fillId="0" borderId="0" xfId="0" applyNumberFormat="1" applyFont="1" applyAlignment="1">
      <alignment horizontal="center"/>
    </xf>
    <xf numFmtId="1" fontId="36" fillId="0" borderId="18" xfId="0" applyNumberFormat="1" applyFont="1" applyBorder="1" applyAlignment="1">
      <alignment horizontal="center"/>
    </xf>
    <xf numFmtId="1" fontId="36" fillId="0" borderId="25" xfId="0" applyNumberFormat="1" applyFont="1" applyBorder="1" applyAlignment="1">
      <alignment horizontal="center"/>
    </xf>
    <xf numFmtId="1" fontId="36" fillId="0" borderId="26" xfId="0" applyNumberFormat="1" applyFont="1" applyBorder="1" applyAlignment="1">
      <alignment horizontal="center"/>
    </xf>
    <xf numFmtId="1" fontId="36" fillId="0" borderId="27" xfId="0" applyNumberFormat="1" applyFont="1" applyBorder="1" applyAlignment="1">
      <alignment horizontal="center"/>
    </xf>
    <xf numFmtId="44" fontId="36" fillId="0" borderId="11" xfId="0" applyNumberFormat="1" applyFont="1" applyBorder="1" applyAlignment="1">
      <alignment horizontal="center"/>
    </xf>
    <xf numFmtId="0" fontId="46" fillId="25" borderId="28" xfId="0" applyFont="1" applyFill="1" applyBorder="1" applyAlignment="1" applyProtection="1">
      <alignment horizontal="center" vertical="center"/>
      <protection locked="0"/>
    </xf>
    <xf numFmtId="0" fontId="38" fillId="25" borderId="15" xfId="0" applyFont="1" applyFill="1" applyBorder="1" applyAlignment="1" applyProtection="1">
      <alignment horizontal="center" vertical="center"/>
      <protection locked="0"/>
    </xf>
    <xf numFmtId="0" fontId="38" fillId="25" borderId="28" xfId="0" applyFont="1" applyFill="1" applyBorder="1" applyAlignment="1" applyProtection="1">
      <alignment horizontal="center" vertical="center"/>
      <protection locked="0"/>
    </xf>
    <xf numFmtId="0" fontId="38" fillId="25" borderId="34" xfId="0" applyFont="1" applyFill="1" applyBorder="1" applyAlignment="1" applyProtection="1">
      <alignment horizontal="center" vertical="center"/>
      <protection locked="0"/>
    </xf>
    <xf numFmtId="0" fontId="38" fillId="25" borderId="26" xfId="0" applyFont="1" applyFill="1" applyBorder="1" applyAlignment="1" applyProtection="1">
      <alignment horizontal="center" vertical="center"/>
      <protection locked="0"/>
    </xf>
    <xf numFmtId="0" fontId="38" fillId="25" borderId="0" xfId="0" applyFont="1" applyFill="1" applyAlignment="1" applyProtection="1">
      <alignment horizontal="center" vertical="center"/>
      <protection locked="0"/>
    </xf>
    <xf numFmtId="0" fontId="37" fillId="0" borderId="14" xfId="88" applyFont="1" applyFill="1" applyBorder="1" applyAlignment="1">
      <alignment horizontal="center"/>
    </xf>
    <xf numFmtId="1" fontId="50" fillId="26" borderId="14" xfId="0" applyNumberFormat="1" applyFont="1" applyFill="1" applyBorder="1" applyAlignment="1">
      <alignment horizontal="center" vertical="center" wrapText="1"/>
    </xf>
    <xf numFmtId="0" fontId="50" fillId="0" borderId="14" xfId="88" applyFont="1" applyBorder="1" applyAlignment="1">
      <alignment horizontal="center"/>
    </xf>
    <xf numFmtId="0" fontId="50" fillId="26" borderId="14" xfId="130" applyFont="1" applyFill="1" applyBorder="1" applyAlignment="1" applyProtection="1">
      <alignment horizontal="center" vertical="center"/>
      <protection hidden="1"/>
    </xf>
    <xf numFmtId="0" fontId="50" fillId="0" borderId="36" xfId="0" applyFont="1" applyBorder="1" applyAlignment="1">
      <alignment horizontal="center"/>
    </xf>
    <xf numFmtId="0" fontId="50" fillId="26" borderId="14" xfId="0" applyFont="1" applyFill="1" applyBorder="1" applyAlignment="1">
      <alignment horizontal="center"/>
    </xf>
    <xf numFmtId="1" fontId="37" fillId="26" borderId="14" xfId="88" applyNumberFormat="1" applyFont="1" applyFill="1" applyBorder="1" applyAlignment="1">
      <alignment horizontal="center" vertical="center"/>
    </xf>
    <xf numFmtId="0" fontId="47" fillId="0" borderId="19" xfId="73" applyNumberFormat="1" applyFont="1" applyBorder="1" applyAlignment="1">
      <alignment horizontal="center"/>
    </xf>
    <xf numFmtId="1" fontId="51" fillId="26" borderId="14" xfId="0" applyNumberFormat="1" applyFont="1" applyFill="1" applyBorder="1" applyAlignment="1">
      <alignment horizontal="center" vertical="center" wrapText="1"/>
    </xf>
    <xf numFmtId="1" fontId="51" fillId="26" borderId="14" xfId="88" applyNumberFormat="1" applyFont="1" applyFill="1" applyBorder="1" applyAlignment="1">
      <alignment horizontal="center" vertical="center"/>
    </xf>
    <xf numFmtId="0" fontId="51" fillId="26" borderId="14" xfId="0" applyFont="1" applyFill="1" applyBorder="1" applyAlignment="1">
      <alignment horizontal="center"/>
    </xf>
    <xf numFmtId="0" fontId="47" fillId="0" borderId="37" xfId="73" applyNumberFormat="1" applyFont="1" applyBorder="1" applyAlignment="1">
      <alignment horizontal="center"/>
    </xf>
  </cellXfs>
  <cellStyles count="802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25*62*210" xfId="13" xr:uid="{00000000-0005-0000-0000-00000C000000}"/>
    <cellStyle name="40% - Accent1 2" xfId="14" xr:uid="{00000000-0005-0000-0000-00000D000000}"/>
    <cellStyle name="40% - Accent1 2 2" xfId="15" xr:uid="{00000000-0005-0000-0000-00000E000000}"/>
    <cellStyle name="40% - Accent2 2" xfId="16" xr:uid="{00000000-0005-0000-0000-00000F000000}"/>
    <cellStyle name="40% - Accent2 2 2" xfId="17" xr:uid="{00000000-0005-0000-0000-000010000000}"/>
    <cellStyle name="40% - Accent3 2" xfId="18" xr:uid="{00000000-0005-0000-0000-000011000000}"/>
    <cellStyle name="40% - Accent3 2 2" xfId="19" xr:uid="{00000000-0005-0000-0000-000012000000}"/>
    <cellStyle name="40% - Accent4 2" xfId="20" xr:uid="{00000000-0005-0000-0000-000013000000}"/>
    <cellStyle name="40% - Accent4 2 2" xfId="21" xr:uid="{00000000-0005-0000-0000-000014000000}"/>
    <cellStyle name="40% - Accent5 2" xfId="22" xr:uid="{00000000-0005-0000-0000-000015000000}"/>
    <cellStyle name="40% - Accent5 2 2" xfId="23" xr:uid="{00000000-0005-0000-0000-000016000000}"/>
    <cellStyle name="40% - Accent6 2" xfId="24" xr:uid="{00000000-0005-0000-0000-000017000000}"/>
    <cellStyle name="40% - Accent6 2 2" xfId="25" xr:uid="{00000000-0005-0000-0000-000018000000}"/>
    <cellStyle name="60% - Accent1 2" xfId="26" xr:uid="{00000000-0005-0000-0000-000019000000}"/>
    <cellStyle name="60% - Accent2 2" xfId="27" xr:uid="{00000000-0005-0000-0000-00001A000000}"/>
    <cellStyle name="60% - Accent3 2" xfId="28" xr:uid="{00000000-0005-0000-0000-00001B000000}"/>
    <cellStyle name="60% - Accent4 2" xfId="29" xr:uid="{00000000-0005-0000-0000-00001C000000}"/>
    <cellStyle name="60% - Accent5 2" xfId="30" xr:uid="{00000000-0005-0000-0000-00001D000000}"/>
    <cellStyle name="60% - Accent6 2" xfId="31" xr:uid="{00000000-0005-0000-0000-00001E000000}"/>
    <cellStyle name="Accent1 2" xfId="32" xr:uid="{00000000-0005-0000-0000-00001F000000}"/>
    <cellStyle name="Accent2 2" xfId="33" xr:uid="{00000000-0005-0000-0000-000020000000}"/>
    <cellStyle name="Accent3 2" xfId="34" xr:uid="{00000000-0005-0000-0000-000021000000}"/>
    <cellStyle name="Accent4 2" xfId="35" xr:uid="{00000000-0005-0000-0000-000022000000}"/>
    <cellStyle name="Accent5 2" xfId="36" xr:uid="{00000000-0005-0000-0000-000023000000}"/>
    <cellStyle name="Accent6 2" xfId="37" xr:uid="{00000000-0005-0000-0000-000024000000}"/>
    <cellStyle name="Bad 2" xfId="38" xr:uid="{00000000-0005-0000-0000-000025000000}"/>
    <cellStyle name="Calculation 2" xfId="39" xr:uid="{00000000-0005-0000-0000-000026000000}"/>
    <cellStyle name="Check Cell 2" xfId="40" xr:uid="{00000000-0005-0000-0000-000027000000}"/>
    <cellStyle name="Comma 2" xfId="41" xr:uid="{00000000-0005-0000-0000-000028000000}"/>
    <cellStyle name="Comma 2 2" xfId="42" xr:uid="{00000000-0005-0000-0000-000029000000}"/>
    <cellStyle name="Comma 3 2" xfId="43" xr:uid="{00000000-0005-0000-0000-00002A000000}"/>
    <cellStyle name="Comma 3 2 2" xfId="44" xr:uid="{00000000-0005-0000-0000-00002B000000}"/>
    <cellStyle name="Comma 3 3" xfId="45" xr:uid="{00000000-0005-0000-0000-00002C000000}"/>
    <cellStyle name="Comma 3 3 2" xfId="46" xr:uid="{00000000-0005-0000-0000-00002D000000}"/>
    <cellStyle name="Comma 3 4" xfId="47" xr:uid="{00000000-0005-0000-0000-00002E000000}"/>
    <cellStyle name="Comma 3 4 2" xfId="48" xr:uid="{00000000-0005-0000-0000-00002F000000}"/>
    <cellStyle name="Comma 3 5" xfId="49" xr:uid="{00000000-0005-0000-0000-000030000000}"/>
    <cellStyle name="Comma 3 5 2" xfId="50" xr:uid="{00000000-0005-0000-0000-000031000000}"/>
    <cellStyle name="Comma 3 6" xfId="51" xr:uid="{00000000-0005-0000-0000-000032000000}"/>
    <cellStyle name="Comma 3 6 2" xfId="52" xr:uid="{00000000-0005-0000-0000-000033000000}"/>
    <cellStyle name="Comma 3 7" xfId="53" xr:uid="{00000000-0005-0000-0000-000034000000}"/>
    <cellStyle name="Comma 3 7 2" xfId="54" xr:uid="{00000000-0005-0000-0000-000035000000}"/>
    <cellStyle name="Comma 3 8" xfId="55" xr:uid="{00000000-0005-0000-0000-000036000000}"/>
    <cellStyle name="Comma 3 8 2" xfId="56" xr:uid="{00000000-0005-0000-0000-000037000000}"/>
    <cellStyle name="Comma 4 2" xfId="57" xr:uid="{00000000-0005-0000-0000-000038000000}"/>
    <cellStyle name="Comma 4 2 2" xfId="58" xr:uid="{00000000-0005-0000-0000-000039000000}"/>
    <cellStyle name="Comma 4 3" xfId="59" xr:uid="{00000000-0005-0000-0000-00003A000000}"/>
    <cellStyle name="Comma 4 3 2" xfId="60" xr:uid="{00000000-0005-0000-0000-00003B000000}"/>
    <cellStyle name="Comma 4 4" xfId="61" xr:uid="{00000000-0005-0000-0000-00003C000000}"/>
    <cellStyle name="Comma 4 4 2" xfId="62" xr:uid="{00000000-0005-0000-0000-00003D000000}"/>
    <cellStyle name="Comma 4 5" xfId="63" xr:uid="{00000000-0005-0000-0000-00003E000000}"/>
    <cellStyle name="Comma 4 5 2" xfId="64" xr:uid="{00000000-0005-0000-0000-00003F000000}"/>
    <cellStyle name="Comma 4 6" xfId="65" xr:uid="{00000000-0005-0000-0000-000040000000}"/>
    <cellStyle name="Comma 4 6 2" xfId="66" xr:uid="{00000000-0005-0000-0000-000041000000}"/>
    <cellStyle name="Comma 4 7" xfId="67" xr:uid="{00000000-0005-0000-0000-000042000000}"/>
    <cellStyle name="Comma 4 7 2" xfId="68" xr:uid="{00000000-0005-0000-0000-000043000000}"/>
    <cellStyle name="Comma 4 8" xfId="69" xr:uid="{00000000-0005-0000-0000-000044000000}"/>
    <cellStyle name="Comma 4 8 2" xfId="70" xr:uid="{00000000-0005-0000-0000-000045000000}"/>
    <cellStyle name="Comma 5" xfId="71" xr:uid="{00000000-0005-0000-0000-000046000000}"/>
    <cellStyle name="Comma 5 2" xfId="72" xr:uid="{00000000-0005-0000-0000-000047000000}"/>
    <cellStyle name="Currency" xfId="73" builtinId="4"/>
    <cellStyle name="Currency 2" xfId="74" xr:uid="{00000000-0005-0000-0000-000049000000}"/>
    <cellStyle name="Currency 2 2" xfId="75" xr:uid="{00000000-0005-0000-0000-00004A000000}"/>
    <cellStyle name="Currency 3" xfId="76" xr:uid="{00000000-0005-0000-0000-00004B000000}"/>
    <cellStyle name="Currency 3 2" xfId="77" xr:uid="{00000000-0005-0000-0000-00004C000000}"/>
    <cellStyle name="Currency 4" xfId="78" xr:uid="{00000000-0005-0000-0000-00004D000000}"/>
    <cellStyle name="Currency 4 2" xfId="79" xr:uid="{00000000-0005-0000-0000-00004E000000}"/>
    <cellStyle name="Currency 5" xfId="80" xr:uid="{00000000-0005-0000-0000-00004F000000}"/>
    <cellStyle name="Currency 5 2" xfId="81" xr:uid="{00000000-0005-0000-0000-000050000000}"/>
    <cellStyle name="Currency 6" xfId="82" xr:uid="{00000000-0005-0000-0000-000051000000}"/>
    <cellStyle name="Currency 6 2" xfId="83" xr:uid="{00000000-0005-0000-0000-000052000000}"/>
    <cellStyle name="Currency 6 2 2" xfId="84" xr:uid="{00000000-0005-0000-0000-000053000000}"/>
    <cellStyle name="Currency 6 3" xfId="85" xr:uid="{00000000-0005-0000-0000-000054000000}"/>
    <cellStyle name="Currency 7" xfId="86" xr:uid="{00000000-0005-0000-0000-000055000000}"/>
    <cellStyle name="Currency 8" xfId="87" xr:uid="{00000000-0005-0000-0000-000056000000}"/>
    <cellStyle name="Default" xfId="88" xr:uid="{00000000-0005-0000-0000-000057000000}"/>
    <cellStyle name="Explanatory Text 2" xfId="89" xr:uid="{00000000-0005-0000-0000-000058000000}"/>
    <cellStyle name="Good 2" xfId="90" xr:uid="{00000000-0005-0000-0000-000059000000}"/>
    <cellStyle name="Heading 1" xfId="91" builtinId="16" customBuiltin="1"/>
    <cellStyle name="Heading 2 2" xfId="92" xr:uid="{00000000-0005-0000-0000-00005B000000}"/>
    <cellStyle name="Heading 3" xfId="93" builtinId="18" customBuiltin="1"/>
    <cellStyle name="Heading 4" xfId="94" builtinId="19" customBuiltin="1"/>
    <cellStyle name="Input 2" xfId="95" xr:uid="{00000000-0005-0000-0000-00005E000000}"/>
    <cellStyle name="Linked Cell 2" xfId="96" xr:uid="{00000000-0005-0000-0000-00005F000000}"/>
    <cellStyle name="Neutral 2" xfId="97" xr:uid="{00000000-0005-0000-0000-000060000000}"/>
    <cellStyle name="Normal" xfId="0" builtinId="0"/>
    <cellStyle name="Normal 10" xfId="98" xr:uid="{00000000-0005-0000-0000-000062000000}"/>
    <cellStyle name="Normal 10 2" xfId="99" xr:uid="{00000000-0005-0000-0000-000063000000}"/>
    <cellStyle name="Normal 102" xfId="100" xr:uid="{00000000-0005-0000-0000-000064000000}"/>
    <cellStyle name="Normal 102 2" xfId="101" xr:uid="{00000000-0005-0000-0000-000065000000}"/>
    <cellStyle name="Normal 104" xfId="102" xr:uid="{00000000-0005-0000-0000-000066000000}"/>
    <cellStyle name="Normal 104 2" xfId="103" xr:uid="{00000000-0005-0000-0000-000067000000}"/>
    <cellStyle name="Normal 105" xfId="104" xr:uid="{00000000-0005-0000-0000-000068000000}"/>
    <cellStyle name="Normal 105 2" xfId="105" xr:uid="{00000000-0005-0000-0000-000069000000}"/>
    <cellStyle name="Normal 11" xfId="106" xr:uid="{00000000-0005-0000-0000-00006A000000}"/>
    <cellStyle name="Normal 11 2" xfId="107" xr:uid="{00000000-0005-0000-0000-00006B000000}"/>
    <cellStyle name="Normal 118 2" xfId="108" xr:uid="{00000000-0005-0000-0000-00006C000000}"/>
    <cellStyle name="Normal 118 2 2" xfId="109" xr:uid="{00000000-0005-0000-0000-00006D000000}"/>
    <cellStyle name="Normal 119 2" xfId="110" xr:uid="{00000000-0005-0000-0000-00006E000000}"/>
    <cellStyle name="Normal 119 2 2" xfId="111" xr:uid="{00000000-0005-0000-0000-00006F000000}"/>
    <cellStyle name="Normal 12" xfId="112" xr:uid="{00000000-0005-0000-0000-000070000000}"/>
    <cellStyle name="Normal 12 2" xfId="113" xr:uid="{00000000-0005-0000-0000-000071000000}"/>
    <cellStyle name="Normal 120 2" xfId="114" xr:uid="{00000000-0005-0000-0000-000072000000}"/>
    <cellStyle name="Normal 120 2 2" xfId="115" xr:uid="{00000000-0005-0000-0000-000073000000}"/>
    <cellStyle name="Normal 121 2" xfId="116" xr:uid="{00000000-0005-0000-0000-000074000000}"/>
    <cellStyle name="Normal 121 2 2" xfId="117" xr:uid="{00000000-0005-0000-0000-000075000000}"/>
    <cellStyle name="Normal 126 2" xfId="118" xr:uid="{00000000-0005-0000-0000-000076000000}"/>
    <cellStyle name="Normal 126 2 2" xfId="119" xr:uid="{00000000-0005-0000-0000-000077000000}"/>
    <cellStyle name="Normal 128 2" xfId="120" xr:uid="{00000000-0005-0000-0000-000078000000}"/>
    <cellStyle name="Normal 128 2 2" xfId="121" xr:uid="{00000000-0005-0000-0000-000079000000}"/>
    <cellStyle name="Normal 130 2" xfId="122" xr:uid="{00000000-0005-0000-0000-00007A000000}"/>
    <cellStyle name="Normal 130 2 2" xfId="123" xr:uid="{00000000-0005-0000-0000-00007B000000}"/>
    <cellStyle name="Normal 14" xfId="124" xr:uid="{00000000-0005-0000-0000-00007C000000}"/>
    <cellStyle name="Normal 14 2" xfId="125" xr:uid="{00000000-0005-0000-0000-00007D000000}"/>
    <cellStyle name="Normal 15" xfId="126" xr:uid="{00000000-0005-0000-0000-00007E000000}"/>
    <cellStyle name="Normal 15 2" xfId="127" xr:uid="{00000000-0005-0000-0000-00007F000000}"/>
    <cellStyle name="Normal 154" xfId="128" xr:uid="{00000000-0005-0000-0000-000080000000}"/>
    <cellStyle name="Normal 154 2" xfId="129" xr:uid="{00000000-0005-0000-0000-000081000000}"/>
    <cellStyle name="Normal 155" xfId="130" xr:uid="{00000000-0005-0000-0000-000082000000}"/>
    <cellStyle name="Normal 156" xfId="131" xr:uid="{00000000-0005-0000-0000-000083000000}"/>
    <cellStyle name="Normal 157" xfId="132" xr:uid="{00000000-0005-0000-0000-000084000000}"/>
    <cellStyle name="Normal 157 2" xfId="133" xr:uid="{00000000-0005-0000-0000-000085000000}"/>
    <cellStyle name="Normal 159" xfId="134" xr:uid="{00000000-0005-0000-0000-000086000000}"/>
    <cellStyle name="Normal 16" xfId="135" xr:uid="{00000000-0005-0000-0000-000087000000}"/>
    <cellStyle name="Normal 16 2" xfId="136" xr:uid="{00000000-0005-0000-0000-000088000000}"/>
    <cellStyle name="Normal 17" xfId="137" xr:uid="{00000000-0005-0000-0000-000089000000}"/>
    <cellStyle name="Normal 17 2" xfId="138" xr:uid="{00000000-0005-0000-0000-00008A000000}"/>
    <cellStyle name="Normal 18" xfId="139" xr:uid="{00000000-0005-0000-0000-00008B000000}"/>
    <cellStyle name="Normal 18 2" xfId="140" xr:uid="{00000000-0005-0000-0000-00008C000000}"/>
    <cellStyle name="Normal 19" xfId="141" xr:uid="{00000000-0005-0000-0000-00008D000000}"/>
    <cellStyle name="Normal 19 2" xfId="142" xr:uid="{00000000-0005-0000-0000-00008E000000}"/>
    <cellStyle name="Normal 2" xfId="143" xr:uid="{00000000-0005-0000-0000-00008F000000}"/>
    <cellStyle name="Normal 2 10" xfId="144" xr:uid="{00000000-0005-0000-0000-000090000000}"/>
    <cellStyle name="Normal 2 10 2" xfId="145" xr:uid="{00000000-0005-0000-0000-000091000000}"/>
    <cellStyle name="Normal 2 11" xfId="146" xr:uid="{00000000-0005-0000-0000-000092000000}"/>
    <cellStyle name="Normal 2 11 2" xfId="147" xr:uid="{00000000-0005-0000-0000-000093000000}"/>
    <cellStyle name="Normal 2 12" xfId="148" xr:uid="{00000000-0005-0000-0000-000094000000}"/>
    <cellStyle name="Normal 2 12 2" xfId="149" xr:uid="{00000000-0005-0000-0000-000095000000}"/>
    <cellStyle name="Normal 2 13" xfId="150" xr:uid="{00000000-0005-0000-0000-000096000000}"/>
    <cellStyle name="Normal 2 13 2" xfId="151" xr:uid="{00000000-0005-0000-0000-000097000000}"/>
    <cellStyle name="Normal 2 14" xfId="152" xr:uid="{00000000-0005-0000-0000-000098000000}"/>
    <cellStyle name="Normal 2 14 2" xfId="153" xr:uid="{00000000-0005-0000-0000-000099000000}"/>
    <cellStyle name="Normal 2 15" xfId="154" xr:uid="{00000000-0005-0000-0000-00009A000000}"/>
    <cellStyle name="Normal 2 15 2" xfId="155" xr:uid="{00000000-0005-0000-0000-00009B000000}"/>
    <cellStyle name="Normal 2 16" xfId="156" xr:uid="{00000000-0005-0000-0000-00009C000000}"/>
    <cellStyle name="Normal 2 16 2" xfId="157" xr:uid="{00000000-0005-0000-0000-00009D000000}"/>
    <cellStyle name="Normal 2 17" xfId="158" xr:uid="{00000000-0005-0000-0000-00009E000000}"/>
    <cellStyle name="Normal 2 17 2" xfId="159" xr:uid="{00000000-0005-0000-0000-00009F000000}"/>
    <cellStyle name="Normal 2 18" xfId="160" xr:uid="{00000000-0005-0000-0000-0000A0000000}"/>
    <cellStyle name="Normal 2 18 2" xfId="161" xr:uid="{00000000-0005-0000-0000-0000A1000000}"/>
    <cellStyle name="Normal 2 19" xfId="162" xr:uid="{00000000-0005-0000-0000-0000A2000000}"/>
    <cellStyle name="Normal 2 19 2" xfId="163" xr:uid="{00000000-0005-0000-0000-0000A3000000}"/>
    <cellStyle name="Normal 2 2" xfId="164" xr:uid="{00000000-0005-0000-0000-0000A4000000}"/>
    <cellStyle name="Normal 2 2 2" xfId="165" xr:uid="{00000000-0005-0000-0000-0000A5000000}"/>
    <cellStyle name="Normal 2 20" xfId="166" xr:uid="{00000000-0005-0000-0000-0000A6000000}"/>
    <cellStyle name="Normal 2 20 2" xfId="167" xr:uid="{00000000-0005-0000-0000-0000A7000000}"/>
    <cellStyle name="Normal 2 21" xfId="168" xr:uid="{00000000-0005-0000-0000-0000A8000000}"/>
    <cellStyle name="Normal 2 21 2" xfId="169" xr:uid="{00000000-0005-0000-0000-0000A9000000}"/>
    <cellStyle name="Normal 2 22" xfId="170" xr:uid="{00000000-0005-0000-0000-0000AA000000}"/>
    <cellStyle name="Normal 2 22 2" xfId="171" xr:uid="{00000000-0005-0000-0000-0000AB000000}"/>
    <cellStyle name="Normal 2 23" xfId="172" xr:uid="{00000000-0005-0000-0000-0000AC000000}"/>
    <cellStyle name="Normal 2 23 2" xfId="173" xr:uid="{00000000-0005-0000-0000-0000AD000000}"/>
    <cellStyle name="Normal 2 24" xfId="174" xr:uid="{00000000-0005-0000-0000-0000AE000000}"/>
    <cellStyle name="Normal 2 24 2" xfId="175" xr:uid="{00000000-0005-0000-0000-0000AF000000}"/>
    <cellStyle name="Normal 2 25" xfId="176" xr:uid="{00000000-0005-0000-0000-0000B0000000}"/>
    <cellStyle name="Normal 2 25 2" xfId="177" xr:uid="{00000000-0005-0000-0000-0000B1000000}"/>
    <cellStyle name="Normal 2 26" xfId="178" xr:uid="{00000000-0005-0000-0000-0000B2000000}"/>
    <cellStyle name="Normal 2 26 2" xfId="179" xr:uid="{00000000-0005-0000-0000-0000B3000000}"/>
    <cellStyle name="Normal 2 27" xfId="180" xr:uid="{00000000-0005-0000-0000-0000B4000000}"/>
    <cellStyle name="Normal 2 27 2" xfId="181" xr:uid="{00000000-0005-0000-0000-0000B5000000}"/>
    <cellStyle name="Normal 2 28" xfId="182" xr:uid="{00000000-0005-0000-0000-0000B6000000}"/>
    <cellStyle name="Normal 2 28 2" xfId="183" xr:uid="{00000000-0005-0000-0000-0000B7000000}"/>
    <cellStyle name="Normal 2 29" xfId="184" xr:uid="{00000000-0005-0000-0000-0000B8000000}"/>
    <cellStyle name="Normal 2 29 2" xfId="185" xr:uid="{00000000-0005-0000-0000-0000B9000000}"/>
    <cellStyle name="Normal 2 3" xfId="186" xr:uid="{00000000-0005-0000-0000-0000BA000000}"/>
    <cellStyle name="Normal 2 3 2" xfId="187" xr:uid="{00000000-0005-0000-0000-0000BB000000}"/>
    <cellStyle name="Normal 2 30" xfId="188" xr:uid="{00000000-0005-0000-0000-0000BC000000}"/>
    <cellStyle name="Normal 2 30 2" xfId="189" xr:uid="{00000000-0005-0000-0000-0000BD000000}"/>
    <cellStyle name="Normal 2 31" xfId="190" xr:uid="{00000000-0005-0000-0000-0000BE000000}"/>
    <cellStyle name="Normal 2 31 2" xfId="191" xr:uid="{00000000-0005-0000-0000-0000BF000000}"/>
    <cellStyle name="Normal 2 32" xfId="192" xr:uid="{00000000-0005-0000-0000-0000C0000000}"/>
    <cellStyle name="Normal 2 32 2" xfId="193" xr:uid="{00000000-0005-0000-0000-0000C1000000}"/>
    <cellStyle name="Normal 2 33" xfId="194" xr:uid="{00000000-0005-0000-0000-0000C2000000}"/>
    <cellStyle name="Normal 2 33 2" xfId="195" xr:uid="{00000000-0005-0000-0000-0000C3000000}"/>
    <cellStyle name="Normal 2 34" xfId="196" xr:uid="{00000000-0005-0000-0000-0000C4000000}"/>
    <cellStyle name="Normal 2 34 2" xfId="197" xr:uid="{00000000-0005-0000-0000-0000C5000000}"/>
    <cellStyle name="Normal 2 35" xfId="198" xr:uid="{00000000-0005-0000-0000-0000C6000000}"/>
    <cellStyle name="Normal 2 35 2" xfId="199" xr:uid="{00000000-0005-0000-0000-0000C7000000}"/>
    <cellStyle name="Normal 2 36" xfId="200" xr:uid="{00000000-0005-0000-0000-0000C8000000}"/>
    <cellStyle name="Normal 2 36 2" xfId="201" xr:uid="{00000000-0005-0000-0000-0000C9000000}"/>
    <cellStyle name="Normal 2 37" xfId="202" xr:uid="{00000000-0005-0000-0000-0000CA000000}"/>
    <cellStyle name="Normal 2 37 2" xfId="203" xr:uid="{00000000-0005-0000-0000-0000CB000000}"/>
    <cellStyle name="Normal 2 38" xfId="204" xr:uid="{00000000-0005-0000-0000-0000CC000000}"/>
    <cellStyle name="Normal 2 38 2" xfId="205" xr:uid="{00000000-0005-0000-0000-0000CD000000}"/>
    <cellStyle name="Normal 2 39" xfId="206" xr:uid="{00000000-0005-0000-0000-0000CE000000}"/>
    <cellStyle name="Normal 2 39 2" xfId="207" xr:uid="{00000000-0005-0000-0000-0000CF000000}"/>
    <cellStyle name="Normal 2 4" xfId="208" xr:uid="{00000000-0005-0000-0000-0000D0000000}"/>
    <cellStyle name="Normal 2 4 2" xfId="209" xr:uid="{00000000-0005-0000-0000-0000D1000000}"/>
    <cellStyle name="Normal 2 40" xfId="210" xr:uid="{00000000-0005-0000-0000-0000D2000000}"/>
    <cellStyle name="Normal 2 40 2" xfId="211" xr:uid="{00000000-0005-0000-0000-0000D3000000}"/>
    <cellStyle name="Normal 2 41" xfId="212" xr:uid="{00000000-0005-0000-0000-0000D4000000}"/>
    <cellStyle name="Normal 2 41 2" xfId="213" xr:uid="{00000000-0005-0000-0000-0000D5000000}"/>
    <cellStyle name="Normal 2 42" xfId="214" xr:uid="{00000000-0005-0000-0000-0000D6000000}"/>
    <cellStyle name="Normal 2 42 2" xfId="215" xr:uid="{00000000-0005-0000-0000-0000D7000000}"/>
    <cellStyle name="Normal 2 43" xfId="216" xr:uid="{00000000-0005-0000-0000-0000D8000000}"/>
    <cellStyle name="Normal 2 43 2" xfId="217" xr:uid="{00000000-0005-0000-0000-0000D9000000}"/>
    <cellStyle name="Normal 2 44" xfId="218" xr:uid="{00000000-0005-0000-0000-0000DA000000}"/>
    <cellStyle name="Normal 2 44 2" xfId="219" xr:uid="{00000000-0005-0000-0000-0000DB000000}"/>
    <cellStyle name="Normal 2 45" xfId="220" xr:uid="{00000000-0005-0000-0000-0000DC000000}"/>
    <cellStyle name="Normal 2 45 2" xfId="221" xr:uid="{00000000-0005-0000-0000-0000DD000000}"/>
    <cellStyle name="Normal 2 46" xfId="222" xr:uid="{00000000-0005-0000-0000-0000DE000000}"/>
    <cellStyle name="Normal 2 46 2" xfId="223" xr:uid="{00000000-0005-0000-0000-0000DF000000}"/>
    <cellStyle name="Normal 2 47" xfId="224" xr:uid="{00000000-0005-0000-0000-0000E0000000}"/>
    <cellStyle name="Normal 2 47 2" xfId="225" xr:uid="{00000000-0005-0000-0000-0000E1000000}"/>
    <cellStyle name="Normal 2 48" xfId="226" xr:uid="{00000000-0005-0000-0000-0000E2000000}"/>
    <cellStyle name="Normal 2 48 2" xfId="227" xr:uid="{00000000-0005-0000-0000-0000E3000000}"/>
    <cellStyle name="Normal 2 49" xfId="228" xr:uid="{00000000-0005-0000-0000-0000E4000000}"/>
    <cellStyle name="Normal 2 49 2" xfId="229" xr:uid="{00000000-0005-0000-0000-0000E5000000}"/>
    <cellStyle name="Normal 2 5" xfId="230" xr:uid="{00000000-0005-0000-0000-0000E6000000}"/>
    <cellStyle name="Normal 2 5 2" xfId="231" xr:uid="{00000000-0005-0000-0000-0000E7000000}"/>
    <cellStyle name="Normal 2 50" xfId="232" xr:uid="{00000000-0005-0000-0000-0000E8000000}"/>
    <cellStyle name="Normal 2 50 2" xfId="233" xr:uid="{00000000-0005-0000-0000-0000E9000000}"/>
    <cellStyle name="Normal 2 51" xfId="234" xr:uid="{00000000-0005-0000-0000-0000EA000000}"/>
    <cellStyle name="Normal 2 51 2" xfId="235" xr:uid="{00000000-0005-0000-0000-0000EB000000}"/>
    <cellStyle name="Normal 2 52" xfId="236" xr:uid="{00000000-0005-0000-0000-0000EC000000}"/>
    <cellStyle name="Normal 2 52 2" xfId="237" xr:uid="{00000000-0005-0000-0000-0000ED000000}"/>
    <cellStyle name="Normal 2 53" xfId="238" xr:uid="{00000000-0005-0000-0000-0000EE000000}"/>
    <cellStyle name="Normal 2 53 2" xfId="239" xr:uid="{00000000-0005-0000-0000-0000EF000000}"/>
    <cellStyle name="Normal 2 54" xfId="240" xr:uid="{00000000-0005-0000-0000-0000F0000000}"/>
    <cellStyle name="Normal 2 54 2" xfId="241" xr:uid="{00000000-0005-0000-0000-0000F1000000}"/>
    <cellStyle name="Normal 2 55" xfId="242" xr:uid="{00000000-0005-0000-0000-0000F2000000}"/>
    <cellStyle name="Normal 2 55 2" xfId="243" xr:uid="{00000000-0005-0000-0000-0000F3000000}"/>
    <cellStyle name="Normal 2 56" xfId="244" xr:uid="{00000000-0005-0000-0000-0000F4000000}"/>
    <cellStyle name="Normal 2 56 2" xfId="245" xr:uid="{00000000-0005-0000-0000-0000F5000000}"/>
    <cellStyle name="Normal 2 57" xfId="246" xr:uid="{00000000-0005-0000-0000-0000F6000000}"/>
    <cellStyle name="Normal 2 57 2" xfId="247" xr:uid="{00000000-0005-0000-0000-0000F7000000}"/>
    <cellStyle name="Normal 2 58" xfId="248" xr:uid="{00000000-0005-0000-0000-0000F8000000}"/>
    <cellStyle name="Normal 2 58 2" xfId="249" xr:uid="{00000000-0005-0000-0000-0000F9000000}"/>
    <cellStyle name="Normal 2 59" xfId="250" xr:uid="{00000000-0005-0000-0000-0000FA000000}"/>
    <cellStyle name="Normal 2 59 2" xfId="251" xr:uid="{00000000-0005-0000-0000-0000FB000000}"/>
    <cellStyle name="Normal 2 6" xfId="252" xr:uid="{00000000-0005-0000-0000-0000FC000000}"/>
    <cellStyle name="Normal 2 6 2" xfId="253" xr:uid="{00000000-0005-0000-0000-0000FD000000}"/>
    <cellStyle name="Normal 2 60" xfId="254" xr:uid="{00000000-0005-0000-0000-0000FE000000}"/>
    <cellStyle name="Normal 2 60 2" xfId="255" xr:uid="{00000000-0005-0000-0000-0000FF000000}"/>
    <cellStyle name="Normal 2 61" xfId="256" xr:uid="{00000000-0005-0000-0000-000000010000}"/>
    <cellStyle name="Normal 2 61 2" xfId="257" xr:uid="{00000000-0005-0000-0000-000001010000}"/>
    <cellStyle name="Normal 2 62" xfId="258" xr:uid="{00000000-0005-0000-0000-000002010000}"/>
    <cellStyle name="Normal 2 62 2" xfId="259" xr:uid="{00000000-0005-0000-0000-000003010000}"/>
    <cellStyle name="Normal 2 63" xfId="260" xr:uid="{00000000-0005-0000-0000-000004010000}"/>
    <cellStyle name="Normal 2 63 2" xfId="261" xr:uid="{00000000-0005-0000-0000-000005010000}"/>
    <cellStyle name="Normal 2 64" xfId="262" xr:uid="{00000000-0005-0000-0000-000006010000}"/>
    <cellStyle name="Normal 2 64 2" xfId="263" xr:uid="{00000000-0005-0000-0000-000007010000}"/>
    <cellStyle name="Normal 2 65" xfId="264" xr:uid="{00000000-0005-0000-0000-000008010000}"/>
    <cellStyle name="Normal 2 65 2" xfId="265" xr:uid="{00000000-0005-0000-0000-000009010000}"/>
    <cellStyle name="Normal 2 66" xfId="266" xr:uid="{00000000-0005-0000-0000-00000A010000}"/>
    <cellStyle name="Normal 2 66 2" xfId="267" xr:uid="{00000000-0005-0000-0000-00000B010000}"/>
    <cellStyle name="Normal 2 67" xfId="268" xr:uid="{00000000-0005-0000-0000-00000C010000}"/>
    <cellStyle name="Normal 2 67 2" xfId="269" xr:uid="{00000000-0005-0000-0000-00000D010000}"/>
    <cellStyle name="Normal 2 68" xfId="270" xr:uid="{00000000-0005-0000-0000-00000E010000}"/>
    <cellStyle name="Normal 2 68 2" xfId="271" xr:uid="{00000000-0005-0000-0000-00000F010000}"/>
    <cellStyle name="Normal 2 69" xfId="272" xr:uid="{00000000-0005-0000-0000-000010010000}"/>
    <cellStyle name="Normal 2 69 2" xfId="273" xr:uid="{00000000-0005-0000-0000-000011010000}"/>
    <cellStyle name="Normal 2 7" xfId="274" xr:uid="{00000000-0005-0000-0000-000012010000}"/>
    <cellStyle name="Normal 2 7 2" xfId="275" xr:uid="{00000000-0005-0000-0000-000013010000}"/>
    <cellStyle name="Normal 2 70" xfId="276" xr:uid="{00000000-0005-0000-0000-000014010000}"/>
    <cellStyle name="Normal 2 70 2" xfId="277" xr:uid="{00000000-0005-0000-0000-000015010000}"/>
    <cellStyle name="Normal 2 71" xfId="278" xr:uid="{00000000-0005-0000-0000-000016010000}"/>
    <cellStyle name="Normal 2 71 2" xfId="279" xr:uid="{00000000-0005-0000-0000-000017010000}"/>
    <cellStyle name="Normal 2 72" xfId="280" xr:uid="{00000000-0005-0000-0000-000018010000}"/>
    <cellStyle name="Normal 2 72 2" xfId="281" xr:uid="{00000000-0005-0000-0000-000019010000}"/>
    <cellStyle name="Normal 2 73" xfId="282" xr:uid="{00000000-0005-0000-0000-00001A010000}"/>
    <cellStyle name="Normal 2 73 2" xfId="283" xr:uid="{00000000-0005-0000-0000-00001B010000}"/>
    <cellStyle name="Normal 2 74" xfId="284" xr:uid="{00000000-0005-0000-0000-00001C010000}"/>
    <cellStyle name="Normal 2 74 2" xfId="285" xr:uid="{00000000-0005-0000-0000-00001D010000}"/>
    <cellStyle name="Normal 2 75" xfId="286" xr:uid="{00000000-0005-0000-0000-00001E010000}"/>
    <cellStyle name="Normal 2 75 2" xfId="287" xr:uid="{00000000-0005-0000-0000-00001F010000}"/>
    <cellStyle name="Normal 2 76" xfId="288" xr:uid="{00000000-0005-0000-0000-000020010000}"/>
    <cellStyle name="Normal 2 76 2" xfId="289" xr:uid="{00000000-0005-0000-0000-000021010000}"/>
    <cellStyle name="Normal 2 77" xfId="290" xr:uid="{00000000-0005-0000-0000-000022010000}"/>
    <cellStyle name="Normal 2 77 2" xfId="291" xr:uid="{00000000-0005-0000-0000-000023010000}"/>
    <cellStyle name="Normal 2 78" xfId="292" xr:uid="{00000000-0005-0000-0000-000024010000}"/>
    <cellStyle name="Normal 2 78 2" xfId="293" xr:uid="{00000000-0005-0000-0000-000025010000}"/>
    <cellStyle name="Normal 2 79" xfId="294" xr:uid="{00000000-0005-0000-0000-000026010000}"/>
    <cellStyle name="Normal 2 79 2" xfId="295" xr:uid="{00000000-0005-0000-0000-000027010000}"/>
    <cellStyle name="Normal 2 8" xfId="296" xr:uid="{00000000-0005-0000-0000-000028010000}"/>
    <cellStyle name="Normal 2 8 2" xfId="297" xr:uid="{00000000-0005-0000-0000-000029010000}"/>
    <cellStyle name="Normal 2 80" xfId="298" xr:uid="{00000000-0005-0000-0000-00002A010000}"/>
    <cellStyle name="Normal 2 80 2" xfId="299" xr:uid="{00000000-0005-0000-0000-00002B010000}"/>
    <cellStyle name="Normal 2 81" xfId="300" xr:uid="{00000000-0005-0000-0000-00002C010000}"/>
    <cellStyle name="Normal 2 81 2" xfId="301" xr:uid="{00000000-0005-0000-0000-00002D010000}"/>
    <cellStyle name="Normal 2 82" xfId="302" xr:uid="{00000000-0005-0000-0000-00002E010000}"/>
    <cellStyle name="Normal 2 82 2" xfId="303" xr:uid="{00000000-0005-0000-0000-00002F010000}"/>
    <cellStyle name="Normal 2 83" xfId="304" xr:uid="{00000000-0005-0000-0000-000030010000}"/>
    <cellStyle name="Normal 2 83 2" xfId="305" xr:uid="{00000000-0005-0000-0000-000031010000}"/>
    <cellStyle name="Normal 2 84" xfId="306" xr:uid="{00000000-0005-0000-0000-000032010000}"/>
    <cellStyle name="Normal 2 84 2" xfId="307" xr:uid="{00000000-0005-0000-0000-000033010000}"/>
    <cellStyle name="Normal 2 85" xfId="308" xr:uid="{00000000-0005-0000-0000-000034010000}"/>
    <cellStyle name="Normal 2 85 2" xfId="309" xr:uid="{00000000-0005-0000-0000-000035010000}"/>
    <cellStyle name="Normal 2 86" xfId="310" xr:uid="{00000000-0005-0000-0000-000036010000}"/>
    <cellStyle name="Normal 2 86 2" xfId="311" xr:uid="{00000000-0005-0000-0000-000037010000}"/>
    <cellStyle name="Normal 2 87" xfId="312" xr:uid="{00000000-0005-0000-0000-000038010000}"/>
    <cellStyle name="Normal 2 87 2" xfId="313" xr:uid="{00000000-0005-0000-0000-000039010000}"/>
    <cellStyle name="Normal 2 88" xfId="314" xr:uid="{00000000-0005-0000-0000-00003A010000}"/>
    <cellStyle name="Normal 2 88 2" xfId="315" xr:uid="{00000000-0005-0000-0000-00003B010000}"/>
    <cellStyle name="Normal 2 89" xfId="316" xr:uid="{00000000-0005-0000-0000-00003C010000}"/>
    <cellStyle name="Normal 2 89 2" xfId="317" xr:uid="{00000000-0005-0000-0000-00003D010000}"/>
    <cellStyle name="Normal 2 9" xfId="318" xr:uid="{00000000-0005-0000-0000-00003E010000}"/>
    <cellStyle name="Normal 2 9 2" xfId="319" xr:uid="{00000000-0005-0000-0000-00003F010000}"/>
    <cellStyle name="Normal 2 90" xfId="320" xr:uid="{00000000-0005-0000-0000-000040010000}"/>
    <cellStyle name="Normal 2 90 2" xfId="321" xr:uid="{00000000-0005-0000-0000-000041010000}"/>
    <cellStyle name="Normal 2 91" xfId="322" xr:uid="{00000000-0005-0000-0000-000042010000}"/>
    <cellStyle name="Normal 2 91 2" xfId="323" xr:uid="{00000000-0005-0000-0000-000043010000}"/>
    <cellStyle name="Normal 2 92" xfId="324" xr:uid="{00000000-0005-0000-0000-000044010000}"/>
    <cellStyle name="Normal 2 92 2" xfId="325" xr:uid="{00000000-0005-0000-0000-000045010000}"/>
    <cellStyle name="Normal 2 93" xfId="326" xr:uid="{00000000-0005-0000-0000-000046010000}"/>
    <cellStyle name="Normal 2 93 2" xfId="327" xr:uid="{00000000-0005-0000-0000-000047010000}"/>
    <cellStyle name="Normal 2 94" xfId="328" xr:uid="{00000000-0005-0000-0000-000048010000}"/>
    <cellStyle name="Normal 2 94 2" xfId="329" xr:uid="{00000000-0005-0000-0000-000049010000}"/>
    <cellStyle name="Normal 2 95" xfId="330" xr:uid="{00000000-0005-0000-0000-00004A010000}"/>
    <cellStyle name="Normal 2_Soft Goods 09" xfId="331" xr:uid="{00000000-0005-0000-0000-00004B010000}"/>
    <cellStyle name="Normal 20" xfId="332" xr:uid="{00000000-0005-0000-0000-00004C010000}"/>
    <cellStyle name="Normal 20 2" xfId="333" xr:uid="{00000000-0005-0000-0000-00004D010000}"/>
    <cellStyle name="Normal 21" xfId="334" xr:uid="{00000000-0005-0000-0000-00004E010000}"/>
    <cellStyle name="Normal 21 2" xfId="335" xr:uid="{00000000-0005-0000-0000-00004F010000}"/>
    <cellStyle name="Normal 22" xfId="336" xr:uid="{00000000-0005-0000-0000-000050010000}"/>
    <cellStyle name="Normal 22 2" xfId="337" xr:uid="{00000000-0005-0000-0000-000051010000}"/>
    <cellStyle name="Normal 23" xfId="338" xr:uid="{00000000-0005-0000-0000-000052010000}"/>
    <cellStyle name="Normal 23 2" xfId="339" xr:uid="{00000000-0005-0000-0000-000053010000}"/>
    <cellStyle name="Normal 24" xfId="340" xr:uid="{00000000-0005-0000-0000-000054010000}"/>
    <cellStyle name="Normal 24 2" xfId="341" xr:uid="{00000000-0005-0000-0000-000055010000}"/>
    <cellStyle name="Normal 25" xfId="342" xr:uid="{00000000-0005-0000-0000-000056010000}"/>
    <cellStyle name="Normal 25 2" xfId="343" xr:uid="{00000000-0005-0000-0000-000057010000}"/>
    <cellStyle name="Normal 26" xfId="344" xr:uid="{00000000-0005-0000-0000-000058010000}"/>
    <cellStyle name="Normal 26 2" xfId="345" xr:uid="{00000000-0005-0000-0000-000059010000}"/>
    <cellStyle name="Normal 27" xfId="346" xr:uid="{00000000-0005-0000-0000-00005A010000}"/>
    <cellStyle name="Normal 27 2" xfId="347" xr:uid="{00000000-0005-0000-0000-00005B010000}"/>
    <cellStyle name="Normal 28" xfId="348" xr:uid="{00000000-0005-0000-0000-00005C010000}"/>
    <cellStyle name="Normal 28 2" xfId="349" xr:uid="{00000000-0005-0000-0000-00005D010000}"/>
    <cellStyle name="Normal 29" xfId="350" xr:uid="{00000000-0005-0000-0000-00005E010000}"/>
    <cellStyle name="Normal 29 2" xfId="351" xr:uid="{00000000-0005-0000-0000-00005F010000}"/>
    <cellStyle name="Normal 3" xfId="352" xr:uid="{00000000-0005-0000-0000-000060010000}"/>
    <cellStyle name="Normal 3 10" xfId="353" xr:uid="{00000000-0005-0000-0000-000061010000}"/>
    <cellStyle name="Normal 3 10 2" xfId="354" xr:uid="{00000000-0005-0000-0000-000062010000}"/>
    <cellStyle name="Normal 3 11" xfId="355" xr:uid="{00000000-0005-0000-0000-000063010000}"/>
    <cellStyle name="Normal 3 11 2" xfId="356" xr:uid="{00000000-0005-0000-0000-000064010000}"/>
    <cellStyle name="Normal 3 12" xfId="357" xr:uid="{00000000-0005-0000-0000-000065010000}"/>
    <cellStyle name="Normal 3 12 2" xfId="358" xr:uid="{00000000-0005-0000-0000-000066010000}"/>
    <cellStyle name="Normal 3 13" xfId="359" xr:uid="{00000000-0005-0000-0000-000067010000}"/>
    <cellStyle name="Normal 3 13 2" xfId="360" xr:uid="{00000000-0005-0000-0000-000068010000}"/>
    <cellStyle name="Normal 3 14" xfId="361" xr:uid="{00000000-0005-0000-0000-000069010000}"/>
    <cellStyle name="Normal 3 14 2" xfId="362" xr:uid="{00000000-0005-0000-0000-00006A010000}"/>
    <cellStyle name="Normal 3 15" xfId="363" xr:uid="{00000000-0005-0000-0000-00006B010000}"/>
    <cellStyle name="Normal 3 15 2" xfId="364" xr:uid="{00000000-0005-0000-0000-00006C010000}"/>
    <cellStyle name="Normal 3 16" xfId="365" xr:uid="{00000000-0005-0000-0000-00006D010000}"/>
    <cellStyle name="Normal 3 16 2" xfId="366" xr:uid="{00000000-0005-0000-0000-00006E010000}"/>
    <cellStyle name="Normal 3 17" xfId="367" xr:uid="{00000000-0005-0000-0000-00006F010000}"/>
    <cellStyle name="Normal 3 17 2" xfId="368" xr:uid="{00000000-0005-0000-0000-000070010000}"/>
    <cellStyle name="Normal 3 18" xfId="369" xr:uid="{00000000-0005-0000-0000-000071010000}"/>
    <cellStyle name="Normal 3 18 2" xfId="370" xr:uid="{00000000-0005-0000-0000-000072010000}"/>
    <cellStyle name="Normal 3 19" xfId="371" xr:uid="{00000000-0005-0000-0000-000073010000}"/>
    <cellStyle name="Normal 3 19 2" xfId="372" xr:uid="{00000000-0005-0000-0000-000074010000}"/>
    <cellStyle name="Normal 3 2" xfId="373" xr:uid="{00000000-0005-0000-0000-000075010000}"/>
    <cellStyle name="Normal 3 2 2" xfId="374" xr:uid="{00000000-0005-0000-0000-000076010000}"/>
    <cellStyle name="Normal 3 20" xfId="375" xr:uid="{00000000-0005-0000-0000-000077010000}"/>
    <cellStyle name="Normal 3 20 2" xfId="376" xr:uid="{00000000-0005-0000-0000-000078010000}"/>
    <cellStyle name="Normal 3 21" xfId="377" xr:uid="{00000000-0005-0000-0000-000079010000}"/>
    <cellStyle name="Normal 3 21 2" xfId="378" xr:uid="{00000000-0005-0000-0000-00007A010000}"/>
    <cellStyle name="Normal 3 22" xfId="379" xr:uid="{00000000-0005-0000-0000-00007B010000}"/>
    <cellStyle name="Normal 3 22 2" xfId="380" xr:uid="{00000000-0005-0000-0000-00007C010000}"/>
    <cellStyle name="Normal 3 23" xfId="381" xr:uid="{00000000-0005-0000-0000-00007D010000}"/>
    <cellStyle name="Normal 3 23 2" xfId="382" xr:uid="{00000000-0005-0000-0000-00007E010000}"/>
    <cellStyle name="Normal 3 24" xfId="383" xr:uid="{00000000-0005-0000-0000-00007F010000}"/>
    <cellStyle name="Normal 3 24 2" xfId="384" xr:uid="{00000000-0005-0000-0000-000080010000}"/>
    <cellStyle name="Normal 3 25" xfId="385" xr:uid="{00000000-0005-0000-0000-000081010000}"/>
    <cellStyle name="Normal 3 25 2" xfId="386" xr:uid="{00000000-0005-0000-0000-000082010000}"/>
    <cellStyle name="Normal 3 26" xfId="387" xr:uid="{00000000-0005-0000-0000-000083010000}"/>
    <cellStyle name="Normal 3 26 2" xfId="388" xr:uid="{00000000-0005-0000-0000-000084010000}"/>
    <cellStyle name="Normal 3 27" xfId="389" xr:uid="{00000000-0005-0000-0000-000085010000}"/>
    <cellStyle name="Normal 3 27 2" xfId="390" xr:uid="{00000000-0005-0000-0000-000086010000}"/>
    <cellStyle name="Normal 3 28" xfId="391" xr:uid="{00000000-0005-0000-0000-000087010000}"/>
    <cellStyle name="Normal 3 28 2" xfId="392" xr:uid="{00000000-0005-0000-0000-000088010000}"/>
    <cellStyle name="Normal 3 29" xfId="393" xr:uid="{00000000-0005-0000-0000-000089010000}"/>
    <cellStyle name="Normal 3 29 2" xfId="394" xr:uid="{00000000-0005-0000-0000-00008A010000}"/>
    <cellStyle name="Normal 3 3" xfId="395" xr:uid="{00000000-0005-0000-0000-00008B010000}"/>
    <cellStyle name="Normal 3 3 2" xfId="396" xr:uid="{00000000-0005-0000-0000-00008C010000}"/>
    <cellStyle name="Normal 3 30" xfId="397" xr:uid="{00000000-0005-0000-0000-00008D010000}"/>
    <cellStyle name="Normal 3 30 2" xfId="398" xr:uid="{00000000-0005-0000-0000-00008E010000}"/>
    <cellStyle name="Normal 3 31" xfId="399" xr:uid="{00000000-0005-0000-0000-00008F010000}"/>
    <cellStyle name="Normal 3 31 2" xfId="400" xr:uid="{00000000-0005-0000-0000-000090010000}"/>
    <cellStyle name="Normal 3 32" xfId="401" xr:uid="{00000000-0005-0000-0000-000091010000}"/>
    <cellStyle name="Normal 3 32 2" xfId="402" xr:uid="{00000000-0005-0000-0000-000092010000}"/>
    <cellStyle name="Normal 3 33" xfId="403" xr:uid="{00000000-0005-0000-0000-000093010000}"/>
    <cellStyle name="Normal 3 33 2" xfId="404" xr:uid="{00000000-0005-0000-0000-000094010000}"/>
    <cellStyle name="Normal 3 34" xfId="405" xr:uid="{00000000-0005-0000-0000-000095010000}"/>
    <cellStyle name="Normal 3 34 2" xfId="406" xr:uid="{00000000-0005-0000-0000-000096010000}"/>
    <cellStyle name="Normal 3 35" xfId="407" xr:uid="{00000000-0005-0000-0000-000097010000}"/>
    <cellStyle name="Normal 3 35 2" xfId="408" xr:uid="{00000000-0005-0000-0000-000098010000}"/>
    <cellStyle name="Normal 3 36" xfId="409" xr:uid="{00000000-0005-0000-0000-000099010000}"/>
    <cellStyle name="Normal 3 36 2" xfId="410" xr:uid="{00000000-0005-0000-0000-00009A010000}"/>
    <cellStyle name="Normal 3 37" xfId="411" xr:uid="{00000000-0005-0000-0000-00009B010000}"/>
    <cellStyle name="Normal 3 37 2" xfId="412" xr:uid="{00000000-0005-0000-0000-00009C010000}"/>
    <cellStyle name="Normal 3 38" xfId="413" xr:uid="{00000000-0005-0000-0000-00009D010000}"/>
    <cellStyle name="Normal 3 38 2" xfId="414" xr:uid="{00000000-0005-0000-0000-00009E010000}"/>
    <cellStyle name="Normal 3 39" xfId="415" xr:uid="{00000000-0005-0000-0000-00009F010000}"/>
    <cellStyle name="Normal 3 39 2" xfId="416" xr:uid="{00000000-0005-0000-0000-0000A0010000}"/>
    <cellStyle name="Normal 3 4" xfId="417" xr:uid="{00000000-0005-0000-0000-0000A1010000}"/>
    <cellStyle name="Normal 3 4 2" xfId="418" xr:uid="{00000000-0005-0000-0000-0000A2010000}"/>
    <cellStyle name="Normal 3 40" xfId="419" xr:uid="{00000000-0005-0000-0000-0000A3010000}"/>
    <cellStyle name="Normal 3 40 2" xfId="420" xr:uid="{00000000-0005-0000-0000-0000A4010000}"/>
    <cellStyle name="Normal 3 41" xfId="421" xr:uid="{00000000-0005-0000-0000-0000A5010000}"/>
    <cellStyle name="Normal 3 41 2" xfId="422" xr:uid="{00000000-0005-0000-0000-0000A6010000}"/>
    <cellStyle name="Normal 3 42" xfId="423" xr:uid="{00000000-0005-0000-0000-0000A7010000}"/>
    <cellStyle name="Normal 3 42 2" xfId="424" xr:uid="{00000000-0005-0000-0000-0000A8010000}"/>
    <cellStyle name="Normal 3 43" xfId="425" xr:uid="{00000000-0005-0000-0000-0000A9010000}"/>
    <cellStyle name="Normal 3 43 2" xfId="426" xr:uid="{00000000-0005-0000-0000-0000AA010000}"/>
    <cellStyle name="Normal 3 44" xfId="427" xr:uid="{00000000-0005-0000-0000-0000AB010000}"/>
    <cellStyle name="Normal 3 44 2" xfId="428" xr:uid="{00000000-0005-0000-0000-0000AC010000}"/>
    <cellStyle name="Normal 3 45" xfId="429" xr:uid="{00000000-0005-0000-0000-0000AD010000}"/>
    <cellStyle name="Normal 3 45 2" xfId="430" xr:uid="{00000000-0005-0000-0000-0000AE010000}"/>
    <cellStyle name="Normal 3 46" xfId="431" xr:uid="{00000000-0005-0000-0000-0000AF010000}"/>
    <cellStyle name="Normal 3 46 2" xfId="432" xr:uid="{00000000-0005-0000-0000-0000B0010000}"/>
    <cellStyle name="Normal 3 47" xfId="433" xr:uid="{00000000-0005-0000-0000-0000B1010000}"/>
    <cellStyle name="Normal 3 47 2" xfId="434" xr:uid="{00000000-0005-0000-0000-0000B2010000}"/>
    <cellStyle name="Normal 3 48" xfId="435" xr:uid="{00000000-0005-0000-0000-0000B3010000}"/>
    <cellStyle name="Normal 3 48 2" xfId="436" xr:uid="{00000000-0005-0000-0000-0000B4010000}"/>
    <cellStyle name="Normal 3 49" xfId="437" xr:uid="{00000000-0005-0000-0000-0000B5010000}"/>
    <cellStyle name="Normal 3 49 2" xfId="438" xr:uid="{00000000-0005-0000-0000-0000B6010000}"/>
    <cellStyle name="Normal 3 5" xfId="439" xr:uid="{00000000-0005-0000-0000-0000B7010000}"/>
    <cellStyle name="Normal 3 5 2" xfId="440" xr:uid="{00000000-0005-0000-0000-0000B8010000}"/>
    <cellStyle name="Normal 3 50" xfId="441" xr:uid="{00000000-0005-0000-0000-0000B9010000}"/>
    <cellStyle name="Normal 3 50 2" xfId="442" xr:uid="{00000000-0005-0000-0000-0000BA010000}"/>
    <cellStyle name="Normal 3 51" xfId="443" xr:uid="{00000000-0005-0000-0000-0000BB010000}"/>
    <cellStyle name="Normal 3 51 2" xfId="444" xr:uid="{00000000-0005-0000-0000-0000BC010000}"/>
    <cellStyle name="Normal 3 52" xfId="445" xr:uid="{00000000-0005-0000-0000-0000BD010000}"/>
    <cellStyle name="Normal 3 52 2" xfId="446" xr:uid="{00000000-0005-0000-0000-0000BE010000}"/>
    <cellStyle name="Normal 3 53" xfId="447" xr:uid="{00000000-0005-0000-0000-0000BF010000}"/>
    <cellStyle name="Normal 3 53 2" xfId="448" xr:uid="{00000000-0005-0000-0000-0000C0010000}"/>
    <cellStyle name="Normal 3 54" xfId="449" xr:uid="{00000000-0005-0000-0000-0000C1010000}"/>
    <cellStyle name="Normal 3 54 2" xfId="450" xr:uid="{00000000-0005-0000-0000-0000C2010000}"/>
    <cellStyle name="Normal 3 55" xfId="451" xr:uid="{00000000-0005-0000-0000-0000C3010000}"/>
    <cellStyle name="Normal 3 55 2" xfId="452" xr:uid="{00000000-0005-0000-0000-0000C4010000}"/>
    <cellStyle name="Normal 3 56" xfId="453" xr:uid="{00000000-0005-0000-0000-0000C5010000}"/>
    <cellStyle name="Normal 3 56 2" xfId="454" xr:uid="{00000000-0005-0000-0000-0000C6010000}"/>
    <cellStyle name="Normal 3 57" xfId="455" xr:uid="{00000000-0005-0000-0000-0000C7010000}"/>
    <cellStyle name="Normal 3 57 2" xfId="456" xr:uid="{00000000-0005-0000-0000-0000C8010000}"/>
    <cellStyle name="Normal 3 58" xfId="457" xr:uid="{00000000-0005-0000-0000-0000C9010000}"/>
    <cellStyle name="Normal 3 58 2" xfId="458" xr:uid="{00000000-0005-0000-0000-0000CA010000}"/>
    <cellStyle name="Normal 3 59" xfId="459" xr:uid="{00000000-0005-0000-0000-0000CB010000}"/>
    <cellStyle name="Normal 3 59 2" xfId="460" xr:uid="{00000000-0005-0000-0000-0000CC010000}"/>
    <cellStyle name="Normal 3 6" xfId="461" xr:uid="{00000000-0005-0000-0000-0000CD010000}"/>
    <cellStyle name="Normal 3 6 2" xfId="462" xr:uid="{00000000-0005-0000-0000-0000CE010000}"/>
    <cellStyle name="Normal 3 60" xfId="463" xr:uid="{00000000-0005-0000-0000-0000CF010000}"/>
    <cellStyle name="Normal 3 60 2" xfId="464" xr:uid="{00000000-0005-0000-0000-0000D0010000}"/>
    <cellStyle name="Normal 3 61" xfId="465" xr:uid="{00000000-0005-0000-0000-0000D1010000}"/>
    <cellStyle name="Normal 3 61 2" xfId="466" xr:uid="{00000000-0005-0000-0000-0000D2010000}"/>
    <cellStyle name="Normal 3 62" xfId="467" xr:uid="{00000000-0005-0000-0000-0000D3010000}"/>
    <cellStyle name="Normal 3 62 2" xfId="468" xr:uid="{00000000-0005-0000-0000-0000D4010000}"/>
    <cellStyle name="Normal 3 63" xfId="469" xr:uid="{00000000-0005-0000-0000-0000D5010000}"/>
    <cellStyle name="Normal 3 63 2" xfId="470" xr:uid="{00000000-0005-0000-0000-0000D6010000}"/>
    <cellStyle name="Normal 3 64" xfId="471" xr:uid="{00000000-0005-0000-0000-0000D7010000}"/>
    <cellStyle name="Normal 3 64 2" xfId="472" xr:uid="{00000000-0005-0000-0000-0000D8010000}"/>
    <cellStyle name="Normal 3 65" xfId="473" xr:uid="{00000000-0005-0000-0000-0000D9010000}"/>
    <cellStyle name="Normal 3 65 2" xfId="474" xr:uid="{00000000-0005-0000-0000-0000DA010000}"/>
    <cellStyle name="Normal 3 66" xfId="475" xr:uid="{00000000-0005-0000-0000-0000DB010000}"/>
    <cellStyle name="Normal 3 67" xfId="476" xr:uid="{00000000-0005-0000-0000-0000DC010000}"/>
    <cellStyle name="Normal 3 67 2" xfId="477" xr:uid="{00000000-0005-0000-0000-0000DD010000}"/>
    <cellStyle name="Normal 3 68" xfId="478" xr:uid="{00000000-0005-0000-0000-0000DE010000}"/>
    <cellStyle name="Normal 3 68 2" xfId="479" xr:uid="{00000000-0005-0000-0000-0000DF010000}"/>
    <cellStyle name="Normal 3 69" xfId="480" xr:uid="{00000000-0005-0000-0000-0000E0010000}"/>
    <cellStyle name="Normal 3 69 2" xfId="481" xr:uid="{00000000-0005-0000-0000-0000E1010000}"/>
    <cellStyle name="Normal 3 7" xfId="482" xr:uid="{00000000-0005-0000-0000-0000E2010000}"/>
    <cellStyle name="Normal 3 7 2" xfId="483" xr:uid="{00000000-0005-0000-0000-0000E3010000}"/>
    <cellStyle name="Normal 3 70" xfId="484" xr:uid="{00000000-0005-0000-0000-0000E4010000}"/>
    <cellStyle name="Normal 3 71" xfId="485" xr:uid="{00000000-0005-0000-0000-0000E5010000}"/>
    <cellStyle name="Normal 3 72" xfId="486" xr:uid="{00000000-0005-0000-0000-0000E6010000}"/>
    <cellStyle name="Normal 3 72 2" xfId="487" xr:uid="{00000000-0005-0000-0000-0000E7010000}"/>
    <cellStyle name="Normal 3 73" xfId="488" xr:uid="{00000000-0005-0000-0000-0000E8010000}"/>
    <cellStyle name="Normal 3 73 2" xfId="489" xr:uid="{00000000-0005-0000-0000-0000E9010000}"/>
    <cellStyle name="Normal 3 74" xfId="490" xr:uid="{00000000-0005-0000-0000-0000EA010000}"/>
    <cellStyle name="Normal 3 74 2" xfId="491" xr:uid="{00000000-0005-0000-0000-0000EB010000}"/>
    <cellStyle name="Normal 3 75" xfId="492" xr:uid="{00000000-0005-0000-0000-0000EC010000}"/>
    <cellStyle name="Normal 3 75 2" xfId="493" xr:uid="{00000000-0005-0000-0000-0000ED010000}"/>
    <cellStyle name="Normal 3 76" xfId="494" xr:uid="{00000000-0005-0000-0000-0000EE010000}"/>
    <cellStyle name="Normal 3 76 2" xfId="495" xr:uid="{00000000-0005-0000-0000-0000EF010000}"/>
    <cellStyle name="Normal 3 77" xfId="496" xr:uid="{00000000-0005-0000-0000-0000F0010000}"/>
    <cellStyle name="Normal 3 77 2" xfId="497" xr:uid="{00000000-0005-0000-0000-0000F1010000}"/>
    <cellStyle name="Normal 3 78" xfId="498" xr:uid="{00000000-0005-0000-0000-0000F2010000}"/>
    <cellStyle name="Normal 3 78 2" xfId="499" xr:uid="{00000000-0005-0000-0000-0000F3010000}"/>
    <cellStyle name="Normal 3 79" xfId="500" xr:uid="{00000000-0005-0000-0000-0000F4010000}"/>
    <cellStyle name="Normal 3 79 2" xfId="501" xr:uid="{00000000-0005-0000-0000-0000F5010000}"/>
    <cellStyle name="Normal 3 8" xfId="502" xr:uid="{00000000-0005-0000-0000-0000F6010000}"/>
    <cellStyle name="Normal 3 8 2" xfId="503" xr:uid="{00000000-0005-0000-0000-0000F7010000}"/>
    <cellStyle name="Normal 3 80" xfId="504" xr:uid="{00000000-0005-0000-0000-0000F8010000}"/>
    <cellStyle name="Normal 3 80 2" xfId="505" xr:uid="{00000000-0005-0000-0000-0000F9010000}"/>
    <cellStyle name="Normal 3 80 2 2" xfId="506" xr:uid="{00000000-0005-0000-0000-0000FA010000}"/>
    <cellStyle name="Normal 3 80 2 2 2" xfId="507" xr:uid="{00000000-0005-0000-0000-0000FB010000}"/>
    <cellStyle name="Normal 3 80 2 2 2 2" xfId="508" xr:uid="{00000000-0005-0000-0000-0000FC010000}"/>
    <cellStyle name="Normal 3 80 2 2 2 2 2" xfId="509" xr:uid="{00000000-0005-0000-0000-0000FD010000}"/>
    <cellStyle name="Normal 3 80 2 2 2 3" xfId="510" xr:uid="{00000000-0005-0000-0000-0000FE010000}"/>
    <cellStyle name="Normal 3 80 2 2 3" xfId="511" xr:uid="{00000000-0005-0000-0000-0000FF010000}"/>
    <cellStyle name="Normal 3 80 2 2 3 2" xfId="512" xr:uid="{00000000-0005-0000-0000-000000020000}"/>
    <cellStyle name="Normal 3 80 2 2 4" xfId="513" xr:uid="{00000000-0005-0000-0000-000001020000}"/>
    <cellStyle name="Normal 3 80 2 2 4 2" xfId="514" xr:uid="{00000000-0005-0000-0000-000002020000}"/>
    <cellStyle name="Normal 3 80 2 2 5" xfId="515" xr:uid="{00000000-0005-0000-0000-000003020000}"/>
    <cellStyle name="Normal 3 80 2 2 5 2" xfId="516" xr:uid="{00000000-0005-0000-0000-000004020000}"/>
    <cellStyle name="Normal 3 80 2 2 6" xfId="517" xr:uid="{00000000-0005-0000-0000-000005020000}"/>
    <cellStyle name="Normal 3 80 2 2 6 2" xfId="518" xr:uid="{00000000-0005-0000-0000-000006020000}"/>
    <cellStyle name="Normal 3 80 2 2 7" xfId="519" xr:uid="{00000000-0005-0000-0000-000007020000}"/>
    <cellStyle name="Normal 3 80 2 3" xfId="520" xr:uid="{00000000-0005-0000-0000-000008020000}"/>
    <cellStyle name="Normal 3 80 2 3 2" xfId="521" xr:uid="{00000000-0005-0000-0000-000009020000}"/>
    <cellStyle name="Normal 3 80 2 3 2 2" xfId="522" xr:uid="{00000000-0005-0000-0000-00000A020000}"/>
    <cellStyle name="Normal 3 80 2 3 3" xfId="523" xr:uid="{00000000-0005-0000-0000-00000B020000}"/>
    <cellStyle name="Normal 3 80 2 4" xfId="524" xr:uid="{00000000-0005-0000-0000-00000C020000}"/>
    <cellStyle name="Normal 3 80 2 4 2" xfId="525" xr:uid="{00000000-0005-0000-0000-00000D020000}"/>
    <cellStyle name="Normal 3 80 2 5" xfId="526" xr:uid="{00000000-0005-0000-0000-00000E020000}"/>
    <cellStyle name="Normal 3 80 2 5 2" xfId="527" xr:uid="{00000000-0005-0000-0000-00000F020000}"/>
    <cellStyle name="Normal 3 80 2 6" xfId="528" xr:uid="{00000000-0005-0000-0000-000010020000}"/>
    <cellStyle name="Normal 3 80 2 6 2" xfId="529" xr:uid="{00000000-0005-0000-0000-000011020000}"/>
    <cellStyle name="Normal 3 80 2 7" xfId="530" xr:uid="{00000000-0005-0000-0000-000012020000}"/>
    <cellStyle name="Normal 3 80 3" xfId="531" xr:uid="{00000000-0005-0000-0000-000013020000}"/>
    <cellStyle name="Normal 3 80 3 2" xfId="532" xr:uid="{00000000-0005-0000-0000-000014020000}"/>
    <cellStyle name="Normal 3 80 3 2 2" xfId="533" xr:uid="{00000000-0005-0000-0000-000015020000}"/>
    <cellStyle name="Normal 3 80 3 3" xfId="534" xr:uid="{00000000-0005-0000-0000-000016020000}"/>
    <cellStyle name="Normal 3 80 4" xfId="535" xr:uid="{00000000-0005-0000-0000-000017020000}"/>
    <cellStyle name="Normal 3 80 4 2" xfId="536" xr:uid="{00000000-0005-0000-0000-000018020000}"/>
    <cellStyle name="Normal 3 80 5" xfId="537" xr:uid="{00000000-0005-0000-0000-000019020000}"/>
    <cellStyle name="Normal 3 80 5 2" xfId="538" xr:uid="{00000000-0005-0000-0000-00001A020000}"/>
    <cellStyle name="Normal 3 80 6" xfId="539" xr:uid="{00000000-0005-0000-0000-00001B020000}"/>
    <cellStyle name="Normal 3 80 6 2" xfId="540" xr:uid="{00000000-0005-0000-0000-00001C020000}"/>
    <cellStyle name="Normal 3 80 7" xfId="541" xr:uid="{00000000-0005-0000-0000-00001D020000}"/>
    <cellStyle name="Normal 3 80 7 2" xfId="542" xr:uid="{00000000-0005-0000-0000-00001E020000}"/>
    <cellStyle name="Normal 3 80 8" xfId="543" xr:uid="{00000000-0005-0000-0000-00001F020000}"/>
    <cellStyle name="Normal 3 81" xfId="544" xr:uid="{00000000-0005-0000-0000-000020020000}"/>
    <cellStyle name="Normal 3 81 2" xfId="545" xr:uid="{00000000-0005-0000-0000-000021020000}"/>
    <cellStyle name="Normal 3 81 2 2" xfId="546" xr:uid="{00000000-0005-0000-0000-000022020000}"/>
    <cellStyle name="Normal 3 81 2 2 2" xfId="547" xr:uid="{00000000-0005-0000-0000-000023020000}"/>
    <cellStyle name="Normal 3 81 2 2 2 2" xfId="548" xr:uid="{00000000-0005-0000-0000-000024020000}"/>
    <cellStyle name="Normal 3 81 2 2 3" xfId="549" xr:uid="{00000000-0005-0000-0000-000025020000}"/>
    <cellStyle name="Normal 3 81 2 3" xfId="550" xr:uid="{00000000-0005-0000-0000-000026020000}"/>
    <cellStyle name="Normal 3 81 2 3 2" xfId="551" xr:uid="{00000000-0005-0000-0000-000027020000}"/>
    <cellStyle name="Normal 3 81 2 4" xfId="552" xr:uid="{00000000-0005-0000-0000-000028020000}"/>
    <cellStyle name="Normal 3 81 2 4 2" xfId="553" xr:uid="{00000000-0005-0000-0000-000029020000}"/>
    <cellStyle name="Normal 3 81 2 5" xfId="554" xr:uid="{00000000-0005-0000-0000-00002A020000}"/>
    <cellStyle name="Normal 3 81 2 5 2" xfId="555" xr:uid="{00000000-0005-0000-0000-00002B020000}"/>
    <cellStyle name="Normal 3 81 2 6" xfId="556" xr:uid="{00000000-0005-0000-0000-00002C020000}"/>
    <cellStyle name="Normal 3 81 2 6 2" xfId="557" xr:uid="{00000000-0005-0000-0000-00002D020000}"/>
    <cellStyle name="Normal 3 81 2 7" xfId="558" xr:uid="{00000000-0005-0000-0000-00002E020000}"/>
    <cellStyle name="Normal 3 81 3" xfId="559" xr:uid="{00000000-0005-0000-0000-00002F020000}"/>
    <cellStyle name="Normal 3 81 3 2" xfId="560" xr:uid="{00000000-0005-0000-0000-000030020000}"/>
    <cellStyle name="Normal 3 81 3 2 2" xfId="561" xr:uid="{00000000-0005-0000-0000-000031020000}"/>
    <cellStyle name="Normal 3 81 3 3" xfId="562" xr:uid="{00000000-0005-0000-0000-000032020000}"/>
    <cellStyle name="Normal 3 81 4" xfId="563" xr:uid="{00000000-0005-0000-0000-000033020000}"/>
    <cellStyle name="Normal 3 81 4 2" xfId="564" xr:uid="{00000000-0005-0000-0000-000034020000}"/>
    <cellStyle name="Normal 3 81 5" xfId="565" xr:uid="{00000000-0005-0000-0000-000035020000}"/>
    <cellStyle name="Normal 3 81 5 2" xfId="566" xr:uid="{00000000-0005-0000-0000-000036020000}"/>
    <cellStyle name="Normal 3 81 6" xfId="567" xr:uid="{00000000-0005-0000-0000-000037020000}"/>
    <cellStyle name="Normal 3 81 6 2" xfId="568" xr:uid="{00000000-0005-0000-0000-000038020000}"/>
    <cellStyle name="Normal 3 81 7" xfId="569" xr:uid="{00000000-0005-0000-0000-000039020000}"/>
    <cellStyle name="Normal 3 82" xfId="570" xr:uid="{00000000-0005-0000-0000-00003A020000}"/>
    <cellStyle name="Normal 3 82 2" xfId="571" xr:uid="{00000000-0005-0000-0000-00003B020000}"/>
    <cellStyle name="Normal 3 83" xfId="572" xr:uid="{00000000-0005-0000-0000-00003C020000}"/>
    <cellStyle name="Normal 3 83 2" xfId="573" xr:uid="{00000000-0005-0000-0000-00003D020000}"/>
    <cellStyle name="Normal 3 84" xfId="574" xr:uid="{00000000-0005-0000-0000-00003E020000}"/>
    <cellStyle name="Normal 3 84 2" xfId="575" xr:uid="{00000000-0005-0000-0000-00003F020000}"/>
    <cellStyle name="Normal 3 85" xfId="576" xr:uid="{00000000-0005-0000-0000-000040020000}"/>
    <cellStyle name="Normal 3 85 2" xfId="577" xr:uid="{00000000-0005-0000-0000-000041020000}"/>
    <cellStyle name="Normal 3 86" xfId="578" xr:uid="{00000000-0005-0000-0000-000042020000}"/>
    <cellStyle name="Normal 3 86 2" xfId="579" xr:uid="{00000000-0005-0000-0000-000043020000}"/>
    <cellStyle name="Normal 3 87" xfId="580" xr:uid="{00000000-0005-0000-0000-000044020000}"/>
    <cellStyle name="Normal 3 87 2" xfId="581" xr:uid="{00000000-0005-0000-0000-000045020000}"/>
    <cellStyle name="Normal 3 88" xfId="582" xr:uid="{00000000-0005-0000-0000-000046020000}"/>
    <cellStyle name="Normal 3 88 2" xfId="583" xr:uid="{00000000-0005-0000-0000-000047020000}"/>
    <cellStyle name="Normal 3 89" xfId="584" xr:uid="{00000000-0005-0000-0000-000048020000}"/>
    <cellStyle name="Normal 3 89 2" xfId="585" xr:uid="{00000000-0005-0000-0000-000049020000}"/>
    <cellStyle name="Normal 3 9" xfId="586" xr:uid="{00000000-0005-0000-0000-00004A020000}"/>
    <cellStyle name="Normal 3 9 2" xfId="587" xr:uid="{00000000-0005-0000-0000-00004B020000}"/>
    <cellStyle name="Normal 3 90" xfId="588" xr:uid="{00000000-0005-0000-0000-00004C020000}"/>
    <cellStyle name="Normal 3 90 2" xfId="589" xr:uid="{00000000-0005-0000-0000-00004D020000}"/>
    <cellStyle name="Normal 3 91" xfId="590" xr:uid="{00000000-0005-0000-0000-00004E020000}"/>
    <cellStyle name="Normal 3 91 2" xfId="591" xr:uid="{00000000-0005-0000-0000-00004F020000}"/>
    <cellStyle name="Normal 3 92" xfId="592" xr:uid="{00000000-0005-0000-0000-000050020000}"/>
    <cellStyle name="Normal 3 92 2" xfId="593" xr:uid="{00000000-0005-0000-0000-000051020000}"/>
    <cellStyle name="Normal 3 93" xfId="594" xr:uid="{00000000-0005-0000-0000-000052020000}"/>
    <cellStyle name="Normal 3 93 2" xfId="595" xr:uid="{00000000-0005-0000-0000-000053020000}"/>
    <cellStyle name="Normal 3 94" xfId="596" xr:uid="{00000000-0005-0000-0000-000054020000}"/>
    <cellStyle name="Normal 3 94 2" xfId="597" xr:uid="{00000000-0005-0000-0000-000055020000}"/>
    <cellStyle name="Normal 3 95" xfId="598" xr:uid="{00000000-0005-0000-0000-000056020000}"/>
    <cellStyle name="Normal 3_Soft Goods 09" xfId="599" xr:uid="{00000000-0005-0000-0000-000057020000}"/>
    <cellStyle name="Normal 30" xfId="600" xr:uid="{00000000-0005-0000-0000-000058020000}"/>
    <cellStyle name="Normal 30 2" xfId="601" xr:uid="{00000000-0005-0000-0000-000059020000}"/>
    <cellStyle name="Normal 31" xfId="602" xr:uid="{00000000-0005-0000-0000-00005A020000}"/>
    <cellStyle name="Normal 31 2" xfId="603" xr:uid="{00000000-0005-0000-0000-00005B020000}"/>
    <cellStyle name="Normal 32" xfId="604" xr:uid="{00000000-0005-0000-0000-00005C020000}"/>
    <cellStyle name="Normal 32 2" xfId="605" xr:uid="{00000000-0005-0000-0000-00005D020000}"/>
    <cellStyle name="Normal 33" xfId="606" xr:uid="{00000000-0005-0000-0000-00005E020000}"/>
    <cellStyle name="Normal 33 2" xfId="607" xr:uid="{00000000-0005-0000-0000-00005F020000}"/>
    <cellStyle name="Normal 34" xfId="608" xr:uid="{00000000-0005-0000-0000-000060020000}"/>
    <cellStyle name="Normal 34 2" xfId="609" xr:uid="{00000000-0005-0000-0000-000061020000}"/>
    <cellStyle name="Normal 35" xfId="610" xr:uid="{00000000-0005-0000-0000-000062020000}"/>
    <cellStyle name="Normal 35 2" xfId="611" xr:uid="{00000000-0005-0000-0000-000063020000}"/>
    <cellStyle name="Normal 36 2" xfId="612" xr:uid="{00000000-0005-0000-0000-000064020000}"/>
    <cellStyle name="Normal 36 3" xfId="613" xr:uid="{00000000-0005-0000-0000-000065020000}"/>
    <cellStyle name="Normal 36 4" xfId="614" xr:uid="{00000000-0005-0000-0000-000066020000}"/>
    <cellStyle name="Normal 36 5" xfId="615" xr:uid="{00000000-0005-0000-0000-000067020000}"/>
    <cellStyle name="Normal 36 6" xfId="616" xr:uid="{00000000-0005-0000-0000-000068020000}"/>
    <cellStyle name="Normal 36 7" xfId="617" xr:uid="{00000000-0005-0000-0000-000069020000}"/>
    <cellStyle name="Normal 36 8" xfId="618" xr:uid="{00000000-0005-0000-0000-00006A020000}"/>
    <cellStyle name="Normal 37" xfId="619" xr:uid="{00000000-0005-0000-0000-00006B020000}"/>
    <cellStyle name="Normal 37 2" xfId="620" xr:uid="{00000000-0005-0000-0000-00006C020000}"/>
    <cellStyle name="Normal 38" xfId="621" xr:uid="{00000000-0005-0000-0000-00006D020000}"/>
    <cellStyle name="Normal 38 2" xfId="622" xr:uid="{00000000-0005-0000-0000-00006E020000}"/>
    <cellStyle name="Normal 39" xfId="623" xr:uid="{00000000-0005-0000-0000-00006F020000}"/>
    <cellStyle name="Normal 39 2" xfId="624" xr:uid="{00000000-0005-0000-0000-000070020000}"/>
    <cellStyle name="Normal 4" xfId="625" xr:uid="{00000000-0005-0000-0000-000071020000}"/>
    <cellStyle name="Normal 40" xfId="626" xr:uid="{00000000-0005-0000-0000-000072020000}"/>
    <cellStyle name="Normal 40 2" xfId="627" xr:uid="{00000000-0005-0000-0000-000073020000}"/>
    <cellStyle name="Normal 41" xfId="628" xr:uid="{00000000-0005-0000-0000-000074020000}"/>
    <cellStyle name="Normal 41 2" xfId="629" xr:uid="{00000000-0005-0000-0000-000075020000}"/>
    <cellStyle name="Normal 42" xfId="630" xr:uid="{00000000-0005-0000-0000-000076020000}"/>
    <cellStyle name="Normal 42 2" xfId="631" xr:uid="{00000000-0005-0000-0000-000077020000}"/>
    <cellStyle name="Normal 43" xfId="632" xr:uid="{00000000-0005-0000-0000-000078020000}"/>
    <cellStyle name="Normal 43 2" xfId="633" xr:uid="{00000000-0005-0000-0000-000079020000}"/>
    <cellStyle name="Normal 44" xfId="634" xr:uid="{00000000-0005-0000-0000-00007A020000}"/>
    <cellStyle name="Normal 44 2" xfId="635" xr:uid="{00000000-0005-0000-0000-00007B020000}"/>
    <cellStyle name="Normal 45" xfId="636" xr:uid="{00000000-0005-0000-0000-00007C020000}"/>
    <cellStyle name="Normal 45 2" xfId="637" xr:uid="{00000000-0005-0000-0000-00007D020000}"/>
    <cellStyle name="Normal 46" xfId="638" xr:uid="{00000000-0005-0000-0000-00007E020000}"/>
    <cellStyle name="Normal 46 2" xfId="639" xr:uid="{00000000-0005-0000-0000-00007F020000}"/>
    <cellStyle name="Normal 47" xfId="640" xr:uid="{00000000-0005-0000-0000-000080020000}"/>
    <cellStyle name="Normal 47 2" xfId="641" xr:uid="{00000000-0005-0000-0000-000081020000}"/>
    <cellStyle name="Normal 48" xfId="642" xr:uid="{00000000-0005-0000-0000-000082020000}"/>
    <cellStyle name="Normal 48 2" xfId="643" xr:uid="{00000000-0005-0000-0000-000083020000}"/>
    <cellStyle name="Normal 49" xfId="644" xr:uid="{00000000-0005-0000-0000-000084020000}"/>
    <cellStyle name="Normal 49 2" xfId="645" xr:uid="{00000000-0005-0000-0000-000085020000}"/>
    <cellStyle name="Normal 5 2" xfId="646" xr:uid="{00000000-0005-0000-0000-000086020000}"/>
    <cellStyle name="Normal 5 3" xfId="647" xr:uid="{00000000-0005-0000-0000-000087020000}"/>
    <cellStyle name="Normal 5 4" xfId="648" xr:uid="{00000000-0005-0000-0000-000088020000}"/>
    <cellStyle name="Normal 5 5" xfId="649" xr:uid="{00000000-0005-0000-0000-000089020000}"/>
    <cellStyle name="Normal 5 6" xfId="650" xr:uid="{00000000-0005-0000-0000-00008A020000}"/>
    <cellStyle name="Normal 5 7" xfId="651" xr:uid="{00000000-0005-0000-0000-00008B020000}"/>
    <cellStyle name="Normal 5 8" xfId="652" xr:uid="{00000000-0005-0000-0000-00008C020000}"/>
    <cellStyle name="Normal 5 9" xfId="653" xr:uid="{00000000-0005-0000-0000-00008D020000}"/>
    <cellStyle name="Normal 50" xfId="654" xr:uid="{00000000-0005-0000-0000-00008E020000}"/>
    <cellStyle name="Normal 50 2" xfId="655" xr:uid="{00000000-0005-0000-0000-00008F020000}"/>
    <cellStyle name="Normal 51" xfId="656" xr:uid="{00000000-0005-0000-0000-000090020000}"/>
    <cellStyle name="Normal 51 2" xfId="657" xr:uid="{00000000-0005-0000-0000-000091020000}"/>
    <cellStyle name="Normal 52" xfId="658" xr:uid="{00000000-0005-0000-0000-000092020000}"/>
    <cellStyle name="Normal 52 2" xfId="659" xr:uid="{00000000-0005-0000-0000-000093020000}"/>
    <cellStyle name="Normal 53" xfId="660" xr:uid="{00000000-0005-0000-0000-000094020000}"/>
    <cellStyle name="Normal 53 2" xfId="661" xr:uid="{00000000-0005-0000-0000-000095020000}"/>
    <cellStyle name="Normal 54" xfId="662" xr:uid="{00000000-0005-0000-0000-000096020000}"/>
    <cellStyle name="Normal 54 2" xfId="663" xr:uid="{00000000-0005-0000-0000-000097020000}"/>
    <cellStyle name="Normal 55" xfId="664" xr:uid="{00000000-0005-0000-0000-000098020000}"/>
    <cellStyle name="Normal 55 2" xfId="665" xr:uid="{00000000-0005-0000-0000-000099020000}"/>
    <cellStyle name="Normal 57" xfId="666" xr:uid="{00000000-0005-0000-0000-00009A020000}"/>
    <cellStyle name="Normal 57 2" xfId="667" xr:uid="{00000000-0005-0000-0000-00009B020000}"/>
    <cellStyle name="Normal 58" xfId="668" xr:uid="{00000000-0005-0000-0000-00009C020000}"/>
    <cellStyle name="Normal 58 2" xfId="669" xr:uid="{00000000-0005-0000-0000-00009D020000}"/>
    <cellStyle name="Normal 59" xfId="670" xr:uid="{00000000-0005-0000-0000-00009E020000}"/>
    <cellStyle name="Normal 59 2" xfId="671" xr:uid="{00000000-0005-0000-0000-00009F020000}"/>
    <cellStyle name="Normal 6" xfId="672" xr:uid="{00000000-0005-0000-0000-0000A0020000}"/>
    <cellStyle name="Normal 6 2" xfId="673" xr:uid="{00000000-0005-0000-0000-0000A1020000}"/>
    <cellStyle name="Normal 60" xfId="674" xr:uid="{00000000-0005-0000-0000-0000A2020000}"/>
    <cellStyle name="Normal 60 2" xfId="675" xr:uid="{00000000-0005-0000-0000-0000A3020000}"/>
    <cellStyle name="Normal 61" xfId="676" xr:uid="{00000000-0005-0000-0000-0000A4020000}"/>
    <cellStyle name="Normal 61 2" xfId="677" xr:uid="{00000000-0005-0000-0000-0000A5020000}"/>
    <cellStyle name="Normal 62" xfId="678" xr:uid="{00000000-0005-0000-0000-0000A6020000}"/>
    <cellStyle name="Normal 62 2" xfId="679" xr:uid="{00000000-0005-0000-0000-0000A7020000}"/>
    <cellStyle name="Normal 63" xfId="680" xr:uid="{00000000-0005-0000-0000-0000A8020000}"/>
    <cellStyle name="Normal 63 2" xfId="681" xr:uid="{00000000-0005-0000-0000-0000A9020000}"/>
    <cellStyle name="Normal 64" xfId="682" xr:uid="{00000000-0005-0000-0000-0000AA020000}"/>
    <cellStyle name="Normal 64 2" xfId="683" xr:uid="{00000000-0005-0000-0000-0000AB020000}"/>
    <cellStyle name="Normal 65" xfId="684" xr:uid="{00000000-0005-0000-0000-0000AC020000}"/>
    <cellStyle name="Normal 65 2" xfId="685" xr:uid="{00000000-0005-0000-0000-0000AD020000}"/>
    <cellStyle name="Normal 66" xfId="686" xr:uid="{00000000-0005-0000-0000-0000AE020000}"/>
    <cellStyle name="Normal 66 2" xfId="687" xr:uid="{00000000-0005-0000-0000-0000AF020000}"/>
    <cellStyle name="Normal 67" xfId="688" xr:uid="{00000000-0005-0000-0000-0000B0020000}"/>
    <cellStyle name="Normal 67 2" xfId="689" xr:uid="{00000000-0005-0000-0000-0000B1020000}"/>
    <cellStyle name="Normal 68" xfId="690" xr:uid="{00000000-0005-0000-0000-0000B2020000}"/>
    <cellStyle name="Normal 68 2" xfId="691" xr:uid="{00000000-0005-0000-0000-0000B3020000}"/>
    <cellStyle name="Normal 74 2" xfId="692" xr:uid="{00000000-0005-0000-0000-0000B4020000}"/>
    <cellStyle name="Normal 74 3" xfId="693" xr:uid="{00000000-0005-0000-0000-0000B5020000}"/>
    <cellStyle name="Normal 74 4" xfId="694" xr:uid="{00000000-0005-0000-0000-0000B6020000}"/>
    <cellStyle name="Normal 75" xfId="695" xr:uid="{00000000-0005-0000-0000-0000B7020000}"/>
    <cellStyle name="Normal 75 2" xfId="696" xr:uid="{00000000-0005-0000-0000-0000B8020000}"/>
    <cellStyle name="Normal 76" xfId="697" xr:uid="{00000000-0005-0000-0000-0000B9020000}"/>
    <cellStyle name="Normal 76 2" xfId="698" xr:uid="{00000000-0005-0000-0000-0000BA020000}"/>
    <cellStyle name="Normal 77 2" xfId="699" xr:uid="{00000000-0005-0000-0000-0000BB020000}"/>
    <cellStyle name="Normal 77 3" xfId="700" xr:uid="{00000000-0005-0000-0000-0000BC020000}"/>
    <cellStyle name="Normal 77 4" xfId="701" xr:uid="{00000000-0005-0000-0000-0000BD020000}"/>
    <cellStyle name="Normal 78 2" xfId="702" xr:uid="{00000000-0005-0000-0000-0000BE020000}"/>
    <cellStyle name="Normal 78 3" xfId="703" xr:uid="{00000000-0005-0000-0000-0000BF020000}"/>
    <cellStyle name="Normal 79" xfId="704" xr:uid="{00000000-0005-0000-0000-0000C0020000}"/>
    <cellStyle name="Normal 79 2" xfId="705" xr:uid="{00000000-0005-0000-0000-0000C1020000}"/>
    <cellStyle name="Normal 79 2 10" xfId="706" xr:uid="{00000000-0005-0000-0000-0000C2020000}"/>
    <cellStyle name="Normal 79 2 11" xfId="707" xr:uid="{00000000-0005-0000-0000-0000C3020000}"/>
    <cellStyle name="Normal 79 2 12" xfId="708" xr:uid="{00000000-0005-0000-0000-0000C4020000}"/>
    <cellStyle name="Normal 79 2 13" xfId="709" xr:uid="{00000000-0005-0000-0000-0000C5020000}"/>
    <cellStyle name="Normal 79 2 14" xfId="710" xr:uid="{00000000-0005-0000-0000-0000C6020000}"/>
    <cellStyle name="Normal 79 2 15" xfId="711" xr:uid="{00000000-0005-0000-0000-0000C7020000}"/>
    <cellStyle name="Normal 79 2 16" xfId="712" xr:uid="{00000000-0005-0000-0000-0000C8020000}"/>
    <cellStyle name="Normal 79 2 17" xfId="713" xr:uid="{00000000-0005-0000-0000-0000C9020000}"/>
    <cellStyle name="Normal 79 2 2" xfId="714" xr:uid="{00000000-0005-0000-0000-0000CA020000}"/>
    <cellStyle name="Normal 79 2 3" xfId="715" xr:uid="{00000000-0005-0000-0000-0000CB020000}"/>
    <cellStyle name="Normal 79 2 4" xfId="716" xr:uid="{00000000-0005-0000-0000-0000CC020000}"/>
    <cellStyle name="Normal 79 2 5" xfId="717" xr:uid="{00000000-0005-0000-0000-0000CD020000}"/>
    <cellStyle name="Normal 79 2 6" xfId="718" xr:uid="{00000000-0005-0000-0000-0000CE020000}"/>
    <cellStyle name="Normal 79 2 7" xfId="719" xr:uid="{00000000-0005-0000-0000-0000CF020000}"/>
    <cellStyle name="Normal 79 2 8" xfId="720" xr:uid="{00000000-0005-0000-0000-0000D0020000}"/>
    <cellStyle name="Normal 79 2 9" xfId="721" xr:uid="{00000000-0005-0000-0000-0000D1020000}"/>
    <cellStyle name="Normal 79 3" xfId="722" xr:uid="{00000000-0005-0000-0000-0000D2020000}"/>
    <cellStyle name="Normal 79 3 10" xfId="723" xr:uid="{00000000-0005-0000-0000-0000D3020000}"/>
    <cellStyle name="Normal 79 3 11" xfId="724" xr:uid="{00000000-0005-0000-0000-0000D4020000}"/>
    <cellStyle name="Normal 79 3 12" xfId="725" xr:uid="{00000000-0005-0000-0000-0000D5020000}"/>
    <cellStyle name="Normal 79 3 13" xfId="726" xr:uid="{00000000-0005-0000-0000-0000D6020000}"/>
    <cellStyle name="Normal 79 3 14" xfId="727" xr:uid="{00000000-0005-0000-0000-0000D7020000}"/>
    <cellStyle name="Normal 79 3 15" xfId="728" xr:uid="{00000000-0005-0000-0000-0000D8020000}"/>
    <cellStyle name="Normal 79 3 16" xfId="729" xr:uid="{00000000-0005-0000-0000-0000D9020000}"/>
    <cellStyle name="Normal 79 3 17" xfId="730" xr:uid="{00000000-0005-0000-0000-0000DA020000}"/>
    <cellStyle name="Normal 79 3 2" xfId="731" xr:uid="{00000000-0005-0000-0000-0000DB020000}"/>
    <cellStyle name="Normal 79 3 3" xfId="732" xr:uid="{00000000-0005-0000-0000-0000DC020000}"/>
    <cellStyle name="Normal 79 3 4" xfId="733" xr:uid="{00000000-0005-0000-0000-0000DD020000}"/>
    <cellStyle name="Normal 79 3 5" xfId="734" xr:uid="{00000000-0005-0000-0000-0000DE020000}"/>
    <cellStyle name="Normal 79 3 6" xfId="735" xr:uid="{00000000-0005-0000-0000-0000DF020000}"/>
    <cellStyle name="Normal 79 3 7" xfId="736" xr:uid="{00000000-0005-0000-0000-0000E0020000}"/>
    <cellStyle name="Normal 79 3 8" xfId="737" xr:uid="{00000000-0005-0000-0000-0000E1020000}"/>
    <cellStyle name="Normal 79 3 9" xfId="738" xr:uid="{00000000-0005-0000-0000-0000E2020000}"/>
    <cellStyle name="Normal 79 4" xfId="739" xr:uid="{00000000-0005-0000-0000-0000E3020000}"/>
    <cellStyle name="Normal 79 4 10" xfId="740" xr:uid="{00000000-0005-0000-0000-0000E4020000}"/>
    <cellStyle name="Normal 79 4 11" xfId="741" xr:uid="{00000000-0005-0000-0000-0000E5020000}"/>
    <cellStyle name="Normal 79 4 12" xfId="742" xr:uid="{00000000-0005-0000-0000-0000E6020000}"/>
    <cellStyle name="Normal 79 4 13" xfId="743" xr:uid="{00000000-0005-0000-0000-0000E7020000}"/>
    <cellStyle name="Normal 79 4 14" xfId="744" xr:uid="{00000000-0005-0000-0000-0000E8020000}"/>
    <cellStyle name="Normal 79 4 15" xfId="745" xr:uid="{00000000-0005-0000-0000-0000E9020000}"/>
    <cellStyle name="Normal 79 4 16" xfId="746" xr:uid="{00000000-0005-0000-0000-0000EA020000}"/>
    <cellStyle name="Normal 79 4 17" xfId="747" xr:uid="{00000000-0005-0000-0000-0000EB020000}"/>
    <cellStyle name="Normal 79 4 2" xfId="748" xr:uid="{00000000-0005-0000-0000-0000EC020000}"/>
    <cellStyle name="Normal 79 4 3" xfId="749" xr:uid="{00000000-0005-0000-0000-0000ED020000}"/>
    <cellStyle name="Normal 79 4 4" xfId="750" xr:uid="{00000000-0005-0000-0000-0000EE020000}"/>
    <cellStyle name="Normal 79 4 5" xfId="751" xr:uid="{00000000-0005-0000-0000-0000EF020000}"/>
    <cellStyle name="Normal 79 4 6" xfId="752" xr:uid="{00000000-0005-0000-0000-0000F0020000}"/>
    <cellStyle name="Normal 79 4 7" xfId="753" xr:uid="{00000000-0005-0000-0000-0000F1020000}"/>
    <cellStyle name="Normal 79 4 8" xfId="754" xr:uid="{00000000-0005-0000-0000-0000F2020000}"/>
    <cellStyle name="Normal 79 4 9" xfId="755" xr:uid="{00000000-0005-0000-0000-0000F3020000}"/>
    <cellStyle name="Normal 79 5" xfId="756" xr:uid="{00000000-0005-0000-0000-0000F4020000}"/>
    <cellStyle name="Normal 79 5 10" xfId="757" xr:uid="{00000000-0005-0000-0000-0000F5020000}"/>
    <cellStyle name="Normal 79 5 11" xfId="758" xr:uid="{00000000-0005-0000-0000-0000F6020000}"/>
    <cellStyle name="Normal 79 5 12" xfId="759" xr:uid="{00000000-0005-0000-0000-0000F7020000}"/>
    <cellStyle name="Normal 79 5 13" xfId="760" xr:uid="{00000000-0005-0000-0000-0000F8020000}"/>
    <cellStyle name="Normal 79 5 14" xfId="761" xr:uid="{00000000-0005-0000-0000-0000F9020000}"/>
    <cellStyle name="Normal 79 5 15" xfId="762" xr:uid="{00000000-0005-0000-0000-0000FA020000}"/>
    <cellStyle name="Normal 79 5 16" xfId="763" xr:uid="{00000000-0005-0000-0000-0000FB020000}"/>
    <cellStyle name="Normal 79 5 17" xfId="764" xr:uid="{00000000-0005-0000-0000-0000FC020000}"/>
    <cellStyle name="Normal 79 5 2" xfId="765" xr:uid="{00000000-0005-0000-0000-0000FD020000}"/>
    <cellStyle name="Normal 79 5 3" xfId="766" xr:uid="{00000000-0005-0000-0000-0000FE020000}"/>
    <cellStyle name="Normal 79 5 4" xfId="767" xr:uid="{00000000-0005-0000-0000-0000FF020000}"/>
    <cellStyle name="Normal 79 5 5" xfId="768" xr:uid="{00000000-0005-0000-0000-000000030000}"/>
    <cellStyle name="Normal 79 5 6" xfId="769" xr:uid="{00000000-0005-0000-0000-000001030000}"/>
    <cellStyle name="Normal 79 5 7" xfId="770" xr:uid="{00000000-0005-0000-0000-000002030000}"/>
    <cellStyle name="Normal 79 5 8" xfId="771" xr:uid="{00000000-0005-0000-0000-000003030000}"/>
    <cellStyle name="Normal 79 5 9" xfId="772" xr:uid="{00000000-0005-0000-0000-000004030000}"/>
    <cellStyle name="Normal 8" xfId="773" xr:uid="{00000000-0005-0000-0000-000005030000}"/>
    <cellStyle name="Normal 8 2" xfId="774" xr:uid="{00000000-0005-0000-0000-000006030000}"/>
    <cellStyle name="Normal 80 2" xfId="775" xr:uid="{00000000-0005-0000-0000-000007030000}"/>
    <cellStyle name="Normal 80 3" xfId="776" xr:uid="{00000000-0005-0000-0000-000008030000}"/>
    <cellStyle name="Normal 80 4" xfId="777" xr:uid="{00000000-0005-0000-0000-000009030000}"/>
    <cellStyle name="Normal 80 5" xfId="778" xr:uid="{00000000-0005-0000-0000-00000A030000}"/>
    <cellStyle name="Normal 80 6" xfId="779" xr:uid="{00000000-0005-0000-0000-00000B030000}"/>
    <cellStyle name="Normal 80 7" xfId="780" xr:uid="{00000000-0005-0000-0000-00000C030000}"/>
    <cellStyle name="Normal 81 2" xfId="781" xr:uid="{00000000-0005-0000-0000-00000D030000}"/>
    <cellStyle name="Normal 81 3" xfId="782" xr:uid="{00000000-0005-0000-0000-00000E030000}"/>
    <cellStyle name="Normal 81 4" xfId="783" xr:uid="{00000000-0005-0000-0000-00000F030000}"/>
    <cellStyle name="Normal 81 5" xfId="784" xr:uid="{00000000-0005-0000-0000-000010030000}"/>
    <cellStyle name="Normal 81 6" xfId="785" xr:uid="{00000000-0005-0000-0000-000011030000}"/>
    <cellStyle name="Normal 9" xfId="786" xr:uid="{00000000-0005-0000-0000-000012030000}"/>
    <cellStyle name="Normal 9 2" xfId="787" xr:uid="{00000000-0005-0000-0000-000013030000}"/>
    <cellStyle name="Normal 9 3" xfId="788" xr:uid="{00000000-0005-0000-0000-000014030000}"/>
    <cellStyle name="Normal 9 4" xfId="789" xr:uid="{00000000-0005-0000-0000-000015030000}"/>
    <cellStyle name="Normal 9_Soft Goods 09" xfId="790" xr:uid="{00000000-0005-0000-0000-000016030000}"/>
    <cellStyle name="Note 2" xfId="791" xr:uid="{00000000-0005-0000-0000-000017030000}"/>
    <cellStyle name="Note 2 2" xfId="792" xr:uid="{00000000-0005-0000-0000-000018030000}"/>
    <cellStyle name="Output 2" xfId="793" xr:uid="{00000000-0005-0000-0000-000019030000}"/>
    <cellStyle name="SAPBEXstdItem" xfId="794" xr:uid="{00000000-0005-0000-0000-00001A030000}"/>
    <cellStyle name="Title 2" xfId="795" xr:uid="{00000000-0005-0000-0000-00001B030000}"/>
    <cellStyle name="Title 2 2" xfId="796" xr:uid="{00000000-0005-0000-0000-00001C030000}"/>
    <cellStyle name="Title 2 3" xfId="797" xr:uid="{00000000-0005-0000-0000-00001D030000}"/>
    <cellStyle name="Total 2" xfId="798" xr:uid="{00000000-0005-0000-0000-00001E030000}"/>
    <cellStyle name="Warning Text 2" xfId="799" xr:uid="{00000000-0005-0000-0000-00001F030000}"/>
    <cellStyle name="표준_2002년 BRIKO 생산 의뢰서" xfId="800" xr:uid="{00000000-0005-0000-0000-000020030000}"/>
    <cellStyle name="常规_AnonOfficialPR09" xfId="801" xr:uid="{00000000-0005-0000-0000-00002103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71</xdr:row>
      <xdr:rowOff>0</xdr:rowOff>
    </xdr:from>
    <xdr:to>
      <xdr:col>9</xdr:col>
      <xdr:colOff>1107344</xdr:colOff>
      <xdr:row>73</xdr:row>
      <xdr:rowOff>91779</xdr:rowOff>
    </xdr:to>
    <xdr:sp macro="" textlink="">
      <xdr:nvSpPr>
        <xdr:cNvPr id="3" name="AutoShape 425" descr="histler, whistler silver - happy gray green w/ dark blue spectra">
          <a:extLst>
            <a:ext uri="{FF2B5EF4-FFF2-40B4-BE49-F238E27FC236}">
              <a16:creationId xmlns:a16="http://schemas.microsoft.com/office/drawing/2014/main" id="{1A854524-A2C4-4F59-B376-C4E14B4DF196}"/>
            </a:ext>
          </a:extLst>
        </xdr:cNvPr>
        <xdr:cNvSpPr>
          <a:spLocks noChangeAspect="1" noChangeArrowheads="1"/>
        </xdr:cNvSpPr>
      </xdr:nvSpPr>
      <xdr:spPr bwMode="auto">
        <a:xfrm>
          <a:off x="5476875" y="11296650"/>
          <a:ext cx="342162" cy="575426"/>
        </a:xfrm>
        <a:prstGeom prst="rect">
          <a:avLst/>
        </a:prstGeom>
        <a:noFill/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222249</xdr:colOff>
      <xdr:row>2</xdr:row>
      <xdr:rowOff>25400</xdr:rowOff>
    </xdr:from>
    <xdr:to>
      <xdr:col>14</xdr:col>
      <xdr:colOff>1321</xdr:colOff>
      <xdr:row>10</xdr:row>
      <xdr:rowOff>135255</xdr:rowOff>
    </xdr:to>
    <xdr:pic>
      <xdr:nvPicPr>
        <xdr:cNvPr id="17212688" name="Picture 3" descr="melin - Better headwear for better adventures.">
          <a:extLst>
            <a:ext uri="{FF2B5EF4-FFF2-40B4-BE49-F238E27FC236}">
              <a16:creationId xmlns:a16="http://schemas.microsoft.com/office/drawing/2014/main" id="{4F5301A7-09E8-49F8-A525-0FFED05B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9749" y="393700"/>
          <a:ext cx="2019987" cy="14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200024</xdr:colOff>
      <xdr:row>2</xdr:row>
      <xdr:rowOff>34925</xdr:rowOff>
    </xdr:from>
    <xdr:to>
      <xdr:col>1</xdr:col>
      <xdr:colOff>167691</xdr:colOff>
      <xdr:row>10</xdr:row>
      <xdr:rowOff>152400</xdr:rowOff>
    </xdr:to>
    <xdr:pic>
      <xdr:nvPicPr>
        <xdr:cNvPr id="2" name="Picture 3" descr="melin - Better headwear for better adventures.">
          <a:extLst>
            <a:ext uri="{FF2B5EF4-FFF2-40B4-BE49-F238E27FC236}">
              <a16:creationId xmlns:a16="http://schemas.microsoft.com/office/drawing/2014/main" id="{51F1F107-C81B-AF44-81F2-336F5B2A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384175"/>
          <a:ext cx="2019987" cy="145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72</xdr:row>
      <xdr:rowOff>0</xdr:rowOff>
    </xdr:from>
    <xdr:ext cx="1107344" cy="430869"/>
    <xdr:sp macro="" textlink="">
      <xdr:nvSpPr>
        <xdr:cNvPr id="4" name="AutoShape 425" descr="histler, whistler silver - happy gray green w/ dark blue spectra">
          <a:extLst>
            <a:ext uri="{FF2B5EF4-FFF2-40B4-BE49-F238E27FC236}">
              <a16:creationId xmlns:a16="http://schemas.microsoft.com/office/drawing/2014/main" id="{81F32AD9-ECD4-4CDC-A114-1DD55CAB06BF}"/>
            </a:ext>
          </a:extLst>
        </xdr:cNvPr>
        <xdr:cNvSpPr>
          <a:spLocks noChangeAspect="1" noChangeArrowheads="1"/>
        </xdr:cNvSpPr>
      </xdr:nvSpPr>
      <xdr:spPr bwMode="auto">
        <a:xfrm>
          <a:off x="7581900" y="13134975"/>
          <a:ext cx="1107344" cy="430869"/>
        </a:xfrm>
        <a:prstGeom prst="rect">
          <a:avLst/>
        </a:prstGeom>
        <a:noFill/>
      </xdr:spPr>
      <xdr:txBody>
        <a:bodyPr rtlCol="0"/>
        <a:lstStyle/>
        <a:p>
          <a:pPr algn="ctr"/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65</xdr:row>
      <xdr:rowOff>0</xdr:rowOff>
    </xdr:from>
    <xdr:to>
      <xdr:col>6</xdr:col>
      <xdr:colOff>1165764</xdr:colOff>
      <xdr:row>67</xdr:row>
      <xdr:rowOff>169248</xdr:rowOff>
    </xdr:to>
    <xdr:sp macro="" textlink="">
      <xdr:nvSpPr>
        <xdr:cNvPr id="2" name="AutoShape 425" descr="histler, whistler silver - happy gray green w/ dark blue spectra">
          <a:extLst>
            <a:ext uri="{FF2B5EF4-FFF2-40B4-BE49-F238E27FC236}">
              <a16:creationId xmlns:a16="http://schemas.microsoft.com/office/drawing/2014/main" id="{6273A1B7-A50A-DD47-A3EC-667240A06DC0}"/>
            </a:ext>
          </a:extLst>
        </xdr:cNvPr>
        <xdr:cNvSpPr>
          <a:spLocks noChangeAspect="1" noChangeArrowheads="1"/>
        </xdr:cNvSpPr>
      </xdr:nvSpPr>
      <xdr:spPr bwMode="auto">
        <a:xfrm>
          <a:off x="7937500" y="14465300"/>
          <a:ext cx="1107344" cy="493734"/>
        </a:xfrm>
        <a:prstGeom prst="rect">
          <a:avLst/>
        </a:prstGeom>
        <a:noFill/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6</xdr:col>
      <xdr:colOff>8254</xdr:colOff>
      <xdr:row>0</xdr:row>
      <xdr:rowOff>0</xdr:rowOff>
    </xdr:from>
    <xdr:to>
      <xdr:col>7</xdr:col>
      <xdr:colOff>624891</xdr:colOff>
      <xdr:row>8</xdr:row>
      <xdr:rowOff>151131</xdr:rowOff>
    </xdr:to>
    <xdr:pic>
      <xdr:nvPicPr>
        <xdr:cNvPr id="3" name="Picture 3" descr="melin - Better headwear for better adventures.">
          <a:extLst>
            <a:ext uri="{FF2B5EF4-FFF2-40B4-BE49-F238E27FC236}">
              <a16:creationId xmlns:a16="http://schemas.microsoft.com/office/drawing/2014/main" id="{A32B366C-9B4F-8E42-AE8C-90B09A0F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4254" y="0"/>
          <a:ext cx="1959873" cy="1517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Documents%20and%20Settings/chawk/Local%20Settings/Temporary%20Internet%20Files/Content.Outlook/FHIYVG1D/2009_AvailabilityUSA_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Documents%20and%20Settings/chawk/Local%20Settings/Temporary%20Internet%20Files/Content.Outlook/FHIYVG1D/09_10%20Snow%20Pric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lincom-my.sharepoint.com/Users/jtuttle/AppData/Local/Microsoft/Windows/INetCache/Content.Outlook/6P305H6X/file:/Spyusagpauto/sims/2009_AvailabilityU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n 2009"/>
      <sheetName val="Moto 2009"/>
      <sheetName val="Lists"/>
      <sheetName val="SKURanking"/>
      <sheetName val="Snow 2009"/>
      <sheetName val="POP"/>
      <sheetName val="Calcs"/>
      <sheetName val="Customer Snapshot"/>
      <sheetName val="Snow 2008-2009"/>
      <sheetName val="Snow 2009-2010"/>
      <sheetName val="Reps"/>
      <sheetName val="Customers"/>
      <sheetName val="Sheet1"/>
      <sheetName val="Sheet2"/>
    </sheetNames>
    <sheetDataSet>
      <sheetData sheetId="0"/>
      <sheetData sheetId="1" refreshError="1"/>
      <sheetData sheetId="2" refreshError="1">
        <row r="1">
          <cell r="A1" t="str">
            <v>Phoenix (?)</v>
          </cell>
        </row>
        <row r="2">
          <cell r="A2" t="str">
            <v>Nano West (65)</v>
          </cell>
          <cell r="G2" t="str">
            <v>AllSPY-Mix</v>
          </cell>
        </row>
        <row r="3">
          <cell r="A3" t="str">
            <v>Nano East (48)</v>
          </cell>
          <cell r="G3" t="str">
            <v>US-MIX</v>
          </cell>
        </row>
        <row r="4">
          <cell r="A4" t="str">
            <v>Pod (80)</v>
          </cell>
          <cell r="G4" t="str">
            <v>CA-MIX</v>
          </cell>
        </row>
        <row r="5">
          <cell r="A5" t="str">
            <v>Goggle (75)</v>
          </cell>
          <cell r="G5" t="str">
            <v>US-West-Mix</v>
          </cell>
        </row>
        <row r="6">
          <cell r="A6" t="str">
            <v>Supacrusa2 (75)</v>
          </cell>
          <cell r="G6" t="str">
            <v>US-East-Mix</v>
          </cell>
        </row>
        <row r="7">
          <cell r="A7" t="str">
            <v>Supacrusa1 (85)</v>
          </cell>
          <cell r="G7" t="str">
            <v>US-Specialty-Mix</v>
          </cell>
        </row>
        <row r="8">
          <cell r="A8" t="str">
            <v>Counter Top (24)</v>
          </cell>
          <cell r="G8" t="str">
            <v>US-MOTO-Mix</v>
          </cell>
        </row>
        <row r="9">
          <cell r="A9" t="str">
            <v>Galaxy (65)</v>
          </cell>
          <cell r="G9" t="str">
            <v>Rep Custom</v>
          </cell>
        </row>
        <row r="10">
          <cell r="A10" t="str">
            <v>Custom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ow 2009"/>
      <sheetName val="Lists"/>
      <sheetName val="SKURanking"/>
      <sheetName val="Calcs"/>
      <sheetName val="Reps"/>
      <sheetName val="Customers"/>
      <sheetName val="Sheet1"/>
      <sheetName val="Sheet2"/>
      <sheetName val="Sheet3"/>
      <sheetName val="Sheet7"/>
      <sheetName val="Sheet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Item Number</v>
          </cell>
          <cell r="B1" t="str">
            <v>Item Description</v>
          </cell>
          <cell r="C1" t="str">
            <v>Price</v>
          </cell>
          <cell r="D1" t="str">
            <v>Item Short Name</v>
          </cell>
        </row>
        <row r="2">
          <cell r="A2" t="str">
            <v>010014000000</v>
          </cell>
          <cell r="B2" t="str">
            <v>CHICKS KIOSK DISPLAY</v>
          </cell>
          <cell r="C2">
            <v>0</v>
          </cell>
          <cell r="D2" t="str">
            <v/>
          </cell>
        </row>
        <row r="3">
          <cell r="A3" t="str">
            <v>010050000000</v>
          </cell>
          <cell r="B3" t="str">
            <v>SPYPOD 07-08 DISPLAY</v>
          </cell>
          <cell r="C3">
            <v>0</v>
          </cell>
          <cell r="D3" t="str">
            <v>648478677364</v>
          </cell>
        </row>
        <row r="4">
          <cell r="A4" t="str">
            <v>010138000000</v>
          </cell>
          <cell r="B4" t="str">
            <v>98 TABLE TOP DISPLAY</v>
          </cell>
          <cell r="C4">
            <v>0</v>
          </cell>
          <cell r="D4" t="str">
            <v>648478104846</v>
          </cell>
        </row>
        <row r="5">
          <cell r="A5" t="str">
            <v>010257000000</v>
          </cell>
          <cell r="B5" t="str">
            <v>DISPLAY KEYS FOR C415A</v>
          </cell>
          <cell r="C5">
            <v>0</v>
          </cell>
          <cell r="D5" t="str">
            <v>648478658448</v>
          </cell>
        </row>
        <row r="6">
          <cell r="A6" t="str">
            <v>010258000000</v>
          </cell>
          <cell r="B6" t="str">
            <v>DISPLAY LOCK &amp; KEY # C413 GALA</v>
          </cell>
          <cell r="C6">
            <v>0</v>
          </cell>
          <cell r="D6" t="str">
            <v/>
          </cell>
        </row>
        <row r="7">
          <cell r="A7" t="str">
            <v>010259000000</v>
          </cell>
          <cell r="B7" t="str">
            <v>DISPLAY LOCK &amp; KEY # C415A</v>
          </cell>
          <cell r="C7">
            <v>0</v>
          </cell>
          <cell r="D7" t="str">
            <v/>
          </cell>
        </row>
        <row r="8">
          <cell r="A8" t="str">
            <v>010325000000</v>
          </cell>
          <cell r="B8" t="str">
            <v>GALAXY FLOOR DISPLAY</v>
          </cell>
          <cell r="C8">
            <v>0</v>
          </cell>
          <cell r="D8" t="str">
            <v>648478637689</v>
          </cell>
        </row>
        <row r="9">
          <cell r="A9" t="str">
            <v>010326000000</v>
          </cell>
          <cell r="B9" t="str">
            <v>GALAXY FLOOR DISPLAY 06'</v>
          </cell>
          <cell r="C9">
            <v>0</v>
          </cell>
          <cell r="D9" t="str">
            <v>648478659070</v>
          </cell>
        </row>
        <row r="10">
          <cell r="A10" t="str">
            <v>010327000000</v>
          </cell>
          <cell r="B10" t="str">
            <v>GALAXY ACRYLIC SIDE PANEL</v>
          </cell>
          <cell r="C10">
            <v>0</v>
          </cell>
          <cell r="D10" t="str">
            <v/>
          </cell>
        </row>
        <row r="11">
          <cell r="A11" t="str">
            <v>010328000000</v>
          </cell>
          <cell r="B11" t="str">
            <v>GALAXY ACRYLIC DOOR PANEL</v>
          </cell>
          <cell r="C11">
            <v>0</v>
          </cell>
          <cell r="D11" t="str">
            <v/>
          </cell>
        </row>
        <row r="12">
          <cell r="A12" t="str">
            <v>010329000015</v>
          </cell>
          <cell r="B12" t="str">
            <v>GALAXY ACRYLIC 3/16" SHELF</v>
          </cell>
          <cell r="C12">
            <v>0</v>
          </cell>
          <cell r="D12" t="str">
            <v/>
          </cell>
        </row>
        <row r="13">
          <cell r="A13" t="str">
            <v>010330000000</v>
          </cell>
          <cell r="B13" t="str">
            <v>GALAXY BACKLITE KIT</v>
          </cell>
          <cell r="C13">
            <v>0</v>
          </cell>
          <cell r="D13" t="str">
            <v/>
          </cell>
        </row>
        <row r="14">
          <cell r="A14" t="str">
            <v>010331000000</v>
          </cell>
          <cell r="B14" t="str">
            <v>GALAXY DRAWER</v>
          </cell>
          <cell r="C14">
            <v>0</v>
          </cell>
          <cell r="D14" t="str">
            <v/>
          </cell>
        </row>
        <row r="15">
          <cell r="A15" t="str">
            <v>010332000000</v>
          </cell>
          <cell r="B15" t="str">
            <v>GALAXY FLOOR DISPLAY 06' INTL</v>
          </cell>
          <cell r="C15">
            <v>0</v>
          </cell>
          <cell r="D15" t="str">
            <v>648478659087</v>
          </cell>
        </row>
        <row r="16">
          <cell r="A16" t="str">
            <v>010333000700</v>
          </cell>
          <cell r="B16" t="str">
            <v>GALAXY 7" LEG</v>
          </cell>
          <cell r="C16">
            <v>0</v>
          </cell>
          <cell r="D16" t="str">
            <v/>
          </cell>
        </row>
        <row r="17">
          <cell r="A17" t="str">
            <v>010333301248</v>
          </cell>
          <cell r="B17" t="str">
            <v>GALAXY 34" LEG GRAY</v>
          </cell>
          <cell r="C17">
            <v>0</v>
          </cell>
          <cell r="D17" t="str">
            <v/>
          </cell>
        </row>
        <row r="18">
          <cell r="A18" t="str">
            <v>010334000000</v>
          </cell>
          <cell r="B18" t="str">
            <v>GALAXY LEG LEVELER</v>
          </cell>
          <cell r="C18">
            <v>0</v>
          </cell>
          <cell r="D18" t="str">
            <v/>
          </cell>
        </row>
        <row r="19">
          <cell r="A19" t="str">
            <v>010335000000</v>
          </cell>
          <cell r="B19" t="str">
            <v>GALAXY LT BULB</v>
          </cell>
          <cell r="C19">
            <v>0</v>
          </cell>
          <cell r="D19" t="str">
            <v/>
          </cell>
        </row>
        <row r="20">
          <cell r="A20" t="str">
            <v>010336000000</v>
          </cell>
          <cell r="B20" t="str">
            <v>GALAXY LOGO TOP BOX</v>
          </cell>
          <cell r="C20">
            <v>0</v>
          </cell>
          <cell r="D20" t="str">
            <v/>
          </cell>
        </row>
        <row r="21">
          <cell r="A21" t="str">
            <v>010337000000</v>
          </cell>
          <cell r="B21" t="str">
            <v>GALAXY 2006 POP PACK</v>
          </cell>
          <cell r="C21">
            <v>0</v>
          </cell>
          <cell r="D21" t="str">
            <v/>
          </cell>
        </row>
        <row r="22">
          <cell r="A22" t="str">
            <v>010338000000</v>
          </cell>
          <cell r="B22" t="str">
            <v>GALAXY RETRO FIT LIGHT KIT</v>
          </cell>
          <cell r="C22">
            <v>0</v>
          </cell>
          <cell r="D22" t="str">
            <v/>
          </cell>
        </row>
        <row r="23">
          <cell r="A23" t="str">
            <v>010339000000</v>
          </cell>
          <cell r="B23" t="str">
            <v>GALAXY FLOOR DISPLY - RETURN</v>
          </cell>
          <cell r="C23">
            <v>0</v>
          </cell>
          <cell r="D23" t="str">
            <v/>
          </cell>
        </row>
        <row r="24">
          <cell r="A24" t="str">
            <v>010340000000</v>
          </cell>
          <cell r="B24" t="str">
            <v>GALAXY SHELF BRACKET</v>
          </cell>
          <cell r="C24">
            <v>0</v>
          </cell>
          <cell r="D24" t="str">
            <v/>
          </cell>
        </row>
        <row r="25">
          <cell r="A25" t="str">
            <v>010341462000</v>
          </cell>
          <cell r="B25" t="str">
            <v>GALAXY ORANGE TOP CAP</v>
          </cell>
          <cell r="C25">
            <v>0</v>
          </cell>
          <cell r="D25" t="str">
            <v/>
          </cell>
        </row>
        <row r="26">
          <cell r="A26" t="str">
            <v>010342000000</v>
          </cell>
          <cell r="B26" t="str">
            <v>GALAXY TRANSFORMER PLUG</v>
          </cell>
          <cell r="C26">
            <v>0</v>
          </cell>
          <cell r="D26" t="str">
            <v/>
          </cell>
        </row>
        <row r="27">
          <cell r="A27" t="str">
            <v>010343000000</v>
          </cell>
          <cell r="B27" t="str">
            <v>GALAXY WIRING REPLACEMENT</v>
          </cell>
          <cell r="C27">
            <v>0</v>
          </cell>
          <cell r="D27" t="str">
            <v/>
          </cell>
        </row>
        <row r="28">
          <cell r="A28" t="str">
            <v>010558000000</v>
          </cell>
          <cell r="B28" t="str">
            <v>PHOENIX 2-WIDE MX GOG DISPLAY</v>
          </cell>
          <cell r="C28">
            <v>0</v>
          </cell>
          <cell r="D28" t="str">
            <v>648478104921</v>
          </cell>
        </row>
        <row r="29">
          <cell r="A29" t="str">
            <v>010559000000</v>
          </cell>
          <cell r="B29" t="str">
            <v>PHOENIX  2-WIDE MX GOG DISPLAY 06'</v>
          </cell>
          <cell r="C29">
            <v>0</v>
          </cell>
          <cell r="D29" t="str">
            <v>648478659056</v>
          </cell>
        </row>
        <row r="30">
          <cell r="A30" t="str">
            <v>010560000000</v>
          </cell>
          <cell r="B30" t="str">
            <v>PHOENIX 2-WIDE MX GOG DSPLY 06' IN</v>
          </cell>
          <cell r="C30">
            <v>0</v>
          </cell>
          <cell r="D30" t="str">
            <v>648478659063</v>
          </cell>
        </row>
        <row r="31">
          <cell r="A31" t="str">
            <v>010561000000</v>
          </cell>
          <cell r="B31" t="str">
            <v>PHOENIX 2-WIDE MX GOG DISPL-RETURN</v>
          </cell>
          <cell r="C31">
            <v>0</v>
          </cell>
          <cell r="D31" t="str">
            <v/>
          </cell>
        </row>
        <row r="32">
          <cell r="A32" t="str">
            <v>010562000000</v>
          </cell>
          <cell r="B32" t="str">
            <v>PHOENIX 2-WIDE SNOW GOG DISPLA</v>
          </cell>
          <cell r="C32">
            <v>0</v>
          </cell>
          <cell r="D32" t="str">
            <v>648478104938</v>
          </cell>
        </row>
        <row r="33">
          <cell r="A33" t="str">
            <v>010563000000</v>
          </cell>
          <cell r="B33" t="str">
            <v>PHOENIX 2-WIDE SSNOW GOG DISPL-RET</v>
          </cell>
          <cell r="C33">
            <v>0</v>
          </cell>
          <cell r="D33" t="str">
            <v/>
          </cell>
        </row>
        <row r="34">
          <cell r="A34" t="str">
            <v>010564000000</v>
          </cell>
          <cell r="B34" t="str">
            <v>PHOENIX 4-WIDE MX GOG DISPLAY</v>
          </cell>
          <cell r="C34">
            <v>0</v>
          </cell>
          <cell r="D34" t="str">
            <v>648478637696</v>
          </cell>
        </row>
        <row r="35">
          <cell r="A35" t="str">
            <v>010565000000</v>
          </cell>
          <cell r="B35" t="str">
            <v>PHOENIX 4-WIDE MX GOG DISP RETURN</v>
          </cell>
          <cell r="C35">
            <v>0</v>
          </cell>
          <cell r="D35" t="str">
            <v/>
          </cell>
        </row>
        <row r="36">
          <cell r="A36" t="str">
            <v>010578000000</v>
          </cell>
          <cell r="B36" t="str">
            <v>COUNTER TOP DISP 5 SHELF ACRYL</v>
          </cell>
          <cell r="C36">
            <v>0</v>
          </cell>
          <cell r="D36" t="str">
            <v>648478104884</v>
          </cell>
        </row>
        <row r="37">
          <cell r="A37" t="str">
            <v>010756000000</v>
          </cell>
          <cell r="B37" t="str">
            <v>SUPER CRUISER -BACK LIGHTING</v>
          </cell>
          <cell r="C37">
            <v>0</v>
          </cell>
          <cell r="D37" t="str">
            <v>648478637672</v>
          </cell>
        </row>
        <row r="38">
          <cell r="A38" t="str">
            <v>010757000000</v>
          </cell>
          <cell r="B38" t="str">
            <v>SUPER CRUISER 1 BACKLIT RETURN</v>
          </cell>
          <cell r="C38">
            <v>0</v>
          </cell>
          <cell r="D38" t="str">
            <v/>
          </cell>
        </row>
        <row r="39">
          <cell r="A39" t="str">
            <v>010758000000</v>
          </cell>
          <cell r="B39" t="str">
            <v>SUPER CRUISER 06</v>
          </cell>
          <cell r="C39">
            <v>0</v>
          </cell>
          <cell r="D39" t="str">
            <v>648478660236</v>
          </cell>
        </row>
        <row r="40">
          <cell r="A40" t="str">
            <v>010760000000</v>
          </cell>
          <cell r="B40" t="str">
            <v>SUPACRUZA LT BULB</v>
          </cell>
          <cell r="C40">
            <v>0</v>
          </cell>
          <cell r="D40" t="str">
            <v/>
          </cell>
        </row>
        <row r="41">
          <cell r="A41" t="str">
            <v>010761000000</v>
          </cell>
          <cell r="B41" t="str">
            <v>SUPER CRUISER INTERNATIONAL DI</v>
          </cell>
          <cell r="C41">
            <v>0</v>
          </cell>
          <cell r="D41" t="str">
            <v>648478655416</v>
          </cell>
        </row>
        <row r="42">
          <cell r="A42" t="str">
            <v>010865000000</v>
          </cell>
          <cell r="B42" t="str">
            <v>PHOENIX 4-WIDE SNOWGOG DISPLAY</v>
          </cell>
          <cell r="C42">
            <v>0</v>
          </cell>
          <cell r="D42" t="str">
            <v/>
          </cell>
        </row>
        <row r="43">
          <cell r="A43" t="str">
            <v>010909000000</v>
          </cell>
          <cell r="B43" t="str">
            <v>Plexi Counter Display w/ Lazy Susan Swivel</v>
          </cell>
          <cell r="C43">
            <v>0</v>
          </cell>
          <cell r="D43" t="str">
            <v>648478672321</v>
          </cell>
        </row>
        <row r="44">
          <cell r="A44" t="str">
            <v>010948000000</v>
          </cell>
          <cell r="B44" t="str">
            <v>SUPER CRUISER 07 W/O BACKILIGHTING use Camlock #H20093</v>
          </cell>
          <cell r="C44">
            <v>0</v>
          </cell>
          <cell r="D44" t="str">
            <v/>
          </cell>
        </row>
        <row r="45">
          <cell r="A45" t="str">
            <v>011050000000</v>
          </cell>
          <cell r="B45" t="str">
            <v>SPYPOD-NANO 07-08 DISPLAY</v>
          </cell>
          <cell r="C45">
            <v>0</v>
          </cell>
          <cell r="D45" t="str">
            <v>648478681040</v>
          </cell>
        </row>
        <row r="46">
          <cell r="A46" t="str">
            <v>011051000000</v>
          </cell>
          <cell r="B46" t="str">
            <v>SPYPOD-GOGGLE 07-08 DISPLAY</v>
          </cell>
          <cell r="C46">
            <v>0</v>
          </cell>
          <cell r="D46" t="str">
            <v>648478681057</v>
          </cell>
        </row>
        <row r="47">
          <cell r="A47" t="str">
            <v>020058038183</v>
          </cell>
          <cell r="B47" t="str">
            <v>AUTONOMOUS POGO BLACK WEB BELT W/ CLAMP BUCKLE</v>
          </cell>
          <cell r="C47">
            <v>14</v>
          </cell>
          <cell r="D47" t="str">
            <v>648478648906</v>
          </cell>
        </row>
        <row r="48">
          <cell r="A48" t="str">
            <v>020130038183</v>
          </cell>
          <cell r="B48" t="str">
            <v>BRACELET LEATHER BAND BLACK</v>
          </cell>
          <cell r="C48">
            <v>5</v>
          </cell>
          <cell r="D48" t="str">
            <v>648478634589</v>
          </cell>
        </row>
        <row r="49">
          <cell r="A49" t="str">
            <v>020130484183</v>
          </cell>
          <cell r="B49" t="str">
            <v>BRACELET LEATHER BAND PINK</v>
          </cell>
          <cell r="C49">
            <v>5</v>
          </cell>
          <cell r="D49" t="str">
            <v>648478645349</v>
          </cell>
        </row>
        <row r="50">
          <cell r="A50" t="str">
            <v>020130632183</v>
          </cell>
          <cell r="B50" t="str">
            <v>BRACELET LEATHER BAND WHITE</v>
          </cell>
          <cell r="C50">
            <v>5</v>
          </cell>
          <cell r="D50" t="str">
            <v>648478634596</v>
          </cell>
        </row>
        <row r="51">
          <cell r="A51" t="str">
            <v>020148038183</v>
          </cell>
          <cell r="B51" t="str">
            <v>SOCK CALF 6PKS/3PR-BLACK</v>
          </cell>
          <cell r="C51">
            <v>60</v>
          </cell>
          <cell r="D51" t="str">
            <v>648478636651</v>
          </cell>
        </row>
        <row r="52">
          <cell r="A52" t="str">
            <v>020245038307</v>
          </cell>
          <cell r="B52" t="str">
            <v>DEXTER SPY METAL/LEATHR  BUCKLE BK LG</v>
          </cell>
          <cell r="C52">
            <v>24</v>
          </cell>
          <cell r="D52" t="str">
            <v>648478648890</v>
          </cell>
        </row>
        <row r="53">
          <cell r="A53" t="str">
            <v>020314030183</v>
          </cell>
          <cell r="B53" t="str">
            <v>CROSS BELT ONE SIZ 6 PC ASSORT</v>
          </cell>
          <cell r="C53">
            <v>39</v>
          </cell>
          <cell r="D53" t="str">
            <v>648478615328</v>
          </cell>
        </row>
        <row r="54">
          <cell r="A54" t="str">
            <v>020319367183</v>
          </cell>
          <cell r="B54" t="str">
            <v>DEBONAIR TIE MAROON</v>
          </cell>
          <cell r="C54">
            <v>10</v>
          </cell>
          <cell r="D54" t="str">
            <v>648478652323</v>
          </cell>
        </row>
        <row r="55">
          <cell r="A55" t="str">
            <v>020357033303</v>
          </cell>
          <cell r="B55" t="str">
            <v>GOLDWING ANT/BRASS BRN BELT SM</v>
          </cell>
          <cell r="C55">
            <v>25</v>
          </cell>
          <cell r="D55" t="str">
            <v>648478648043</v>
          </cell>
        </row>
        <row r="56">
          <cell r="A56" t="str">
            <v>020357033305</v>
          </cell>
          <cell r="B56" t="str">
            <v>GOLDWING ANT/BRASS BRN BELT MD</v>
          </cell>
          <cell r="C56">
            <v>25</v>
          </cell>
          <cell r="D56" t="str">
            <v>648478647954</v>
          </cell>
        </row>
        <row r="57">
          <cell r="A57" t="str">
            <v>020357033307</v>
          </cell>
          <cell r="B57" t="str">
            <v>GOLDWING ANT/BRASS BRN BELT LG</v>
          </cell>
          <cell r="C57">
            <v>25</v>
          </cell>
          <cell r="D57" t="str">
            <v>648478647947</v>
          </cell>
        </row>
        <row r="58">
          <cell r="A58" t="str">
            <v>020357033309</v>
          </cell>
          <cell r="B58" t="str">
            <v>GOLDWING ANT/BRASS BRN BELT XL</v>
          </cell>
          <cell r="C58">
            <v>25</v>
          </cell>
          <cell r="D58" t="str">
            <v>648478648050</v>
          </cell>
        </row>
        <row r="59">
          <cell r="A59" t="str">
            <v>020545015303</v>
          </cell>
          <cell r="B59" t="str">
            <v>ONLY ANT BRS BKL/ANTWH BELT SM</v>
          </cell>
          <cell r="C59">
            <v>26</v>
          </cell>
          <cell r="D59" t="str">
            <v>648478636545</v>
          </cell>
        </row>
        <row r="60">
          <cell r="A60" t="str">
            <v>020545015305</v>
          </cell>
          <cell r="B60" t="str">
            <v>ONLY ANT BRS BKL/ANTWH BELT MD</v>
          </cell>
          <cell r="C60">
            <v>26</v>
          </cell>
          <cell r="D60" t="str">
            <v>648478636538</v>
          </cell>
        </row>
        <row r="61">
          <cell r="A61" t="str">
            <v>020545015307</v>
          </cell>
          <cell r="B61" t="str">
            <v>ONLY ANT BRS BKL/ANTWH BELT LG</v>
          </cell>
          <cell r="C61">
            <v>26</v>
          </cell>
          <cell r="D61" t="str">
            <v>648478636521</v>
          </cell>
        </row>
        <row r="62">
          <cell r="A62" t="str">
            <v>020545015309</v>
          </cell>
          <cell r="B62" t="str">
            <v>ONLY ANT BRS BKL/ANTWH BELT XL</v>
          </cell>
          <cell r="C62">
            <v>20.8</v>
          </cell>
          <cell r="D62" t="str">
            <v>648478637894</v>
          </cell>
        </row>
        <row r="63">
          <cell r="A63" t="str">
            <v>020545016303</v>
          </cell>
          <cell r="B63" t="str">
            <v>ONLY ANT CPR BKL/BRN BELT SM</v>
          </cell>
          <cell r="C63">
            <v>26</v>
          </cell>
          <cell r="D63" t="str">
            <v>648478636576</v>
          </cell>
        </row>
        <row r="64">
          <cell r="A64" t="str">
            <v>020545016305</v>
          </cell>
          <cell r="B64" t="str">
            <v>ONLY ANT CPR BKL/BRN BELT MD</v>
          </cell>
          <cell r="C64">
            <v>26</v>
          </cell>
          <cell r="D64" t="str">
            <v>648478636569</v>
          </cell>
        </row>
        <row r="65">
          <cell r="A65" t="str">
            <v>020545016307</v>
          </cell>
          <cell r="B65" t="str">
            <v>ONLY ANT CPR BKL/BRN BELT LG</v>
          </cell>
          <cell r="C65">
            <v>26</v>
          </cell>
          <cell r="D65" t="str">
            <v>648478636552</v>
          </cell>
        </row>
        <row r="66">
          <cell r="A66" t="str">
            <v>020545016309</v>
          </cell>
          <cell r="B66" t="str">
            <v>ONLY ANT CPR BKL/BRN BELT XL</v>
          </cell>
          <cell r="C66">
            <v>20.8</v>
          </cell>
          <cell r="D66" t="str">
            <v>648478637887</v>
          </cell>
        </row>
        <row r="67">
          <cell r="A67" t="str">
            <v>020545313303</v>
          </cell>
          <cell r="B67" t="str">
            <v>ONLY GNMTL BKL/BLK BELT SM</v>
          </cell>
          <cell r="C67">
            <v>26</v>
          </cell>
          <cell r="D67" t="str">
            <v>648478636606</v>
          </cell>
        </row>
        <row r="68">
          <cell r="A68" t="str">
            <v>020545313305</v>
          </cell>
          <cell r="B68" t="str">
            <v>ONLY GNMTL BKL/BLK BELT MD</v>
          </cell>
          <cell r="C68">
            <v>26</v>
          </cell>
          <cell r="D68" t="str">
            <v>648478636590</v>
          </cell>
        </row>
        <row r="69">
          <cell r="A69" t="str">
            <v>020545313307</v>
          </cell>
          <cell r="B69" t="str">
            <v>ONLY GNMTL BKL/BLK BELT LG</v>
          </cell>
          <cell r="C69">
            <v>26</v>
          </cell>
          <cell r="D69" t="str">
            <v>648478636583</v>
          </cell>
        </row>
        <row r="70">
          <cell r="A70" t="str">
            <v>020545313309</v>
          </cell>
          <cell r="B70" t="str">
            <v>ONLY GNMTL BKL/BLK BELT XL</v>
          </cell>
          <cell r="C70">
            <v>20.8</v>
          </cell>
          <cell r="D70" t="str">
            <v>648478637870</v>
          </cell>
        </row>
        <row r="71">
          <cell r="A71" t="str">
            <v>020574017169</v>
          </cell>
          <cell r="B71" t="str">
            <v>PISTOLERO ANT/GLD BUCKLE</v>
          </cell>
          <cell r="C71">
            <v>12</v>
          </cell>
          <cell r="D71" t="str">
            <v>648478648883</v>
          </cell>
        </row>
        <row r="72">
          <cell r="A72" t="str">
            <v>020623484183</v>
          </cell>
          <cell r="B72" t="str">
            <v>RIDE SCARF PINK</v>
          </cell>
          <cell r="C72">
            <v>16</v>
          </cell>
          <cell r="D72" t="str">
            <v>648478621510</v>
          </cell>
        </row>
        <row r="73">
          <cell r="A73" t="str">
            <v>020652367183</v>
          </cell>
          <cell r="B73" t="str">
            <v>SID SCARF MAROON</v>
          </cell>
          <cell r="C73">
            <v>26</v>
          </cell>
          <cell r="D73" t="str">
            <v>648478621053</v>
          </cell>
        </row>
        <row r="74">
          <cell r="A74" t="str">
            <v>020657038169</v>
          </cell>
          <cell r="B74" t="str">
            <v>SIM BI-FOLD WALLET BLK</v>
          </cell>
          <cell r="C74">
            <v>12</v>
          </cell>
          <cell r="D74" t="str">
            <v>648478636620</v>
          </cell>
        </row>
        <row r="75">
          <cell r="A75" t="str">
            <v>020657133169</v>
          </cell>
          <cell r="B75" t="str">
            <v>SIM BI-FOLD WALLET BRN</v>
          </cell>
          <cell r="C75">
            <v>12</v>
          </cell>
          <cell r="D75" t="str">
            <v>648478636637</v>
          </cell>
        </row>
        <row r="76">
          <cell r="A76" t="str">
            <v>020669404183</v>
          </cell>
          <cell r="B76" t="str">
            <v>SLEEVES MOHAIR BAND MERLOT/CRM</v>
          </cell>
          <cell r="C76">
            <v>5.6</v>
          </cell>
          <cell r="D76" t="str">
            <v>648478621473</v>
          </cell>
        </row>
        <row r="77">
          <cell r="A77" t="str">
            <v>020707084169</v>
          </cell>
          <cell r="B77" t="str">
            <v>SPY UMBRELLA</v>
          </cell>
          <cell r="C77">
            <v>15</v>
          </cell>
          <cell r="D77" t="str">
            <v>648478402324</v>
          </cell>
        </row>
        <row r="78">
          <cell r="A78" t="str">
            <v>020708030020</v>
          </cell>
          <cell r="B78" t="str">
            <v>SPY LOGO PINS- 5 PK</v>
          </cell>
          <cell r="C78">
            <v>4</v>
          </cell>
          <cell r="D78" t="str">
            <v>648478613003</v>
          </cell>
        </row>
        <row r="79">
          <cell r="A79" t="str">
            <v>020709573183</v>
          </cell>
          <cell r="B79" t="str">
            <v>SPY BANDS TERRY WRISTBAND STRIPE/BLK</v>
          </cell>
          <cell r="C79">
            <v>4.75</v>
          </cell>
          <cell r="D79" t="str">
            <v>648478606753</v>
          </cell>
        </row>
        <row r="80">
          <cell r="A80" t="str">
            <v>020709632183</v>
          </cell>
          <cell r="B80" t="str">
            <v>SPY BANDS TERRY WRISTBAND WHITE</v>
          </cell>
          <cell r="C80">
            <v>4.75</v>
          </cell>
          <cell r="D80" t="str">
            <v>648478111929</v>
          </cell>
        </row>
        <row r="81">
          <cell r="A81" t="str">
            <v>020763038183</v>
          </cell>
          <cell r="B81" t="str">
            <v>SUPREME REVS BELT BLK/GRY</v>
          </cell>
          <cell r="C81">
            <v>28</v>
          </cell>
          <cell r="D81" t="str">
            <v>648478636675</v>
          </cell>
        </row>
        <row r="82">
          <cell r="A82" t="str">
            <v>020763133183</v>
          </cell>
          <cell r="B82" t="str">
            <v>SUPREME REVS BELT BRN/TAN</v>
          </cell>
          <cell r="C82">
            <v>28</v>
          </cell>
          <cell r="D82" t="str">
            <v>648478636682</v>
          </cell>
        </row>
        <row r="83">
          <cell r="A83" t="str">
            <v>020784038169</v>
          </cell>
          <cell r="B83" t="str">
            <v>PERF DISTRESSED LEATHER BLK KEY CHA</v>
          </cell>
          <cell r="C83">
            <v>7</v>
          </cell>
          <cell r="D83" t="str">
            <v>648478648920</v>
          </cell>
        </row>
        <row r="84">
          <cell r="A84" t="str">
            <v>020785038169</v>
          </cell>
          <cell r="B84" t="str">
            <v>PERF TRIFOLD LEATHER WALLET BLACK</v>
          </cell>
          <cell r="C84">
            <v>16</v>
          </cell>
          <cell r="D84" t="str">
            <v>648478648913</v>
          </cell>
        </row>
        <row r="85">
          <cell r="A85" t="str">
            <v>020866009169</v>
          </cell>
          <cell r="B85" t="str">
            <v>SUN CASE - ALUMINUM SUNGLASS CASE</v>
          </cell>
          <cell r="C85">
            <v>10</v>
          </cell>
          <cell r="D85" t="str">
            <v>648478606302</v>
          </cell>
        </row>
        <row r="86">
          <cell r="A86" t="str">
            <v>020874013169</v>
          </cell>
          <cell r="B86" t="str">
            <v>SUN CASE - BROWN-ANODIZED SUNGLASS CASE</v>
          </cell>
          <cell r="C86">
            <v>10</v>
          </cell>
          <cell r="D86" t="str">
            <v>648478656727</v>
          </cell>
        </row>
        <row r="87">
          <cell r="A87" t="str">
            <v>020876038169</v>
          </cell>
          <cell r="B87" t="str">
            <v>PERF LTHR/CANVAS SUN CASE BLK</v>
          </cell>
          <cell r="C87">
            <v>12</v>
          </cell>
          <cell r="D87" t="str">
            <v>648478648937</v>
          </cell>
        </row>
        <row r="88">
          <cell r="A88" t="str">
            <v>020879301169</v>
          </cell>
          <cell r="B88" t="str">
            <v>GOGGLE CASE GREY</v>
          </cell>
          <cell r="C88">
            <v>10</v>
          </cell>
          <cell r="D88" t="str">
            <v>648478619630</v>
          </cell>
        </row>
        <row r="89">
          <cell r="A89" t="str">
            <v>020879462169</v>
          </cell>
          <cell r="B89" t="str">
            <v>GOGGLE CASE ORANGE</v>
          </cell>
          <cell r="C89">
            <v>10</v>
          </cell>
          <cell r="D89" t="str">
            <v>648478402393</v>
          </cell>
        </row>
        <row r="90">
          <cell r="A90" t="str">
            <v>020883038169</v>
          </cell>
          <cell r="B90" t="str">
            <v>SUN CASE - FLIP SUNGLASS BLACK</v>
          </cell>
          <cell r="C90">
            <v>10</v>
          </cell>
          <cell r="D90" t="str">
            <v>648478671263</v>
          </cell>
        </row>
        <row r="91">
          <cell r="A91" t="str">
            <v>020883133169</v>
          </cell>
          <cell r="B91" t="str">
            <v>SUN CASE - FLIP SUNGLASS CASE BROWN</v>
          </cell>
          <cell r="C91">
            <v>10</v>
          </cell>
          <cell r="D91" t="str">
            <v>648478671270</v>
          </cell>
        </row>
        <row r="92">
          <cell r="A92" t="str">
            <v>030055038169</v>
          </cell>
          <cell r="B92" t="str">
            <v>ARMADA BAG BLACK</v>
          </cell>
          <cell r="C92">
            <v>57.5</v>
          </cell>
          <cell r="D92" t="str">
            <v>648478636699</v>
          </cell>
        </row>
        <row r="93">
          <cell r="A93" t="str">
            <v>030055448169</v>
          </cell>
          <cell r="B93" t="str">
            <v>ARMADA BAG OLIVE</v>
          </cell>
          <cell r="C93">
            <v>57.5</v>
          </cell>
          <cell r="D93" t="str">
            <v>648478636705</v>
          </cell>
        </row>
        <row r="94">
          <cell r="A94" t="str">
            <v>030439038169</v>
          </cell>
          <cell r="B94" t="str">
            <v>LEGEND SCHOOL BAG BLACK</v>
          </cell>
          <cell r="C94">
            <v>22.5</v>
          </cell>
          <cell r="D94" t="str">
            <v>648478636712</v>
          </cell>
        </row>
        <row r="95">
          <cell r="A95" t="str">
            <v>030439158169</v>
          </cell>
          <cell r="B95" t="str">
            <v>LEGEND SCHOOL BAG CAMO</v>
          </cell>
          <cell r="C95">
            <v>22.5</v>
          </cell>
          <cell r="D95" t="str">
            <v>648478636729</v>
          </cell>
        </row>
        <row r="96">
          <cell r="A96" t="str">
            <v>030645038169</v>
          </cell>
          <cell r="B96" t="str">
            <v>SENTRY UTILTY BACKPACK BLACK</v>
          </cell>
          <cell r="C96">
            <v>37.5</v>
          </cell>
          <cell r="D96" t="str">
            <v>648478636750</v>
          </cell>
        </row>
        <row r="97">
          <cell r="A97" t="str">
            <v>030645448169</v>
          </cell>
          <cell r="B97" t="str">
            <v>SENTRY UTILTY BACKPACK OLIVE</v>
          </cell>
          <cell r="C97">
            <v>37.5</v>
          </cell>
          <cell r="D97" t="str">
            <v>648478636767</v>
          </cell>
        </row>
        <row r="98">
          <cell r="A98" t="str">
            <v>030694038169</v>
          </cell>
          <cell r="B98" t="str">
            <v>SPACELEGION GEARBAG BLACK</v>
          </cell>
          <cell r="C98">
            <v>75</v>
          </cell>
          <cell r="D98" t="str">
            <v>648478111950</v>
          </cell>
        </row>
        <row r="99">
          <cell r="A99" t="str">
            <v>030794232169</v>
          </cell>
          <cell r="B99" t="str">
            <v>WMNS "TOTE" BAG DARK DENIM</v>
          </cell>
          <cell r="C99">
            <v>28</v>
          </cell>
          <cell r="D99" t="str">
            <v>648478663077</v>
          </cell>
        </row>
        <row r="100">
          <cell r="A100" t="str">
            <v>040019038303</v>
          </cell>
          <cell r="B100" t="str">
            <v>ALAMO CUSTM ZIPHD SWT BLK SM</v>
          </cell>
          <cell r="C100">
            <v>30</v>
          </cell>
          <cell r="D100" t="str">
            <v>648478638693</v>
          </cell>
        </row>
        <row r="101">
          <cell r="A101" t="str">
            <v>040019038305</v>
          </cell>
          <cell r="B101" t="str">
            <v>ALAMO CUSTM ZIPHD SWT BLK MD</v>
          </cell>
          <cell r="C101">
            <v>30</v>
          </cell>
          <cell r="D101" t="str">
            <v>648478638679</v>
          </cell>
        </row>
        <row r="102">
          <cell r="A102" t="str">
            <v>040019038307</v>
          </cell>
          <cell r="B102" t="str">
            <v>ALAMO CUSTM ZIPHD SWT BLK LG</v>
          </cell>
          <cell r="C102">
            <v>14</v>
          </cell>
          <cell r="D102" t="str">
            <v>648478638655</v>
          </cell>
        </row>
        <row r="103">
          <cell r="A103" t="str">
            <v>040019038309</v>
          </cell>
          <cell r="B103" t="str">
            <v>ALAMO CUSTM ZIPHD SWT BLK XL</v>
          </cell>
          <cell r="C103">
            <v>30</v>
          </cell>
          <cell r="D103" t="str">
            <v>648478638716</v>
          </cell>
        </row>
        <row r="104">
          <cell r="A104" t="str">
            <v>040019448303</v>
          </cell>
          <cell r="B104" t="str">
            <v>ALAMO CUSTM ZIPHD SWT OLV SM</v>
          </cell>
          <cell r="C104">
            <v>14</v>
          </cell>
          <cell r="D104" t="str">
            <v>648478638853</v>
          </cell>
        </row>
        <row r="105">
          <cell r="A105" t="str">
            <v>040019448305</v>
          </cell>
          <cell r="B105" t="str">
            <v>ALAMO CUSTM ZIPHD SWT OLV MD</v>
          </cell>
          <cell r="C105">
            <v>14</v>
          </cell>
          <cell r="D105" t="str">
            <v>648478638839</v>
          </cell>
        </row>
        <row r="106">
          <cell r="A106" t="str">
            <v>040019448307</v>
          </cell>
          <cell r="B106" t="str">
            <v>ALAMO CUSTM ZIPHD SWT OLV LG</v>
          </cell>
          <cell r="C106">
            <v>14</v>
          </cell>
          <cell r="D106" t="str">
            <v>648478638815</v>
          </cell>
        </row>
        <row r="107">
          <cell r="A107" t="str">
            <v>040019448309</v>
          </cell>
          <cell r="B107" t="str">
            <v>ALAMO CUSTM ZIPHD SWT OLV XL</v>
          </cell>
          <cell r="C107">
            <v>30</v>
          </cell>
          <cell r="D107" t="str">
            <v>648478638877</v>
          </cell>
        </row>
        <row r="108">
          <cell r="A108" t="str">
            <v>040139038303</v>
          </cell>
          <cell r="B108" t="str">
            <v>BRUSHED ZPHD BLACK SM</v>
          </cell>
          <cell r="C108">
            <v>14</v>
          </cell>
          <cell r="D108" t="str">
            <v>648478670532</v>
          </cell>
        </row>
        <row r="109">
          <cell r="A109" t="str">
            <v>040139038305</v>
          </cell>
          <cell r="B109" t="str">
            <v>BRUSHED ZPHD BLACK MD</v>
          </cell>
          <cell r="C109">
            <v>14</v>
          </cell>
          <cell r="D109" t="str">
            <v>648478670525</v>
          </cell>
        </row>
        <row r="110">
          <cell r="A110" t="str">
            <v>040139038307</v>
          </cell>
          <cell r="B110" t="str">
            <v>BRUSHED ZPHD BLACK LG</v>
          </cell>
          <cell r="C110">
            <v>14</v>
          </cell>
          <cell r="D110" t="str">
            <v>648478670297</v>
          </cell>
        </row>
        <row r="111">
          <cell r="A111" t="str">
            <v>040139038309</v>
          </cell>
          <cell r="B111" t="str">
            <v>BRUSHED ZPHD BLACK XL</v>
          </cell>
          <cell r="C111">
            <v>14</v>
          </cell>
          <cell r="D111" t="str">
            <v>648478670549</v>
          </cell>
        </row>
        <row r="112">
          <cell r="A112" t="str">
            <v>040139133303</v>
          </cell>
          <cell r="B112" t="str">
            <v>BRUSHED ZPHD BROWN SM</v>
          </cell>
          <cell r="C112">
            <v>14</v>
          </cell>
          <cell r="D112" t="str">
            <v>648478670563</v>
          </cell>
        </row>
        <row r="113">
          <cell r="A113" t="str">
            <v>040139133305</v>
          </cell>
          <cell r="B113" t="str">
            <v>BRUSHED ZPHD BROWN MD</v>
          </cell>
          <cell r="C113">
            <v>14</v>
          </cell>
          <cell r="D113" t="str">
            <v>648478670556</v>
          </cell>
        </row>
        <row r="114">
          <cell r="A114" t="str">
            <v>040139133307</v>
          </cell>
          <cell r="B114" t="str">
            <v>BRUSHED ZPHD BROWN LG</v>
          </cell>
          <cell r="C114">
            <v>14</v>
          </cell>
          <cell r="D114" t="str">
            <v>648478670303</v>
          </cell>
        </row>
        <row r="115">
          <cell r="A115" t="str">
            <v>040139133309</v>
          </cell>
          <cell r="B115" t="str">
            <v>BRUSHED ZPHD BROWN XL</v>
          </cell>
          <cell r="C115">
            <v>14</v>
          </cell>
          <cell r="D115" t="str">
            <v>648478670570</v>
          </cell>
        </row>
        <row r="116">
          <cell r="A116" t="str">
            <v>040139433303</v>
          </cell>
          <cell r="B116" t="str">
            <v>BRUSHED ZPHD NAVY SM</v>
          </cell>
          <cell r="C116">
            <v>14</v>
          </cell>
          <cell r="D116" t="str">
            <v>648478670594</v>
          </cell>
        </row>
        <row r="117">
          <cell r="A117" t="str">
            <v>040139433305</v>
          </cell>
          <cell r="B117" t="str">
            <v>BRUSHED ZPHD NAVY MD</v>
          </cell>
          <cell r="C117">
            <v>14</v>
          </cell>
          <cell r="D117" t="str">
            <v>648478670587</v>
          </cell>
        </row>
        <row r="118">
          <cell r="A118" t="str">
            <v>040139433307</v>
          </cell>
          <cell r="B118" t="str">
            <v>BRUSHED ZPHD NAVY LG</v>
          </cell>
          <cell r="C118">
            <v>14</v>
          </cell>
          <cell r="D118" t="str">
            <v>648478670310</v>
          </cell>
        </row>
        <row r="119">
          <cell r="A119" t="str">
            <v>040139433309</v>
          </cell>
          <cell r="B119" t="str">
            <v>BRUSHED ZPHD NAVY XL</v>
          </cell>
          <cell r="C119">
            <v>14</v>
          </cell>
          <cell r="D119" t="str">
            <v>648478670600</v>
          </cell>
        </row>
        <row r="120">
          <cell r="A120" t="str">
            <v>040218038303</v>
          </cell>
          <cell r="B120" t="str">
            <v>CURIO WMN CRW FLEECE BLACK SM</v>
          </cell>
          <cell r="C120">
            <v>24</v>
          </cell>
          <cell r="D120" t="str">
            <v>648478654297</v>
          </cell>
        </row>
        <row r="121">
          <cell r="A121" t="str">
            <v>040218038305</v>
          </cell>
          <cell r="B121" t="str">
            <v>CURIO WMN CRW FLEECE BLACK MD</v>
          </cell>
          <cell r="C121">
            <v>24</v>
          </cell>
          <cell r="D121" t="str">
            <v>648478654280</v>
          </cell>
        </row>
        <row r="122">
          <cell r="A122" t="str">
            <v>040218038307</v>
          </cell>
          <cell r="B122" t="str">
            <v>CURIO WMN CRW FLEECE BLACK LG</v>
          </cell>
          <cell r="C122">
            <v>24</v>
          </cell>
          <cell r="D122" t="str">
            <v>648478654273</v>
          </cell>
        </row>
        <row r="123">
          <cell r="A123" t="str">
            <v>040218038309</v>
          </cell>
          <cell r="B123" t="str">
            <v>CURIO WMN CRW FLEECE BLACK XL</v>
          </cell>
          <cell r="C123">
            <v>24</v>
          </cell>
          <cell r="D123" t="str">
            <v>648478654303</v>
          </cell>
        </row>
        <row r="124">
          <cell r="A124" t="str">
            <v>040218348303</v>
          </cell>
          <cell r="B124" t="str">
            <v>CURIO WMN CRW FLEECE LT BLUE SM</v>
          </cell>
          <cell r="C124">
            <v>24</v>
          </cell>
          <cell r="D124" t="str">
            <v>648478654334</v>
          </cell>
        </row>
        <row r="125">
          <cell r="A125" t="str">
            <v>040218348305</v>
          </cell>
          <cell r="B125" t="str">
            <v>CURIO WMN CRW FLEECE LT BLUE MD</v>
          </cell>
          <cell r="C125">
            <v>24</v>
          </cell>
          <cell r="D125" t="str">
            <v>648478654327</v>
          </cell>
        </row>
        <row r="126">
          <cell r="A126" t="str">
            <v>040218348307</v>
          </cell>
          <cell r="B126" t="str">
            <v>CURIO WMN CRW FLEECE LT BLUE LG</v>
          </cell>
          <cell r="C126">
            <v>24</v>
          </cell>
          <cell r="D126" t="str">
            <v>648478654310</v>
          </cell>
        </row>
        <row r="127">
          <cell r="A127" t="str">
            <v>040218348309</v>
          </cell>
          <cell r="B127" t="str">
            <v>CURIO WMN CRW FLEECE LT BLUE XL</v>
          </cell>
          <cell r="C127">
            <v>24</v>
          </cell>
          <cell r="D127" t="str">
            <v>648478654341</v>
          </cell>
        </row>
        <row r="128">
          <cell r="A128" t="str">
            <v>040218421303</v>
          </cell>
          <cell r="B128" t="str">
            <v>CURIO WMN CRW FLEECE MOCHA SM</v>
          </cell>
          <cell r="C128">
            <v>24</v>
          </cell>
          <cell r="D128" t="str">
            <v>648478656758</v>
          </cell>
        </row>
        <row r="129">
          <cell r="A129" t="str">
            <v>040218421305</v>
          </cell>
          <cell r="B129" t="str">
            <v>CURIO WMN CRW FLEECE MOCHA MD</v>
          </cell>
          <cell r="C129">
            <v>24</v>
          </cell>
          <cell r="D129" t="str">
            <v>648478656741</v>
          </cell>
        </row>
        <row r="130">
          <cell r="A130" t="str">
            <v>040218421307</v>
          </cell>
          <cell r="B130" t="str">
            <v>CURIO WMN CRW FLEECE MOCHA LG</v>
          </cell>
          <cell r="C130">
            <v>24</v>
          </cell>
          <cell r="D130" t="str">
            <v>648478656734</v>
          </cell>
        </row>
        <row r="131">
          <cell r="A131" t="str">
            <v>040218421309</v>
          </cell>
          <cell r="B131" t="str">
            <v>CURIO WMN CRW FLEECE MOCHA XL</v>
          </cell>
          <cell r="C131">
            <v>24</v>
          </cell>
          <cell r="D131" t="str">
            <v>648478656765</v>
          </cell>
        </row>
        <row r="132">
          <cell r="A132" t="str">
            <v>040218632303</v>
          </cell>
          <cell r="B132" t="str">
            <v>CURIO WMN CRW FLEECE WHITE SM</v>
          </cell>
          <cell r="C132">
            <v>24</v>
          </cell>
          <cell r="D132" t="str">
            <v>648478654372</v>
          </cell>
        </row>
        <row r="133">
          <cell r="A133" t="str">
            <v>040218632305</v>
          </cell>
          <cell r="B133" t="str">
            <v>CURIO WMN CRW FLEECE WHITE MD</v>
          </cell>
          <cell r="C133">
            <v>24</v>
          </cell>
          <cell r="D133" t="str">
            <v>648478654365</v>
          </cell>
        </row>
        <row r="134">
          <cell r="A134" t="str">
            <v>040218632307</v>
          </cell>
          <cell r="B134" t="str">
            <v>CURIO WMN CRW FLEECE WHITE LG</v>
          </cell>
          <cell r="C134">
            <v>24</v>
          </cell>
          <cell r="D134" t="str">
            <v>648478654358</v>
          </cell>
        </row>
        <row r="135">
          <cell r="A135" t="str">
            <v>040218632309</v>
          </cell>
          <cell r="B135" t="str">
            <v>CURIO WMN CRW FLEECE WHITE XL</v>
          </cell>
          <cell r="C135">
            <v>24</v>
          </cell>
          <cell r="D135" t="str">
            <v>648478654389</v>
          </cell>
        </row>
        <row r="136">
          <cell r="A136" t="str">
            <v>040232434303</v>
          </cell>
          <cell r="B136" t="str">
            <v>DEBONAIR  CUSTM ZP ARGYLE NV S</v>
          </cell>
          <cell r="C136">
            <v>45</v>
          </cell>
          <cell r="D136" t="str">
            <v>648478649002</v>
          </cell>
        </row>
        <row r="137">
          <cell r="A137" t="str">
            <v>040232434305</v>
          </cell>
          <cell r="B137" t="str">
            <v>DEBONAIR  CUSTM ZP ARGYLE NV M</v>
          </cell>
          <cell r="C137">
            <v>45</v>
          </cell>
          <cell r="D137" t="str">
            <v>648478648999</v>
          </cell>
        </row>
        <row r="138">
          <cell r="A138" t="str">
            <v>040232434307</v>
          </cell>
          <cell r="B138" t="str">
            <v>DEBONAIR  CUSTM ZP ARGYLE NV L</v>
          </cell>
          <cell r="C138">
            <v>45</v>
          </cell>
          <cell r="D138" t="str">
            <v>648478648982</v>
          </cell>
        </row>
        <row r="139">
          <cell r="A139" t="str">
            <v>040232434309</v>
          </cell>
          <cell r="B139" t="str">
            <v>DEBONAIR  CUSTM ZP ARGYLE NV X</v>
          </cell>
          <cell r="C139">
            <v>45</v>
          </cell>
          <cell r="D139" t="str">
            <v>648478649019</v>
          </cell>
        </row>
        <row r="140">
          <cell r="A140" t="str">
            <v>040272019303</v>
          </cell>
          <cell r="B140" t="str">
            <v>DREAMER WMN ZIPHD ANT WHT SM</v>
          </cell>
          <cell r="C140">
            <v>34</v>
          </cell>
          <cell r="D140" t="str">
            <v>648478655065</v>
          </cell>
        </row>
        <row r="141">
          <cell r="A141" t="str">
            <v>040272019305</v>
          </cell>
          <cell r="B141" t="str">
            <v>DREAMER WMN ZIPHD ANT WHT MD</v>
          </cell>
          <cell r="C141">
            <v>34</v>
          </cell>
          <cell r="D141" t="str">
            <v>648478655058</v>
          </cell>
        </row>
        <row r="142">
          <cell r="A142" t="str">
            <v>040272019307</v>
          </cell>
          <cell r="B142" t="str">
            <v>DREAMER WMN ZIPHD ANT WHT LG</v>
          </cell>
          <cell r="C142">
            <v>34</v>
          </cell>
          <cell r="D142" t="str">
            <v>648478655041</v>
          </cell>
        </row>
        <row r="143">
          <cell r="A143" t="str">
            <v>040272019309</v>
          </cell>
          <cell r="B143" t="str">
            <v>DREAMER WMN ZIPHD ANT WHT XL</v>
          </cell>
          <cell r="C143">
            <v>34</v>
          </cell>
          <cell r="D143" t="str">
            <v>648478655072</v>
          </cell>
        </row>
        <row r="144">
          <cell r="A144" t="str">
            <v>040303038303</v>
          </cell>
          <cell r="B144" t="str">
            <v>CORPO  ZPHD BLACK SM</v>
          </cell>
          <cell r="C144">
            <v>14</v>
          </cell>
          <cell r="D144" t="str">
            <v>648478652149</v>
          </cell>
        </row>
        <row r="145">
          <cell r="A145" t="str">
            <v>040303038305</v>
          </cell>
          <cell r="B145" t="str">
            <v>CORPO ZPHD BLACK MD</v>
          </cell>
          <cell r="C145">
            <v>14</v>
          </cell>
          <cell r="D145" t="str">
            <v>648478652132</v>
          </cell>
        </row>
        <row r="146">
          <cell r="A146" t="str">
            <v>040303038307</v>
          </cell>
          <cell r="B146" t="str">
            <v>CORPO ZPHD BLACK LG</v>
          </cell>
          <cell r="C146">
            <v>14</v>
          </cell>
          <cell r="D146" t="str">
            <v>648478652125</v>
          </cell>
        </row>
        <row r="147">
          <cell r="A147" t="str">
            <v>040303038309</v>
          </cell>
          <cell r="B147" t="str">
            <v>CORPO ZPHD BLACK XL</v>
          </cell>
          <cell r="C147">
            <v>14</v>
          </cell>
          <cell r="D147" t="str">
            <v>648478652156</v>
          </cell>
        </row>
        <row r="148">
          <cell r="A148" t="str">
            <v>040303167303</v>
          </cell>
          <cell r="B148" t="str">
            <v>CORPO ZPHD CHAR HTHR SM</v>
          </cell>
          <cell r="C148">
            <v>30</v>
          </cell>
          <cell r="D148" t="str">
            <v>648478652187</v>
          </cell>
        </row>
        <row r="149">
          <cell r="A149" t="str">
            <v>040303167305</v>
          </cell>
          <cell r="B149" t="str">
            <v>CORPO ZPHD CHAR HTHR MD</v>
          </cell>
          <cell r="C149">
            <v>30</v>
          </cell>
          <cell r="D149" t="str">
            <v>648478652170</v>
          </cell>
        </row>
        <row r="150">
          <cell r="A150" t="str">
            <v>040303167307</v>
          </cell>
          <cell r="B150" t="str">
            <v>CORPO ZPHD CHAR HTHR LG</v>
          </cell>
          <cell r="C150">
            <v>30</v>
          </cell>
          <cell r="D150" t="str">
            <v>648478652163</v>
          </cell>
        </row>
        <row r="151">
          <cell r="A151" t="str">
            <v>040303167309</v>
          </cell>
          <cell r="B151" t="str">
            <v>CORPO ZPHD CHAR HTHR XL</v>
          </cell>
          <cell r="C151">
            <v>30</v>
          </cell>
          <cell r="D151" t="str">
            <v>648478652194</v>
          </cell>
        </row>
        <row r="152">
          <cell r="A152" t="str">
            <v>040303169303</v>
          </cell>
          <cell r="B152" t="str">
            <v>CORPO ZPHD PLAID/CHAR HTHR SM</v>
          </cell>
          <cell r="C152">
            <v>14</v>
          </cell>
          <cell r="D152" t="str">
            <v>648478666160</v>
          </cell>
        </row>
        <row r="153">
          <cell r="A153" t="str">
            <v>040303169305</v>
          </cell>
          <cell r="B153" t="str">
            <v>CORPO ZPHD PLAID/CHAR HTHR MD</v>
          </cell>
          <cell r="C153">
            <v>14</v>
          </cell>
          <cell r="D153" t="str">
            <v>648478666153</v>
          </cell>
        </row>
        <row r="154">
          <cell r="A154" t="str">
            <v>040303169307</v>
          </cell>
          <cell r="B154" t="str">
            <v>CORPO ZPHD PLAID/CHAR HTHR LG</v>
          </cell>
          <cell r="C154">
            <v>14</v>
          </cell>
          <cell r="D154" t="str">
            <v>648478666146</v>
          </cell>
        </row>
        <row r="155">
          <cell r="A155" t="str">
            <v>040303169309</v>
          </cell>
          <cell r="B155" t="str">
            <v>CORPO ZPHD PLAID/CHAR HTHR XL</v>
          </cell>
          <cell r="C155">
            <v>14</v>
          </cell>
          <cell r="D155" t="str">
            <v>648478666177</v>
          </cell>
        </row>
        <row r="156">
          <cell r="A156" t="str">
            <v>040303234303</v>
          </cell>
          <cell r="B156" t="str">
            <v>CORPO ZPHD DARK GREEN  SM</v>
          </cell>
          <cell r="C156">
            <v>30</v>
          </cell>
          <cell r="D156" t="str">
            <v>648478652224</v>
          </cell>
        </row>
        <row r="157">
          <cell r="A157" t="str">
            <v>040303234305</v>
          </cell>
          <cell r="B157" t="str">
            <v>CORPO ZPHD DARK GREEN  MD</v>
          </cell>
          <cell r="C157">
            <v>30</v>
          </cell>
          <cell r="D157" t="str">
            <v>648478652217</v>
          </cell>
        </row>
        <row r="158">
          <cell r="A158" t="str">
            <v>040303234307</v>
          </cell>
          <cell r="B158" t="str">
            <v>CORPO ZPHD DARK GREEN  LG</v>
          </cell>
          <cell r="C158">
            <v>30</v>
          </cell>
          <cell r="D158" t="str">
            <v>648478652200</v>
          </cell>
        </row>
        <row r="159">
          <cell r="A159" t="str">
            <v>040303234309</v>
          </cell>
          <cell r="B159" t="str">
            <v>CORPO ZPHD DARK GREEN  XL</v>
          </cell>
          <cell r="C159">
            <v>30</v>
          </cell>
          <cell r="D159" t="str">
            <v>648478652231</v>
          </cell>
        </row>
        <row r="160">
          <cell r="A160" t="str">
            <v>040303242303</v>
          </cell>
          <cell r="B160" t="str">
            <v>CORPO ZPHD DARK RED  SM</v>
          </cell>
          <cell r="C160">
            <v>14</v>
          </cell>
          <cell r="D160" t="str">
            <v>648478652262</v>
          </cell>
        </row>
        <row r="161">
          <cell r="A161" t="str">
            <v>040303242305</v>
          </cell>
          <cell r="B161" t="str">
            <v>CORPO ZPHD DARK RED  MD</v>
          </cell>
          <cell r="C161">
            <v>30</v>
          </cell>
          <cell r="D161" t="str">
            <v>648478652255</v>
          </cell>
        </row>
        <row r="162">
          <cell r="A162" t="str">
            <v>040303242307</v>
          </cell>
          <cell r="B162" t="str">
            <v>CORPO ZPHD DARK RED  LG</v>
          </cell>
          <cell r="C162">
            <v>14</v>
          </cell>
          <cell r="D162" t="str">
            <v>648478652248</v>
          </cell>
        </row>
        <row r="163">
          <cell r="A163" t="str">
            <v>040303242309</v>
          </cell>
          <cell r="B163" t="str">
            <v>CORPO ZPHD DARK RED  XL</v>
          </cell>
          <cell r="C163">
            <v>30</v>
          </cell>
          <cell r="D163" t="str">
            <v>648478652279</v>
          </cell>
        </row>
        <row r="164">
          <cell r="A164" t="str">
            <v>040303433303</v>
          </cell>
          <cell r="B164" t="str">
            <v>CORPO ZPHD CHECKER NAVY SM</v>
          </cell>
          <cell r="C164">
            <v>14</v>
          </cell>
          <cell r="D164" t="str">
            <v>648478666122</v>
          </cell>
        </row>
        <row r="165">
          <cell r="A165" t="str">
            <v>040303433305</v>
          </cell>
          <cell r="B165" t="str">
            <v>CORPO ZPHD CHECKER NAVY MD</v>
          </cell>
          <cell r="C165">
            <v>14</v>
          </cell>
          <cell r="D165" t="str">
            <v>648478666115</v>
          </cell>
        </row>
        <row r="166">
          <cell r="A166" t="str">
            <v>040303433307</v>
          </cell>
          <cell r="B166" t="str">
            <v>CORPO ZPHD CHECKER NAVY LG</v>
          </cell>
          <cell r="C166">
            <v>14</v>
          </cell>
          <cell r="D166" t="str">
            <v>648478666108</v>
          </cell>
        </row>
        <row r="167">
          <cell r="A167" t="str">
            <v>040303433309</v>
          </cell>
          <cell r="B167" t="str">
            <v>CORPO ZPHD CHECKER NAVY XL</v>
          </cell>
          <cell r="C167">
            <v>14</v>
          </cell>
          <cell r="D167" t="str">
            <v>648478666139</v>
          </cell>
        </row>
        <row r="168">
          <cell r="A168" t="str">
            <v>040303572303</v>
          </cell>
          <cell r="B168" t="str">
            <v>CORPO ZPHD ROUNDSTOOTH STN SM</v>
          </cell>
          <cell r="C168">
            <v>14</v>
          </cell>
          <cell r="D168" t="str">
            <v>648478666085</v>
          </cell>
        </row>
        <row r="169">
          <cell r="A169" t="str">
            <v>040303572305</v>
          </cell>
          <cell r="B169" t="str">
            <v>CORPO ZPHD ROUNDSTOOTH STN MD</v>
          </cell>
          <cell r="C169">
            <v>14</v>
          </cell>
          <cell r="D169" t="str">
            <v>648478666078</v>
          </cell>
        </row>
        <row r="170">
          <cell r="A170" t="str">
            <v>040303572307</v>
          </cell>
          <cell r="B170" t="str">
            <v>CORPO ZPHD ROUNDSTOOTH STN LG</v>
          </cell>
          <cell r="C170">
            <v>14</v>
          </cell>
          <cell r="D170" t="str">
            <v>648478666061</v>
          </cell>
        </row>
        <row r="171">
          <cell r="A171" t="str">
            <v>040303572309</v>
          </cell>
          <cell r="B171" t="str">
            <v>CORPO ZPHD ROUNDSTOOTH STN XL</v>
          </cell>
          <cell r="C171">
            <v>30</v>
          </cell>
          <cell r="D171" t="str">
            <v>648478666092</v>
          </cell>
        </row>
        <row r="172">
          <cell r="A172" t="str">
            <v>040310234303</v>
          </cell>
          <cell r="B172" t="str">
            <v>BULLITT CREW FLEECE DK GRN SM</v>
          </cell>
          <cell r="C172">
            <v>14</v>
          </cell>
          <cell r="D172" t="str">
            <v>648478655379</v>
          </cell>
        </row>
        <row r="173">
          <cell r="A173" t="str">
            <v>040310234305</v>
          </cell>
          <cell r="B173" t="str">
            <v>BULLITT CREW FLEECE DK GRN MD</v>
          </cell>
          <cell r="C173">
            <v>14</v>
          </cell>
          <cell r="D173" t="str">
            <v>648478655362</v>
          </cell>
        </row>
        <row r="174">
          <cell r="A174" t="str">
            <v>040310234307</v>
          </cell>
          <cell r="B174" t="str">
            <v>BULLITT CREW FLEECE DK GRN LG</v>
          </cell>
          <cell r="C174">
            <v>14</v>
          </cell>
          <cell r="D174" t="str">
            <v>648478655355</v>
          </cell>
        </row>
        <row r="175">
          <cell r="A175" t="str">
            <v>040310234309</v>
          </cell>
          <cell r="B175" t="str">
            <v>BULLITT CREW FLEECE DK GRN XL</v>
          </cell>
          <cell r="C175">
            <v>14</v>
          </cell>
          <cell r="D175" t="str">
            <v>648478655386</v>
          </cell>
        </row>
        <row r="176">
          <cell r="A176" t="str">
            <v>040316027303</v>
          </cell>
          <cell r="B176" t="str">
            <v>FORCE ZPHD ARMY GREEN SM</v>
          </cell>
          <cell r="C176">
            <v>14</v>
          </cell>
          <cell r="D176" t="str">
            <v>648478666283</v>
          </cell>
        </row>
        <row r="177">
          <cell r="A177" t="str">
            <v>040316027305</v>
          </cell>
          <cell r="B177" t="str">
            <v>FORCE ZPHD ARMY GREEN MD</v>
          </cell>
          <cell r="C177">
            <v>14</v>
          </cell>
          <cell r="D177" t="str">
            <v>648478666276</v>
          </cell>
        </row>
        <row r="178">
          <cell r="A178" t="str">
            <v>040316027307</v>
          </cell>
          <cell r="B178" t="str">
            <v>FORCE ZPHD ARMY GREEN LG</v>
          </cell>
          <cell r="C178">
            <v>14</v>
          </cell>
          <cell r="D178" t="str">
            <v>648478666269</v>
          </cell>
        </row>
        <row r="179">
          <cell r="A179" t="str">
            <v>040316027309</v>
          </cell>
          <cell r="B179" t="str">
            <v>FORCE ZPHD ARMY GREEN XL</v>
          </cell>
          <cell r="C179">
            <v>14</v>
          </cell>
          <cell r="D179" t="str">
            <v>648478666290</v>
          </cell>
        </row>
        <row r="180">
          <cell r="A180" t="str">
            <v>040316038303</v>
          </cell>
          <cell r="B180" t="str">
            <v>FORCE ZPHD BLACK SM</v>
          </cell>
          <cell r="C180">
            <v>14</v>
          </cell>
          <cell r="D180" t="str">
            <v>648478666320</v>
          </cell>
        </row>
        <row r="181">
          <cell r="A181" t="str">
            <v>040316038305</v>
          </cell>
          <cell r="B181" t="str">
            <v>FORCE ZPHD BLACK MD</v>
          </cell>
          <cell r="C181">
            <v>14</v>
          </cell>
          <cell r="D181" t="str">
            <v>648478666313</v>
          </cell>
        </row>
        <row r="182">
          <cell r="A182" t="str">
            <v>040316038307</v>
          </cell>
          <cell r="B182" t="str">
            <v>FORCE ZPHD BLACK LG</v>
          </cell>
          <cell r="C182">
            <v>14</v>
          </cell>
          <cell r="D182" t="str">
            <v>648478666306</v>
          </cell>
        </row>
        <row r="183">
          <cell r="A183" t="str">
            <v>040316038309</v>
          </cell>
          <cell r="B183" t="str">
            <v>FORCE ZPHD BLACK XL</v>
          </cell>
          <cell r="C183">
            <v>14</v>
          </cell>
          <cell r="D183" t="str">
            <v>648478666337</v>
          </cell>
        </row>
        <row r="184">
          <cell r="A184" t="str">
            <v>040316166303</v>
          </cell>
          <cell r="B184" t="str">
            <v>FORCE ZPHD CHARCOAL SM</v>
          </cell>
          <cell r="C184">
            <v>31</v>
          </cell>
          <cell r="D184" t="str">
            <v>648478666368</v>
          </cell>
        </row>
        <row r="185">
          <cell r="A185" t="str">
            <v>040316166305</v>
          </cell>
          <cell r="B185" t="str">
            <v>FORCE ZPHD CHARCOAL MD</v>
          </cell>
          <cell r="C185">
            <v>31</v>
          </cell>
          <cell r="D185" t="str">
            <v>648478666351</v>
          </cell>
        </row>
        <row r="186">
          <cell r="A186" t="str">
            <v>040316166307</v>
          </cell>
          <cell r="B186" t="str">
            <v>FORCE ZPHD CHARCOAL LG</v>
          </cell>
          <cell r="C186">
            <v>14</v>
          </cell>
          <cell r="D186" t="str">
            <v>648478666344</v>
          </cell>
        </row>
        <row r="187">
          <cell r="A187" t="str">
            <v>040316166309</v>
          </cell>
          <cell r="B187" t="str">
            <v>FORCE ZPHD CHARCOAL XL</v>
          </cell>
          <cell r="C187">
            <v>31</v>
          </cell>
          <cell r="D187" t="str">
            <v>648478666375</v>
          </cell>
        </row>
        <row r="188">
          <cell r="A188" t="str">
            <v>040317367303</v>
          </cell>
          <cell r="B188" t="str">
            <v>DEBONAIR CREW FLEECE MAR SM</v>
          </cell>
          <cell r="C188">
            <v>25</v>
          </cell>
          <cell r="D188" t="str">
            <v>648478649040</v>
          </cell>
        </row>
        <row r="189">
          <cell r="A189" t="str">
            <v>040317367305</v>
          </cell>
          <cell r="B189" t="str">
            <v>DEBONAIR CREW FLEECE MAR MD</v>
          </cell>
          <cell r="C189">
            <v>14</v>
          </cell>
          <cell r="D189" t="str">
            <v>648478649033</v>
          </cell>
        </row>
        <row r="190">
          <cell r="A190" t="str">
            <v>040317367307</v>
          </cell>
          <cell r="B190" t="str">
            <v>DEBONAIR CREW FLEECE MAR LG</v>
          </cell>
          <cell r="C190">
            <v>25</v>
          </cell>
          <cell r="D190" t="str">
            <v>648478649026</v>
          </cell>
        </row>
        <row r="191">
          <cell r="A191" t="str">
            <v>040317367309</v>
          </cell>
          <cell r="B191" t="str">
            <v>DEBONAIR CREW FLEECE MAR XL</v>
          </cell>
          <cell r="C191">
            <v>25</v>
          </cell>
          <cell r="D191" t="str">
            <v>648478649057</v>
          </cell>
        </row>
        <row r="192">
          <cell r="A192" t="str">
            <v>040320234303</v>
          </cell>
          <cell r="B192" t="str">
            <v>DEBONAIR  CUSTM ZP DK GRN SM</v>
          </cell>
          <cell r="C192">
            <v>62.5</v>
          </cell>
          <cell r="D192" t="str">
            <v>648478649088</v>
          </cell>
        </row>
        <row r="193">
          <cell r="A193" t="str">
            <v>040320234305</v>
          </cell>
          <cell r="B193" t="str">
            <v>DEBONAIR  CUSTM ZP DK GRN MD</v>
          </cell>
          <cell r="C193">
            <v>62.5</v>
          </cell>
          <cell r="D193" t="str">
            <v>648478649071</v>
          </cell>
        </row>
        <row r="194">
          <cell r="A194" t="str">
            <v>040320234307</v>
          </cell>
          <cell r="B194" t="str">
            <v>DEBONAIR  CUSTM ZP DK GRN LG</v>
          </cell>
          <cell r="C194">
            <v>62.5</v>
          </cell>
          <cell r="D194" t="str">
            <v>648478649064</v>
          </cell>
        </row>
        <row r="195">
          <cell r="A195" t="str">
            <v>040320234309</v>
          </cell>
          <cell r="B195" t="str">
            <v>DEBONAIR  CUSTM ZP DK GRN XL</v>
          </cell>
          <cell r="C195">
            <v>62.5</v>
          </cell>
          <cell r="D195" t="str">
            <v>648478649095</v>
          </cell>
        </row>
        <row r="196">
          <cell r="A196" t="str">
            <v>040348133303</v>
          </cell>
          <cell r="B196" t="str">
            <v>GISELLE WMN ZIP FLC BROWN SM</v>
          </cell>
          <cell r="C196">
            <v>30</v>
          </cell>
          <cell r="D196" t="str">
            <v>648478667785</v>
          </cell>
        </row>
        <row r="197">
          <cell r="A197" t="str">
            <v>040348133305</v>
          </cell>
          <cell r="B197" t="str">
            <v>GISELLE WMN ZIP FLC BROWN MD</v>
          </cell>
          <cell r="C197">
            <v>30</v>
          </cell>
          <cell r="D197" t="str">
            <v>648478667778</v>
          </cell>
        </row>
        <row r="198">
          <cell r="A198" t="str">
            <v>040348133307</v>
          </cell>
          <cell r="B198" t="str">
            <v>GISELLE WMN ZIP FLC BROWN LG</v>
          </cell>
          <cell r="C198">
            <v>30</v>
          </cell>
          <cell r="D198" t="str">
            <v>648478667761</v>
          </cell>
        </row>
        <row r="199">
          <cell r="A199" t="str">
            <v>040348133309</v>
          </cell>
          <cell r="B199" t="str">
            <v>GISELLE WMN ZIP FLC BROWN XL</v>
          </cell>
          <cell r="C199">
            <v>30</v>
          </cell>
          <cell r="D199" t="str">
            <v>648478667792</v>
          </cell>
        </row>
        <row r="200">
          <cell r="A200" t="str">
            <v>040348590303</v>
          </cell>
          <cell r="B200" t="str">
            <v>GISELLE WMN ZIP FLC TEAL SM</v>
          </cell>
          <cell r="C200">
            <v>30</v>
          </cell>
          <cell r="D200" t="str">
            <v>648478667822</v>
          </cell>
        </row>
        <row r="201">
          <cell r="A201" t="str">
            <v>040348590305</v>
          </cell>
          <cell r="B201" t="str">
            <v>GISELLE WMN ZIP FLC TEAL MD</v>
          </cell>
          <cell r="C201">
            <v>10</v>
          </cell>
          <cell r="D201" t="str">
            <v>648478667815</v>
          </cell>
        </row>
        <row r="202">
          <cell r="A202" t="str">
            <v>040348590307</v>
          </cell>
          <cell r="B202" t="str">
            <v>GISELLE WMN ZIP FLC TEAL LG</v>
          </cell>
          <cell r="C202">
            <v>30</v>
          </cell>
          <cell r="D202" t="str">
            <v>648478667808</v>
          </cell>
        </row>
        <row r="203">
          <cell r="A203" t="str">
            <v>040348590309</v>
          </cell>
          <cell r="B203" t="str">
            <v>GISELLE WMN ZIP FLC TEAL XL</v>
          </cell>
          <cell r="C203">
            <v>30</v>
          </cell>
          <cell r="D203" t="str">
            <v>648478667839</v>
          </cell>
        </row>
        <row r="204">
          <cell r="A204" t="str">
            <v>040369027303</v>
          </cell>
          <cell r="B204" t="str">
            <v>HANK ZPHD ARMY GREEN SM</v>
          </cell>
          <cell r="C204">
            <v>30</v>
          </cell>
          <cell r="D204" t="str">
            <v>648478666207</v>
          </cell>
        </row>
        <row r="205">
          <cell r="A205" t="str">
            <v>040369027305</v>
          </cell>
          <cell r="B205" t="str">
            <v>HANK ZPHD ARMY GREEN MD</v>
          </cell>
          <cell r="C205">
            <v>30</v>
          </cell>
          <cell r="D205" t="str">
            <v>648478666191</v>
          </cell>
        </row>
        <row r="206">
          <cell r="A206" t="str">
            <v>040369027307</v>
          </cell>
          <cell r="B206" t="str">
            <v>HANK ZPHD ARMY GREEN LG</v>
          </cell>
          <cell r="C206">
            <v>30</v>
          </cell>
          <cell r="D206" t="str">
            <v>648478666184</v>
          </cell>
        </row>
        <row r="207">
          <cell r="A207" t="str">
            <v>040369027309</v>
          </cell>
          <cell r="B207" t="str">
            <v>HANK ZPHD ARMY GREEN XL</v>
          </cell>
          <cell r="C207">
            <v>30</v>
          </cell>
          <cell r="D207" t="str">
            <v>648478666214</v>
          </cell>
        </row>
        <row r="208">
          <cell r="A208" t="str">
            <v>040369512303</v>
          </cell>
          <cell r="B208" t="str">
            <v>HANK ZPHD RED SM</v>
          </cell>
          <cell r="C208">
            <v>30</v>
          </cell>
          <cell r="D208" t="str">
            <v>648478666245</v>
          </cell>
        </row>
        <row r="209">
          <cell r="A209" t="str">
            <v>040369512305</v>
          </cell>
          <cell r="B209" t="str">
            <v>HANK ZPHD RED MD</v>
          </cell>
          <cell r="C209">
            <v>30</v>
          </cell>
          <cell r="D209" t="str">
            <v>648478666238</v>
          </cell>
        </row>
        <row r="210">
          <cell r="A210" t="str">
            <v>040369512307</v>
          </cell>
          <cell r="B210" t="str">
            <v>HANK ZPHD RED LG</v>
          </cell>
          <cell r="C210">
            <v>30</v>
          </cell>
          <cell r="D210" t="str">
            <v>648478666221</v>
          </cell>
        </row>
        <row r="211">
          <cell r="A211" t="str">
            <v>040369512309</v>
          </cell>
          <cell r="B211" t="str">
            <v>HANK ZPHD RED XL</v>
          </cell>
          <cell r="C211">
            <v>30</v>
          </cell>
          <cell r="D211" t="str">
            <v>648478666252</v>
          </cell>
        </row>
        <row r="212">
          <cell r="A212" t="str">
            <v>040374038303</v>
          </cell>
          <cell r="B212" t="str">
            <v>ICON ZPHD BLACK SM</v>
          </cell>
          <cell r="C212">
            <v>14</v>
          </cell>
          <cell r="D212" t="str">
            <v>648478661172</v>
          </cell>
        </row>
        <row r="213">
          <cell r="A213" t="str">
            <v>040374038305</v>
          </cell>
          <cell r="B213" t="str">
            <v>ICON ZPHD BLACK MD</v>
          </cell>
          <cell r="C213">
            <v>14</v>
          </cell>
          <cell r="D213" t="str">
            <v>648478661165</v>
          </cell>
        </row>
        <row r="214">
          <cell r="A214" t="str">
            <v>040374038307</v>
          </cell>
          <cell r="B214" t="str">
            <v>ICON ZPHD BLACK LG</v>
          </cell>
          <cell r="C214">
            <v>14</v>
          </cell>
          <cell r="D214" t="str">
            <v>648478661158</v>
          </cell>
        </row>
        <row r="215">
          <cell r="A215" t="str">
            <v>040374038309</v>
          </cell>
          <cell r="B215" t="str">
            <v>ICON ZPHD BLACK XL</v>
          </cell>
          <cell r="C215">
            <v>14</v>
          </cell>
          <cell r="D215" t="str">
            <v>648478661189</v>
          </cell>
        </row>
        <row r="216">
          <cell r="A216" t="str">
            <v>040374133303</v>
          </cell>
          <cell r="B216" t="str">
            <v>ICON ZPHD BROWN SM</v>
          </cell>
          <cell r="C216">
            <v>14</v>
          </cell>
          <cell r="D216" t="str">
            <v>648478661219</v>
          </cell>
        </row>
        <row r="217">
          <cell r="A217" t="str">
            <v>040374133305</v>
          </cell>
          <cell r="B217" t="str">
            <v>ICON ZPHD BROWN MD</v>
          </cell>
          <cell r="C217">
            <v>14</v>
          </cell>
          <cell r="D217" t="str">
            <v>648478661202</v>
          </cell>
        </row>
        <row r="218">
          <cell r="A218" t="str">
            <v>040374133307</v>
          </cell>
          <cell r="B218" t="str">
            <v>ICON ZPHD BROWN LG</v>
          </cell>
          <cell r="C218">
            <v>14</v>
          </cell>
          <cell r="D218" t="str">
            <v>648478661196</v>
          </cell>
        </row>
        <row r="219">
          <cell r="A219" t="str">
            <v>040374133309</v>
          </cell>
          <cell r="B219" t="str">
            <v>ICON ZPHD BROWN XL</v>
          </cell>
          <cell r="C219">
            <v>14</v>
          </cell>
          <cell r="D219" t="str">
            <v>648478661226</v>
          </cell>
        </row>
        <row r="220">
          <cell r="A220" t="str">
            <v>040374303303</v>
          </cell>
          <cell r="B220" t="str">
            <v>ICON ZPHD HTHR GRY SM</v>
          </cell>
          <cell r="C220">
            <v>14</v>
          </cell>
          <cell r="D220" t="str">
            <v>648478661257</v>
          </cell>
        </row>
        <row r="221">
          <cell r="A221" t="str">
            <v>040374303305</v>
          </cell>
          <cell r="B221" t="str">
            <v>ICON ZPHD HTHR GRY MD</v>
          </cell>
          <cell r="C221">
            <v>14</v>
          </cell>
          <cell r="D221" t="str">
            <v>648478661240</v>
          </cell>
        </row>
        <row r="222">
          <cell r="A222" t="str">
            <v>040374303307</v>
          </cell>
          <cell r="B222" t="str">
            <v>ICON ZPHD HTHR GRY LG</v>
          </cell>
          <cell r="C222">
            <v>14</v>
          </cell>
          <cell r="D222" t="str">
            <v>648478661233</v>
          </cell>
        </row>
        <row r="223">
          <cell r="A223" t="str">
            <v>040374303309</v>
          </cell>
          <cell r="B223" t="str">
            <v>ICON ZPHD HTHR GRY XL</v>
          </cell>
          <cell r="C223">
            <v>14</v>
          </cell>
          <cell r="D223" t="str">
            <v>648478661264</v>
          </cell>
        </row>
        <row r="224">
          <cell r="A224" t="str">
            <v>040382038303</v>
          </cell>
          <cell r="B224" t="str">
            <v>ICON HOOD SWT BLK SM</v>
          </cell>
          <cell r="C224">
            <v>14</v>
          </cell>
          <cell r="D224" t="str">
            <v>648478661059</v>
          </cell>
        </row>
        <row r="225">
          <cell r="A225" t="str">
            <v>040382038305</v>
          </cell>
          <cell r="B225" t="str">
            <v>ICON HOOD SWT BLK MD</v>
          </cell>
          <cell r="C225">
            <v>14</v>
          </cell>
          <cell r="D225" t="str">
            <v>648478661042</v>
          </cell>
        </row>
        <row r="226">
          <cell r="A226" t="str">
            <v>040382038307</v>
          </cell>
          <cell r="B226" t="str">
            <v>ICON HOOD SWT BLK LG</v>
          </cell>
          <cell r="C226">
            <v>14</v>
          </cell>
          <cell r="D226" t="str">
            <v>648478661035</v>
          </cell>
        </row>
        <row r="227">
          <cell r="A227" t="str">
            <v>040382038309</v>
          </cell>
          <cell r="B227" t="str">
            <v>ICON HOOD SWT BLK XL</v>
          </cell>
          <cell r="C227">
            <v>14</v>
          </cell>
          <cell r="D227" t="str">
            <v>648478661066</v>
          </cell>
        </row>
        <row r="228">
          <cell r="A228" t="str">
            <v>040382133303</v>
          </cell>
          <cell r="B228" t="str">
            <v>ICON HOOD SWT BROWN SM</v>
          </cell>
          <cell r="C228">
            <v>14</v>
          </cell>
          <cell r="D228" t="str">
            <v>648478661097</v>
          </cell>
        </row>
        <row r="229">
          <cell r="A229" t="str">
            <v>040382133305</v>
          </cell>
          <cell r="B229" t="str">
            <v>ICON HOOD SWT BROWN MD</v>
          </cell>
          <cell r="C229">
            <v>14</v>
          </cell>
          <cell r="D229" t="str">
            <v>648478661080</v>
          </cell>
        </row>
        <row r="230">
          <cell r="A230" t="str">
            <v>040382133307</v>
          </cell>
          <cell r="B230" t="str">
            <v>ICON HOOD SWT BROWN LG</v>
          </cell>
          <cell r="C230">
            <v>14</v>
          </cell>
          <cell r="D230" t="str">
            <v>648478661073</v>
          </cell>
        </row>
        <row r="231">
          <cell r="A231" t="str">
            <v>040382133309</v>
          </cell>
          <cell r="B231" t="str">
            <v>ICON HOOD SWT BROWN XL</v>
          </cell>
          <cell r="C231">
            <v>14</v>
          </cell>
          <cell r="D231" t="str">
            <v>648478661103</v>
          </cell>
        </row>
        <row r="232">
          <cell r="A232" t="str">
            <v>040382433303</v>
          </cell>
          <cell r="B232" t="str">
            <v>ICON HOOD SWT NAVY SM</v>
          </cell>
          <cell r="C232">
            <v>14</v>
          </cell>
          <cell r="D232" t="str">
            <v>648478661134</v>
          </cell>
        </row>
        <row r="233">
          <cell r="A233" t="str">
            <v>040382433305</v>
          </cell>
          <cell r="B233" t="str">
            <v>ICON HOOD SWT NAVY MD</v>
          </cell>
          <cell r="C233">
            <v>14</v>
          </cell>
          <cell r="D233" t="str">
            <v>648478661127</v>
          </cell>
        </row>
        <row r="234">
          <cell r="A234" t="str">
            <v>040382433307</v>
          </cell>
          <cell r="B234" t="str">
            <v>ICON HOOD SWT NAVY LG</v>
          </cell>
          <cell r="C234">
            <v>14</v>
          </cell>
          <cell r="D234" t="str">
            <v>648478661110</v>
          </cell>
        </row>
        <row r="235">
          <cell r="A235" t="str">
            <v>040382433309</v>
          </cell>
          <cell r="B235" t="str">
            <v>ICON HOOD SWT NAVY XL</v>
          </cell>
          <cell r="C235">
            <v>14</v>
          </cell>
          <cell r="D235" t="str">
            <v>648478661141</v>
          </cell>
        </row>
        <row r="236">
          <cell r="A236" t="str">
            <v>040412166303</v>
          </cell>
          <cell r="B236" t="str">
            <v>JOCK CUSTM ZIPHD SWT CHAR SM</v>
          </cell>
          <cell r="C236">
            <v>32</v>
          </cell>
          <cell r="D236" t="str">
            <v>648478636064</v>
          </cell>
        </row>
        <row r="237">
          <cell r="A237" t="str">
            <v>040412166305</v>
          </cell>
          <cell r="B237" t="str">
            <v>JOCK CUSTM ZIPHD SWT CHAR MD</v>
          </cell>
          <cell r="C237">
            <v>32</v>
          </cell>
          <cell r="D237" t="str">
            <v>648478636071</v>
          </cell>
        </row>
        <row r="238">
          <cell r="A238" t="str">
            <v>040412166307</v>
          </cell>
          <cell r="B238" t="str">
            <v>JOCK CUSTM ZIPHD SWT CHAR LG</v>
          </cell>
          <cell r="C238">
            <v>32</v>
          </cell>
          <cell r="D238" t="str">
            <v>648478636088</v>
          </cell>
        </row>
        <row r="239">
          <cell r="A239" t="str">
            <v>040412166309</v>
          </cell>
          <cell r="B239" t="str">
            <v>JOCK CUSTM ZIPHD SWT CHAR XL</v>
          </cell>
          <cell r="C239">
            <v>32</v>
          </cell>
          <cell r="D239" t="str">
            <v>648478636095</v>
          </cell>
        </row>
        <row r="240">
          <cell r="A240" t="str">
            <v>040412242303</v>
          </cell>
          <cell r="B240" t="str">
            <v>JOCK CUSTM ZIPHD SWT DK RED SM</v>
          </cell>
          <cell r="C240">
            <v>32</v>
          </cell>
          <cell r="D240" t="str">
            <v>648478636026</v>
          </cell>
        </row>
        <row r="241">
          <cell r="A241" t="str">
            <v>040412242305</v>
          </cell>
          <cell r="B241" t="str">
            <v>JOCK CUSTM ZIPHD SWT DK RED MD</v>
          </cell>
          <cell r="C241">
            <v>32</v>
          </cell>
          <cell r="D241" t="str">
            <v>648478636033</v>
          </cell>
        </row>
        <row r="242">
          <cell r="A242" t="str">
            <v>040412242307</v>
          </cell>
          <cell r="B242" t="str">
            <v>JOCK CUSTM ZIPHD SWT DK RED LG</v>
          </cell>
          <cell r="C242">
            <v>32</v>
          </cell>
          <cell r="D242" t="str">
            <v>648478636040</v>
          </cell>
        </row>
        <row r="243">
          <cell r="A243" t="str">
            <v>040412242309</v>
          </cell>
          <cell r="B243" t="str">
            <v>JOCK CUSTM ZIPHD SWT DK RED XL</v>
          </cell>
          <cell r="C243">
            <v>32</v>
          </cell>
          <cell r="D243" t="str">
            <v>648478636057</v>
          </cell>
        </row>
        <row r="244">
          <cell r="A244" t="str">
            <v>040426265303</v>
          </cell>
          <cell r="B244" t="str">
            <v>KNOTTY WMN ZP FLWR MIX SM</v>
          </cell>
          <cell r="C244">
            <v>31</v>
          </cell>
          <cell r="D244" t="str">
            <v>648478667907</v>
          </cell>
        </row>
        <row r="245">
          <cell r="A245" t="str">
            <v>040426265305</v>
          </cell>
          <cell r="B245" t="str">
            <v>KNOTTY WMN ZP FLWR MIX MD</v>
          </cell>
          <cell r="C245">
            <v>31</v>
          </cell>
          <cell r="D245" t="str">
            <v>648478667891</v>
          </cell>
        </row>
        <row r="246">
          <cell r="A246" t="str">
            <v>040426265307</v>
          </cell>
          <cell r="B246" t="str">
            <v>KNOTTY WMN ZP FLWR MIX LG</v>
          </cell>
          <cell r="C246">
            <v>31</v>
          </cell>
          <cell r="D246" t="str">
            <v>648478667884</v>
          </cell>
        </row>
        <row r="247">
          <cell r="A247" t="str">
            <v>040426265309</v>
          </cell>
          <cell r="B247" t="str">
            <v>KNOTTY WMN ZP FLWR MIX XL</v>
          </cell>
          <cell r="C247">
            <v>31</v>
          </cell>
          <cell r="D247" t="str">
            <v>648478667914</v>
          </cell>
        </row>
        <row r="248">
          <cell r="A248" t="str">
            <v>040426367303</v>
          </cell>
          <cell r="B248" t="str">
            <v>KNOTTY WMN ZP MAROON SM</v>
          </cell>
          <cell r="C248">
            <v>30</v>
          </cell>
          <cell r="D248" t="str">
            <v>648478667860</v>
          </cell>
        </row>
        <row r="249">
          <cell r="A249" t="str">
            <v>040426367305</v>
          </cell>
          <cell r="B249" t="str">
            <v>KNOTTY WMN ZP MAROON MD</v>
          </cell>
          <cell r="C249">
            <v>10</v>
          </cell>
          <cell r="D249" t="str">
            <v>648478667853</v>
          </cell>
        </row>
        <row r="250">
          <cell r="A250" t="str">
            <v>040426367307</v>
          </cell>
          <cell r="B250" t="str">
            <v>KNOTTY WMN ZP MAROON LG</v>
          </cell>
          <cell r="C250">
            <v>29</v>
          </cell>
          <cell r="D250" t="str">
            <v>648478667846</v>
          </cell>
        </row>
        <row r="251">
          <cell r="A251" t="str">
            <v>040426367309</v>
          </cell>
          <cell r="B251" t="str">
            <v>KNOTTY WMN ZP MAROON XL</v>
          </cell>
          <cell r="C251">
            <v>30</v>
          </cell>
          <cell r="D251" t="str">
            <v>648478667877</v>
          </cell>
        </row>
        <row r="252">
          <cell r="A252" t="str">
            <v>040452133303</v>
          </cell>
          <cell r="B252" t="str">
            <v>LOOKING GLASS  WMN ZIPHD BRN S</v>
          </cell>
          <cell r="C252">
            <v>28</v>
          </cell>
          <cell r="D252" t="str">
            <v>648478655102</v>
          </cell>
        </row>
        <row r="253">
          <cell r="A253" t="str">
            <v>040452133305</v>
          </cell>
          <cell r="B253" t="str">
            <v>LOOKING GLASS  WMN ZIPHD BRN M</v>
          </cell>
          <cell r="C253">
            <v>10</v>
          </cell>
          <cell r="D253" t="str">
            <v>648478655096</v>
          </cell>
        </row>
        <row r="254">
          <cell r="A254" t="str">
            <v>040452133307</v>
          </cell>
          <cell r="B254" t="str">
            <v>LOOKING GLASS  WMN ZIPHD BRN L</v>
          </cell>
          <cell r="C254">
            <v>28</v>
          </cell>
          <cell r="D254" t="str">
            <v>648478655089</v>
          </cell>
        </row>
        <row r="255">
          <cell r="A255" t="str">
            <v>040452133309</v>
          </cell>
          <cell r="B255" t="str">
            <v>LOOKING GLASS  WMN ZIPHD BRN X</v>
          </cell>
          <cell r="C255">
            <v>28</v>
          </cell>
          <cell r="D255" t="str">
            <v>648478655119</v>
          </cell>
        </row>
        <row r="256">
          <cell r="A256" t="str">
            <v>040452433303</v>
          </cell>
          <cell r="B256" t="str">
            <v>LOOKING GLASS  WMN ZIPHD NV SM</v>
          </cell>
          <cell r="C256">
            <v>28</v>
          </cell>
          <cell r="D256" t="str">
            <v>648478655140</v>
          </cell>
        </row>
        <row r="257">
          <cell r="A257" t="str">
            <v>040452433305</v>
          </cell>
          <cell r="B257" t="str">
            <v>LOOKING GLASS  WMN ZIPHD NV MD</v>
          </cell>
          <cell r="C257">
            <v>28</v>
          </cell>
          <cell r="D257" t="str">
            <v>648478655133</v>
          </cell>
        </row>
        <row r="258">
          <cell r="A258" t="str">
            <v>040452433307</v>
          </cell>
          <cell r="B258" t="str">
            <v>LOOKING GLASS  WMN ZIPHD NV LG</v>
          </cell>
          <cell r="C258">
            <v>28</v>
          </cell>
          <cell r="D258" t="str">
            <v>648478655126</v>
          </cell>
        </row>
        <row r="259">
          <cell r="A259" t="str">
            <v>040452433309</v>
          </cell>
          <cell r="B259" t="str">
            <v>LOOKING GLASS  WMN ZIPHD NV XL</v>
          </cell>
          <cell r="C259">
            <v>28</v>
          </cell>
          <cell r="D259" t="str">
            <v>648478655157</v>
          </cell>
        </row>
        <row r="260">
          <cell r="A260" t="str">
            <v>040452572303</v>
          </cell>
          <cell r="B260" t="str">
            <v>LOOKING GLASS  WMN ZPHD  STONE SM</v>
          </cell>
          <cell r="C260">
            <v>10</v>
          </cell>
          <cell r="D260" t="str">
            <v>648478655188</v>
          </cell>
        </row>
        <row r="261">
          <cell r="A261" t="str">
            <v>040452572305</v>
          </cell>
          <cell r="B261" t="str">
            <v>LOOKING GLASS  WMN ZPHD  STONE MD</v>
          </cell>
          <cell r="C261">
            <v>10</v>
          </cell>
          <cell r="D261" t="str">
            <v>648478655171</v>
          </cell>
        </row>
        <row r="262">
          <cell r="A262" t="str">
            <v>040452572307</v>
          </cell>
          <cell r="B262" t="str">
            <v>LOOKING GLASS  WMN ZPHD  STONE LG</v>
          </cell>
          <cell r="C262">
            <v>10</v>
          </cell>
          <cell r="D262" t="str">
            <v>648478655164</v>
          </cell>
        </row>
        <row r="263">
          <cell r="A263" t="str">
            <v>040452572309</v>
          </cell>
          <cell r="B263" t="str">
            <v>LOOKING GLASS  WMN ZPHD  STONE XL</v>
          </cell>
          <cell r="C263">
            <v>10</v>
          </cell>
          <cell r="D263" t="str">
            <v>648478655195</v>
          </cell>
        </row>
        <row r="264">
          <cell r="A264" t="str">
            <v>040469027303</v>
          </cell>
          <cell r="B264" t="str">
            <v>MALTA ZPHD SWT ARMY GREEN SM</v>
          </cell>
          <cell r="C264">
            <v>14</v>
          </cell>
          <cell r="D264" t="str">
            <v>648478666481</v>
          </cell>
        </row>
        <row r="265">
          <cell r="A265" t="str">
            <v>040469027305</v>
          </cell>
          <cell r="B265" t="str">
            <v>MALTA ZPHD SWT ARMY GREEN MD</v>
          </cell>
          <cell r="C265">
            <v>14</v>
          </cell>
          <cell r="D265" t="str">
            <v>648478666474</v>
          </cell>
        </row>
        <row r="266">
          <cell r="A266" t="str">
            <v>040469027307</v>
          </cell>
          <cell r="B266" t="str">
            <v>MALTA ZPHD SWT ARMY GREEN LG</v>
          </cell>
          <cell r="C266">
            <v>14</v>
          </cell>
          <cell r="D266" t="str">
            <v>648478666467</v>
          </cell>
        </row>
        <row r="267">
          <cell r="A267" t="str">
            <v>040469027309</v>
          </cell>
          <cell r="B267" t="str">
            <v>MALTA ZPHD SWT ARMY GREEN XL</v>
          </cell>
          <cell r="C267">
            <v>14</v>
          </cell>
          <cell r="D267" t="str">
            <v>648478666498</v>
          </cell>
        </row>
        <row r="268">
          <cell r="A268" t="str">
            <v>040469038303</v>
          </cell>
          <cell r="B268" t="str">
            <v>MALTA ZPHD SWT BLACK SM</v>
          </cell>
          <cell r="C268">
            <v>14</v>
          </cell>
          <cell r="D268" t="str">
            <v>648478666528</v>
          </cell>
        </row>
        <row r="269">
          <cell r="A269" t="str">
            <v>040469038305</v>
          </cell>
          <cell r="B269" t="str">
            <v>MALTA ZPHD SWT BLACK MD</v>
          </cell>
          <cell r="C269">
            <v>14</v>
          </cell>
          <cell r="D269" t="str">
            <v>648478666511</v>
          </cell>
        </row>
        <row r="270">
          <cell r="A270" t="str">
            <v>040469038307</v>
          </cell>
          <cell r="B270" t="str">
            <v>MALTA ZPHD SWT BLACK LG</v>
          </cell>
          <cell r="C270">
            <v>14</v>
          </cell>
          <cell r="D270" t="str">
            <v>648478666504</v>
          </cell>
        </row>
        <row r="271">
          <cell r="A271" t="str">
            <v>040469038309</v>
          </cell>
          <cell r="B271" t="str">
            <v>MALTA ZPHD SWT BLACK XL</v>
          </cell>
          <cell r="C271">
            <v>30</v>
          </cell>
          <cell r="D271" t="str">
            <v>648478666535</v>
          </cell>
        </row>
        <row r="272">
          <cell r="A272" t="str">
            <v>040469433303</v>
          </cell>
          <cell r="B272" t="str">
            <v>MALTA ZPHD SWT NAVY SM</v>
          </cell>
          <cell r="C272">
            <v>30</v>
          </cell>
          <cell r="D272" t="str">
            <v>648478666566</v>
          </cell>
        </row>
        <row r="273">
          <cell r="A273" t="str">
            <v>040469433305</v>
          </cell>
          <cell r="B273" t="str">
            <v>MALTA ZPHD SWT NAVY MD</v>
          </cell>
          <cell r="C273">
            <v>30</v>
          </cell>
          <cell r="D273" t="str">
            <v>648478666559</v>
          </cell>
        </row>
        <row r="274">
          <cell r="A274" t="str">
            <v>040469433307</v>
          </cell>
          <cell r="B274" t="str">
            <v>MALTA ZPHD SWT NAVY LG</v>
          </cell>
          <cell r="C274">
            <v>30</v>
          </cell>
          <cell r="D274" t="str">
            <v>648478666542</v>
          </cell>
        </row>
        <row r="275">
          <cell r="A275" t="str">
            <v>040469433309</v>
          </cell>
          <cell r="B275" t="str">
            <v>MALTA ZPHD SWT NAVY XL</v>
          </cell>
          <cell r="C275">
            <v>30</v>
          </cell>
          <cell r="D275" t="str">
            <v>648478666573</v>
          </cell>
        </row>
        <row r="276">
          <cell r="A276" t="str">
            <v>040511038303</v>
          </cell>
          <cell r="B276" t="str">
            <v>MOD ZPHD BLACK SM</v>
          </cell>
          <cell r="C276">
            <v>14</v>
          </cell>
          <cell r="D276" t="str">
            <v>648478668294</v>
          </cell>
        </row>
        <row r="277">
          <cell r="A277" t="str">
            <v>040511038305</v>
          </cell>
          <cell r="B277" t="str">
            <v>MOD ZPHD BLACK MD</v>
          </cell>
          <cell r="C277">
            <v>14</v>
          </cell>
          <cell r="D277" t="str">
            <v>648478668287</v>
          </cell>
        </row>
        <row r="278">
          <cell r="A278" t="str">
            <v>040511038307</v>
          </cell>
          <cell r="B278" t="str">
            <v>MOD ZPHD BLACK LG</v>
          </cell>
          <cell r="C278">
            <v>14</v>
          </cell>
          <cell r="D278" t="str">
            <v>648478668270</v>
          </cell>
        </row>
        <row r="279">
          <cell r="A279" t="str">
            <v>040511038309</v>
          </cell>
          <cell r="B279" t="str">
            <v>MOD ZPHD BLACK XL</v>
          </cell>
          <cell r="C279">
            <v>14</v>
          </cell>
          <cell r="D279" t="str">
            <v>648478668300</v>
          </cell>
        </row>
        <row r="280">
          <cell r="A280" t="str">
            <v>040571038303</v>
          </cell>
          <cell r="B280" t="str">
            <v>PISTOLA  ZPHD BLK SM</v>
          </cell>
          <cell r="C280">
            <v>29</v>
          </cell>
          <cell r="D280" t="str">
            <v>648478651906</v>
          </cell>
        </row>
        <row r="281">
          <cell r="A281" t="str">
            <v>040571038305</v>
          </cell>
          <cell r="B281" t="str">
            <v>PISTOLA  ZPHD BLK MD</v>
          </cell>
          <cell r="C281">
            <v>29</v>
          </cell>
          <cell r="D281" t="str">
            <v>648478651890</v>
          </cell>
        </row>
        <row r="282">
          <cell r="A282" t="str">
            <v>040571038307</v>
          </cell>
          <cell r="B282" t="str">
            <v>PISTOLA  ZPHD BLK LG</v>
          </cell>
          <cell r="C282">
            <v>29</v>
          </cell>
          <cell r="D282" t="str">
            <v>648478651883</v>
          </cell>
        </row>
        <row r="283">
          <cell r="A283" t="str">
            <v>040571038309</v>
          </cell>
          <cell r="B283" t="str">
            <v>PISTOLA  ZPHD BLK XL</v>
          </cell>
          <cell r="C283">
            <v>29</v>
          </cell>
          <cell r="D283" t="str">
            <v>648478651913</v>
          </cell>
        </row>
        <row r="284">
          <cell r="A284" t="str">
            <v>040571133303</v>
          </cell>
          <cell r="B284" t="str">
            <v>PISTOLA  ZPHD BROWN SM</v>
          </cell>
          <cell r="C284">
            <v>29</v>
          </cell>
          <cell r="D284" t="str">
            <v>648478651944</v>
          </cell>
        </row>
        <row r="285">
          <cell r="A285" t="str">
            <v>040571133305</v>
          </cell>
          <cell r="B285" t="str">
            <v>PISTOLA  ZPHD BROWN MD</v>
          </cell>
          <cell r="C285">
            <v>29</v>
          </cell>
          <cell r="D285" t="str">
            <v>648478651937</v>
          </cell>
        </row>
        <row r="286">
          <cell r="A286" t="str">
            <v>040571133307</v>
          </cell>
          <cell r="B286" t="str">
            <v>PISTOLA  ZPHD BROWN LG</v>
          </cell>
          <cell r="C286">
            <v>29</v>
          </cell>
          <cell r="D286" t="str">
            <v>648478651920</v>
          </cell>
        </row>
        <row r="287">
          <cell r="A287" t="str">
            <v>040571133309</v>
          </cell>
          <cell r="B287" t="str">
            <v>PISTOLA  ZPHD BROWN XL</v>
          </cell>
          <cell r="C287">
            <v>29</v>
          </cell>
          <cell r="D287" t="str">
            <v>648478651951</v>
          </cell>
        </row>
        <row r="288">
          <cell r="A288" t="str">
            <v>040571367303</v>
          </cell>
          <cell r="B288" t="str">
            <v>PISTOLA  ZPHD MAROON SM</v>
          </cell>
          <cell r="C288">
            <v>29</v>
          </cell>
          <cell r="D288" t="str">
            <v>648478651982</v>
          </cell>
        </row>
        <row r="289">
          <cell r="A289" t="str">
            <v>040571367305</v>
          </cell>
          <cell r="B289" t="str">
            <v>PISTOLA  ZPHD MAROON MD</v>
          </cell>
          <cell r="C289">
            <v>29</v>
          </cell>
          <cell r="D289" t="str">
            <v>648478651975</v>
          </cell>
        </row>
        <row r="290">
          <cell r="A290" t="str">
            <v>040571367307</v>
          </cell>
          <cell r="B290" t="str">
            <v>PISTOLA  ZPHD MAROON LG</v>
          </cell>
          <cell r="C290">
            <v>29</v>
          </cell>
          <cell r="D290" t="str">
            <v>648478651968</v>
          </cell>
        </row>
        <row r="291">
          <cell r="A291" t="str">
            <v>040571367309</v>
          </cell>
          <cell r="B291" t="str">
            <v>PISTOLA  ZPHD MAROON XL</v>
          </cell>
          <cell r="C291">
            <v>29</v>
          </cell>
          <cell r="D291" t="str">
            <v>648478651999</v>
          </cell>
        </row>
        <row r="292">
          <cell r="A292" t="str">
            <v>040630038303</v>
          </cell>
          <cell r="B292" t="str">
            <v>ROYALTY  ZPHD BLACK SM</v>
          </cell>
          <cell r="C292">
            <v>14</v>
          </cell>
          <cell r="D292" t="str">
            <v>648478666405</v>
          </cell>
        </row>
        <row r="293">
          <cell r="A293" t="str">
            <v>040630038305</v>
          </cell>
          <cell r="B293" t="str">
            <v>ROYALTY  ZPHD BLACK MD</v>
          </cell>
          <cell r="C293">
            <v>14</v>
          </cell>
          <cell r="D293" t="str">
            <v>648478666399</v>
          </cell>
        </row>
        <row r="294">
          <cell r="A294" t="str">
            <v>040630038307</v>
          </cell>
          <cell r="B294" t="str">
            <v>ROYALTY  ZPHD BLACK LG</v>
          </cell>
          <cell r="C294">
            <v>14</v>
          </cell>
          <cell r="D294" t="str">
            <v>648478666382</v>
          </cell>
        </row>
        <row r="295">
          <cell r="A295" t="str">
            <v>040630038309</v>
          </cell>
          <cell r="B295" t="str">
            <v>ROYALTY  ZPHD BLACK XL</v>
          </cell>
          <cell r="C295">
            <v>14</v>
          </cell>
          <cell r="D295" t="str">
            <v>648478666412</v>
          </cell>
        </row>
        <row r="296">
          <cell r="A296" t="str">
            <v>040630301303</v>
          </cell>
          <cell r="B296" t="str">
            <v>ROYALTY  ZPHD GREY SM</v>
          </cell>
          <cell r="C296">
            <v>32</v>
          </cell>
          <cell r="D296" t="str">
            <v>648478666443</v>
          </cell>
        </row>
        <row r="297">
          <cell r="A297" t="str">
            <v>040630301305</v>
          </cell>
          <cell r="B297" t="str">
            <v>ROYALTY  ZPHD GREY MD</v>
          </cell>
          <cell r="C297">
            <v>32</v>
          </cell>
          <cell r="D297" t="str">
            <v>648478666436</v>
          </cell>
        </row>
        <row r="298">
          <cell r="A298" t="str">
            <v>040630301307</v>
          </cell>
          <cell r="B298" t="str">
            <v>ROYALTY  ZPHD GREY LG</v>
          </cell>
          <cell r="C298">
            <v>32</v>
          </cell>
          <cell r="D298" t="str">
            <v>648478666429</v>
          </cell>
        </row>
        <row r="299">
          <cell r="A299" t="str">
            <v>040630301309</v>
          </cell>
          <cell r="B299" t="str">
            <v>ROYALTY  ZPHD GREY XL</v>
          </cell>
          <cell r="C299">
            <v>32</v>
          </cell>
          <cell r="D299" t="str">
            <v>648478666450</v>
          </cell>
        </row>
        <row r="300">
          <cell r="A300" t="str">
            <v>040641038303</v>
          </cell>
          <cell r="B300" t="str">
            <v>SCROLL ZPHD BLK SM</v>
          </cell>
          <cell r="C300">
            <v>14</v>
          </cell>
          <cell r="D300" t="str">
            <v>648478651784</v>
          </cell>
        </row>
        <row r="301">
          <cell r="A301" t="str">
            <v>040641038305</v>
          </cell>
          <cell r="B301" t="str">
            <v>SCROLL ZPHD BLK MD</v>
          </cell>
          <cell r="C301">
            <v>29</v>
          </cell>
          <cell r="D301" t="str">
            <v>648478651777</v>
          </cell>
        </row>
        <row r="302">
          <cell r="A302" t="str">
            <v>040641038307</v>
          </cell>
          <cell r="B302" t="str">
            <v>SCROLL ZPHD BLK LG</v>
          </cell>
          <cell r="C302">
            <v>14</v>
          </cell>
          <cell r="D302" t="str">
            <v>648478651760</v>
          </cell>
        </row>
        <row r="303">
          <cell r="A303" t="str">
            <v>040641038309</v>
          </cell>
          <cell r="B303" t="str">
            <v>SCROLL ZPHD BLK XL</v>
          </cell>
          <cell r="C303">
            <v>29</v>
          </cell>
          <cell r="D303" t="str">
            <v>648478651791</v>
          </cell>
        </row>
        <row r="304">
          <cell r="A304" t="str">
            <v>040641133303</v>
          </cell>
          <cell r="B304" t="str">
            <v>SCROLL ZPHD BRN SM</v>
          </cell>
          <cell r="C304">
            <v>29</v>
          </cell>
          <cell r="D304" t="str">
            <v>648478651821</v>
          </cell>
        </row>
        <row r="305">
          <cell r="A305" t="str">
            <v>040641133305</v>
          </cell>
          <cell r="B305" t="str">
            <v>SCROLL ZPHD BRN MD</v>
          </cell>
          <cell r="C305">
            <v>29</v>
          </cell>
          <cell r="D305" t="str">
            <v>648478651814</v>
          </cell>
        </row>
        <row r="306">
          <cell r="A306" t="str">
            <v>040641133307</v>
          </cell>
          <cell r="B306" t="str">
            <v>SCROLL ZPHD BRN LG</v>
          </cell>
          <cell r="C306">
            <v>29</v>
          </cell>
          <cell r="D306" t="str">
            <v>648478651807</v>
          </cell>
        </row>
        <row r="307">
          <cell r="A307" t="str">
            <v>040641133309</v>
          </cell>
          <cell r="B307" t="str">
            <v>SCROLL ZPHD BRN XL</v>
          </cell>
          <cell r="C307">
            <v>29</v>
          </cell>
          <cell r="D307" t="str">
            <v>648478651838</v>
          </cell>
        </row>
        <row r="308">
          <cell r="A308" t="str">
            <v>040641167303</v>
          </cell>
          <cell r="B308" t="str">
            <v>SCROLL ZPHD CHAR HEATHER SM</v>
          </cell>
          <cell r="C308">
            <v>29</v>
          </cell>
          <cell r="D308" t="str">
            <v>648478651869</v>
          </cell>
        </row>
        <row r="309">
          <cell r="A309" t="str">
            <v>040641167305</v>
          </cell>
          <cell r="B309" t="str">
            <v>SCROLL ZPHD CHAR HEATHER MD</v>
          </cell>
          <cell r="C309">
            <v>29</v>
          </cell>
          <cell r="D309" t="str">
            <v>648478651852</v>
          </cell>
        </row>
        <row r="310">
          <cell r="A310" t="str">
            <v>040641167307</v>
          </cell>
          <cell r="B310" t="str">
            <v>SCROLL ZPHD CHAR HEATHER LG</v>
          </cell>
          <cell r="C310">
            <v>14</v>
          </cell>
          <cell r="D310" t="str">
            <v>648478651845</v>
          </cell>
        </row>
        <row r="311">
          <cell r="A311" t="str">
            <v>040641167309</v>
          </cell>
          <cell r="B311" t="str">
            <v>SCROLL ZPHD CHAR HEATHER XL</v>
          </cell>
          <cell r="C311">
            <v>29</v>
          </cell>
          <cell r="D311" t="str">
            <v>648478651876</v>
          </cell>
        </row>
        <row r="312">
          <cell r="A312" t="str">
            <v>040697274303</v>
          </cell>
          <cell r="B312" t="str">
            <v>SPARKLE WMN ZPHD GOLD SM</v>
          </cell>
          <cell r="C312">
            <v>34</v>
          </cell>
          <cell r="D312" t="str">
            <v>648478667945</v>
          </cell>
        </row>
        <row r="313">
          <cell r="A313" t="str">
            <v>040697274305</v>
          </cell>
          <cell r="B313" t="str">
            <v>SPARKLE WMN ZPHD GOLD MD</v>
          </cell>
          <cell r="C313">
            <v>34</v>
          </cell>
          <cell r="D313" t="str">
            <v>648478667938</v>
          </cell>
        </row>
        <row r="314">
          <cell r="A314" t="str">
            <v>040697274307</v>
          </cell>
          <cell r="B314" t="str">
            <v>SPARKLE WMN ZPHD GOLD LG</v>
          </cell>
          <cell r="C314">
            <v>34</v>
          </cell>
          <cell r="D314" t="str">
            <v>648478667921</v>
          </cell>
        </row>
        <row r="315">
          <cell r="A315" t="str">
            <v>040697274309</v>
          </cell>
          <cell r="B315" t="str">
            <v>SPARKLE WMN ZPHD GOLD XL</v>
          </cell>
          <cell r="C315">
            <v>34</v>
          </cell>
          <cell r="D315" t="str">
            <v>648478667952</v>
          </cell>
        </row>
        <row r="316">
          <cell r="A316" t="str">
            <v>040697556303</v>
          </cell>
          <cell r="B316" t="str">
            <v>SPARKLE WMN ZPHD SILVER SM</v>
          </cell>
          <cell r="C316">
            <v>34</v>
          </cell>
          <cell r="D316" t="str">
            <v>648478667983</v>
          </cell>
        </row>
        <row r="317">
          <cell r="A317" t="str">
            <v>040697556305</v>
          </cell>
          <cell r="B317" t="str">
            <v>SPARKLE WMN ZPHD SILVER MD</v>
          </cell>
          <cell r="C317">
            <v>34</v>
          </cell>
          <cell r="D317" t="str">
            <v>648478667976</v>
          </cell>
        </row>
        <row r="318">
          <cell r="A318" t="str">
            <v>040697556307</v>
          </cell>
          <cell r="B318" t="str">
            <v>SPARKLE WMN ZPHD SILVER LG</v>
          </cell>
          <cell r="C318">
            <v>34</v>
          </cell>
          <cell r="D318" t="str">
            <v>648478667969</v>
          </cell>
        </row>
        <row r="319">
          <cell r="A319" t="str">
            <v>040697556309</v>
          </cell>
          <cell r="B319" t="str">
            <v>SPARKLE WMN ZPHD SILVER XL</v>
          </cell>
          <cell r="C319">
            <v>34</v>
          </cell>
          <cell r="D319" t="str">
            <v>648478667990</v>
          </cell>
        </row>
        <row r="320">
          <cell r="A320" t="str">
            <v>040712421303</v>
          </cell>
          <cell r="B320" t="str">
            <v>SPY DOVE WMN CRW FLEECE MOCHA SM</v>
          </cell>
          <cell r="C320">
            <v>24</v>
          </cell>
          <cell r="D320" t="str">
            <v>648478662674</v>
          </cell>
        </row>
        <row r="321">
          <cell r="A321" t="str">
            <v>040712421305</v>
          </cell>
          <cell r="B321" t="str">
            <v>SPY DOVE WMN CRW FLEECE MOCHA MD</v>
          </cell>
          <cell r="C321">
            <v>24</v>
          </cell>
          <cell r="D321" t="str">
            <v>648478662667</v>
          </cell>
        </row>
        <row r="322">
          <cell r="A322" t="str">
            <v>040712421307</v>
          </cell>
          <cell r="B322" t="str">
            <v>SPY DOVE WMN CRW FLEECE MOCHA LG</v>
          </cell>
          <cell r="C322">
            <v>24</v>
          </cell>
          <cell r="D322" t="str">
            <v>648478662650</v>
          </cell>
        </row>
        <row r="323">
          <cell r="A323" t="str">
            <v>040712632303</v>
          </cell>
          <cell r="B323" t="str">
            <v>SPY DOVE WMN CRW FLEECE WHITE SM</v>
          </cell>
          <cell r="C323">
            <v>24</v>
          </cell>
          <cell r="D323" t="str">
            <v>648478662704</v>
          </cell>
        </row>
        <row r="324">
          <cell r="A324" t="str">
            <v>040712632305</v>
          </cell>
          <cell r="B324" t="str">
            <v>SPY DOVE WMN CRW FLEECE WHITE MD</v>
          </cell>
          <cell r="C324">
            <v>24</v>
          </cell>
          <cell r="D324" t="str">
            <v>648478662698</v>
          </cell>
        </row>
        <row r="325">
          <cell r="A325" t="str">
            <v>040712632307</v>
          </cell>
          <cell r="B325" t="str">
            <v>SPY DOVE WMN CRW FLEECE WHITE LG</v>
          </cell>
          <cell r="C325">
            <v>24</v>
          </cell>
          <cell r="D325" t="str">
            <v>648478662681</v>
          </cell>
        </row>
        <row r="326">
          <cell r="A326" t="str">
            <v>040713038303</v>
          </cell>
          <cell r="B326" t="str">
            <v>SPY HEAVEN WMN ZIP FLC BLK SM</v>
          </cell>
          <cell r="C326">
            <v>28</v>
          </cell>
          <cell r="D326" t="str">
            <v>648478662735</v>
          </cell>
        </row>
        <row r="327">
          <cell r="A327" t="str">
            <v>040713038305</v>
          </cell>
          <cell r="B327" t="str">
            <v>SPY HEAVEN WMN ZIP FLC BLK MD</v>
          </cell>
          <cell r="C327">
            <v>10</v>
          </cell>
          <cell r="D327" t="str">
            <v>648478662728</v>
          </cell>
        </row>
        <row r="328">
          <cell r="A328" t="str">
            <v>040713038307</v>
          </cell>
          <cell r="B328" t="str">
            <v>SPY HEAVEN WMN ZIP FLC BLK LG</v>
          </cell>
          <cell r="C328">
            <v>10</v>
          </cell>
          <cell r="D328" t="str">
            <v>648478662711</v>
          </cell>
        </row>
        <row r="329">
          <cell r="A329" t="str">
            <v>040713038309</v>
          </cell>
          <cell r="B329" t="str">
            <v>SPY HEAVEN WMN ZIP FLC BLK XL</v>
          </cell>
          <cell r="C329">
            <v>28</v>
          </cell>
          <cell r="D329" t="str">
            <v>648478662742</v>
          </cell>
        </row>
        <row r="330">
          <cell r="A330" t="str">
            <v>040713303303</v>
          </cell>
          <cell r="B330" t="str">
            <v>SPY HEAVEN WMN ZIP FLC HTHR SM</v>
          </cell>
          <cell r="C330">
            <v>28</v>
          </cell>
          <cell r="D330" t="str">
            <v>648478662773</v>
          </cell>
        </row>
        <row r="331">
          <cell r="A331" t="str">
            <v>040713303305</v>
          </cell>
          <cell r="B331" t="str">
            <v>SPY HEAVEN WMN ZIP FLC HTHR MD</v>
          </cell>
          <cell r="C331">
            <v>28</v>
          </cell>
          <cell r="D331" t="str">
            <v>648478662766</v>
          </cell>
        </row>
        <row r="332">
          <cell r="A332" t="str">
            <v>040713303307</v>
          </cell>
          <cell r="B332" t="str">
            <v>SPY HEAVEN WMN ZIP FLC HTHR LG</v>
          </cell>
          <cell r="C332">
            <v>28</v>
          </cell>
          <cell r="D332" t="str">
            <v>648478662759</v>
          </cell>
        </row>
        <row r="333">
          <cell r="A333" t="str">
            <v>040713303309</v>
          </cell>
          <cell r="B333" t="str">
            <v>SPY HEAVEN WMN ZIP FLC HTHR XL</v>
          </cell>
          <cell r="C333">
            <v>28</v>
          </cell>
          <cell r="D333" t="str">
            <v>648478662780</v>
          </cell>
        </row>
        <row r="334">
          <cell r="A334" t="str">
            <v>040713632303</v>
          </cell>
          <cell r="B334" t="str">
            <v>SPY HEAVEN WMN ZIP FLC WHT SM</v>
          </cell>
          <cell r="C334">
            <v>28</v>
          </cell>
          <cell r="D334" t="str">
            <v>648478662810</v>
          </cell>
        </row>
        <row r="335">
          <cell r="A335" t="str">
            <v>040713632305</v>
          </cell>
          <cell r="B335" t="str">
            <v>SPY HEAVEN WMN ZIP FLC WHT MD</v>
          </cell>
          <cell r="C335">
            <v>28</v>
          </cell>
          <cell r="D335" t="str">
            <v>648478662803</v>
          </cell>
        </row>
        <row r="336">
          <cell r="A336" t="str">
            <v>040713632307</v>
          </cell>
          <cell r="B336" t="str">
            <v>SPY HEAVEN WMN ZIP FLC WHT LG</v>
          </cell>
          <cell r="C336">
            <v>28</v>
          </cell>
          <cell r="D336" t="str">
            <v>648478662797</v>
          </cell>
        </row>
        <row r="337">
          <cell r="A337" t="str">
            <v>040713632309</v>
          </cell>
          <cell r="B337" t="str">
            <v>SPY HEAVEN WMN ZIP FLC WHT XL</v>
          </cell>
          <cell r="C337">
            <v>28</v>
          </cell>
          <cell r="D337" t="str">
            <v>648478662827</v>
          </cell>
        </row>
        <row r="338">
          <cell r="A338" t="str">
            <v>040716348305</v>
          </cell>
          <cell r="B338" t="str">
            <v>SPYLOVERS WM CUSTMCRW LTBLU MD</v>
          </cell>
          <cell r="C338">
            <v>22</v>
          </cell>
          <cell r="D338" t="str">
            <v>648478641648</v>
          </cell>
        </row>
        <row r="339">
          <cell r="A339" t="str">
            <v>040716348307</v>
          </cell>
          <cell r="B339" t="str">
            <v>SPYLOVERS WM CUSTMCRW LTBLU LG</v>
          </cell>
          <cell r="C339">
            <v>10</v>
          </cell>
          <cell r="D339" t="str">
            <v>648478641631</v>
          </cell>
        </row>
        <row r="340">
          <cell r="A340" t="str">
            <v>040716348309</v>
          </cell>
          <cell r="B340" t="str">
            <v>SPYLOVERS WM CUSTMCRW LTBLU XL</v>
          </cell>
          <cell r="C340">
            <v>10</v>
          </cell>
          <cell r="D340" t="str">
            <v>648478641662</v>
          </cell>
        </row>
        <row r="341">
          <cell r="A341" t="str">
            <v>040716632303</v>
          </cell>
          <cell r="B341" t="str">
            <v>SPYLOVERS WM CUSTMCRW WHT SM</v>
          </cell>
          <cell r="C341">
            <v>22</v>
          </cell>
          <cell r="D341" t="str">
            <v>648478641792</v>
          </cell>
        </row>
        <row r="342">
          <cell r="A342" t="str">
            <v>040716632305</v>
          </cell>
          <cell r="B342" t="str">
            <v>SPYLOVERS WM CUSTMCRW WHT MD</v>
          </cell>
          <cell r="C342">
            <v>10</v>
          </cell>
          <cell r="D342" t="str">
            <v>648478641761</v>
          </cell>
        </row>
        <row r="343">
          <cell r="A343" t="str">
            <v>040716632307</v>
          </cell>
          <cell r="B343" t="str">
            <v>SPYLOVERS WM CUSTMCRW WHT LG</v>
          </cell>
          <cell r="C343">
            <v>10</v>
          </cell>
          <cell r="D343" t="str">
            <v>648478641730</v>
          </cell>
        </row>
        <row r="344">
          <cell r="A344" t="str">
            <v>040716632309</v>
          </cell>
          <cell r="B344" t="str">
            <v>SPYLOVERS WM CUSTMCRW WHT XL</v>
          </cell>
          <cell r="C344">
            <v>10</v>
          </cell>
          <cell r="D344" t="str">
            <v>648478641822</v>
          </cell>
        </row>
        <row r="345">
          <cell r="A345" t="str">
            <v>040732038303</v>
          </cell>
          <cell r="B345" t="str">
            <v>STENCIL 2  ZIPHD SWT BLK SM</v>
          </cell>
          <cell r="C345">
            <v>29</v>
          </cell>
          <cell r="D345" t="str">
            <v>648478635425</v>
          </cell>
        </row>
        <row r="346">
          <cell r="A346" t="str">
            <v>040732038305</v>
          </cell>
          <cell r="B346" t="str">
            <v>STENCIL 2  ZIPHD SWT BLK MD</v>
          </cell>
          <cell r="C346">
            <v>29</v>
          </cell>
          <cell r="D346" t="str">
            <v>648478635432</v>
          </cell>
        </row>
        <row r="347">
          <cell r="A347" t="str">
            <v>040732038307</v>
          </cell>
          <cell r="B347" t="str">
            <v>STENCIL 2  ZIPHD SWT BLK LG</v>
          </cell>
          <cell r="C347">
            <v>14</v>
          </cell>
          <cell r="D347" t="str">
            <v>648478635449</v>
          </cell>
        </row>
        <row r="348">
          <cell r="A348" t="str">
            <v>040732038309</v>
          </cell>
          <cell r="B348" t="str">
            <v>STENCIL 2  ZIPHD SWT BLK XL</v>
          </cell>
          <cell r="C348">
            <v>29</v>
          </cell>
          <cell r="D348" t="str">
            <v>648478635456</v>
          </cell>
        </row>
        <row r="349">
          <cell r="A349" t="str">
            <v>040732133303</v>
          </cell>
          <cell r="B349" t="str">
            <v>STENCIL 2  ZIPHD SWT BRWN SM</v>
          </cell>
          <cell r="C349">
            <v>29</v>
          </cell>
          <cell r="D349" t="str">
            <v>648478635463</v>
          </cell>
        </row>
        <row r="350">
          <cell r="A350" t="str">
            <v>040732133305</v>
          </cell>
          <cell r="B350" t="str">
            <v>STENCIL 2  ZIPHD SWT BRWN MD</v>
          </cell>
          <cell r="C350">
            <v>29</v>
          </cell>
          <cell r="D350" t="str">
            <v>648478635470</v>
          </cell>
        </row>
        <row r="351">
          <cell r="A351" t="str">
            <v>040732133307</v>
          </cell>
          <cell r="B351" t="str">
            <v>STENCIL 2  ZIPHD SWT BRWN LG</v>
          </cell>
          <cell r="C351">
            <v>29</v>
          </cell>
          <cell r="D351" t="str">
            <v>648478635487</v>
          </cell>
        </row>
        <row r="352">
          <cell r="A352" t="str">
            <v>040732133309</v>
          </cell>
          <cell r="B352" t="str">
            <v>STENCIL 2  ZIPHD SWT BRWN XL</v>
          </cell>
          <cell r="C352">
            <v>29</v>
          </cell>
          <cell r="D352" t="str">
            <v>648478635494</v>
          </cell>
        </row>
        <row r="353">
          <cell r="A353" t="str">
            <v>040732303307</v>
          </cell>
          <cell r="B353" t="str">
            <v>STENCIL 2  ZIPHD SWT HEATHR LG</v>
          </cell>
          <cell r="C353">
            <v>29</v>
          </cell>
          <cell r="D353" t="str">
            <v>648478635524</v>
          </cell>
        </row>
        <row r="354">
          <cell r="A354" t="str">
            <v>040825038303</v>
          </cell>
          <cell r="B354" t="str">
            <v>VICTORIA WMN ZIP FLEECE BLACK SM</v>
          </cell>
          <cell r="C354">
            <v>26</v>
          </cell>
          <cell r="D354" t="str">
            <v>648478654174</v>
          </cell>
        </row>
        <row r="355">
          <cell r="A355" t="str">
            <v>040825038305</v>
          </cell>
          <cell r="B355" t="str">
            <v>VICTORIA WMN ZIP FLEECE BLACK MD</v>
          </cell>
          <cell r="C355">
            <v>26</v>
          </cell>
          <cell r="D355" t="str">
            <v>648478654167</v>
          </cell>
        </row>
        <row r="356">
          <cell r="A356" t="str">
            <v>040825038307</v>
          </cell>
          <cell r="B356" t="str">
            <v>VICTORIA WMN ZIP FLEECE BLACK LG</v>
          </cell>
          <cell r="C356">
            <v>26</v>
          </cell>
          <cell r="D356" t="str">
            <v>648478654150</v>
          </cell>
        </row>
        <row r="357">
          <cell r="A357" t="str">
            <v>040825038309</v>
          </cell>
          <cell r="B357" t="str">
            <v>VICTORIA WMN ZIP FLEECE BLACK XL</v>
          </cell>
          <cell r="C357">
            <v>26</v>
          </cell>
          <cell r="D357" t="str">
            <v>648478654181</v>
          </cell>
        </row>
        <row r="358">
          <cell r="A358" t="str">
            <v>040825133303</v>
          </cell>
          <cell r="B358" t="str">
            <v>VICTORIA WMN ZIP FLEECE BROWN SM</v>
          </cell>
          <cell r="C358">
            <v>26</v>
          </cell>
          <cell r="D358" t="str">
            <v>648478654211</v>
          </cell>
        </row>
        <row r="359">
          <cell r="A359" t="str">
            <v>040825133305</v>
          </cell>
          <cell r="B359" t="str">
            <v>VICTORIA WMN ZIP FLEECE BROWN MD</v>
          </cell>
          <cell r="C359">
            <v>26</v>
          </cell>
          <cell r="D359" t="str">
            <v>648478654204</v>
          </cell>
        </row>
        <row r="360">
          <cell r="A360" t="str">
            <v>040825133307</v>
          </cell>
          <cell r="B360" t="str">
            <v>VICTORIA WMN ZIP FLEECE BROWN LG</v>
          </cell>
          <cell r="C360">
            <v>26</v>
          </cell>
          <cell r="D360" t="str">
            <v>648478654198</v>
          </cell>
        </row>
        <row r="361">
          <cell r="A361" t="str">
            <v>040825421309</v>
          </cell>
          <cell r="B361" t="str">
            <v>VICTORIA WMN ZIP FLEECE BROWN XL</v>
          </cell>
          <cell r="C361">
            <v>26</v>
          </cell>
          <cell r="D361" t="str">
            <v>648478654228</v>
          </cell>
        </row>
        <row r="362">
          <cell r="A362" t="str">
            <v>040825632303</v>
          </cell>
          <cell r="B362" t="str">
            <v>VICTORIA WMN ZIP FLEECE WHITE SM</v>
          </cell>
          <cell r="C362">
            <v>26</v>
          </cell>
          <cell r="D362" t="str">
            <v>648478654259</v>
          </cell>
        </row>
        <row r="363">
          <cell r="A363" t="str">
            <v>040825632305</v>
          </cell>
          <cell r="B363" t="str">
            <v>VICTORIA WMN ZIP FLEECE WHITE MD</v>
          </cell>
          <cell r="C363">
            <v>26</v>
          </cell>
          <cell r="D363" t="str">
            <v>648478654242</v>
          </cell>
        </row>
        <row r="364">
          <cell r="A364" t="str">
            <v>040825632307</v>
          </cell>
          <cell r="B364" t="str">
            <v>VICTORIA WMN ZIP FLEECE WHITE LG</v>
          </cell>
          <cell r="C364">
            <v>26</v>
          </cell>
          <cell r="D364" t="str">
            <v>648478654235</v>
          </cell>
        </row>
        <row r="365">
          <cell r="A365" t="str">
            <v>040825632309</v>
          </cell>
          <cell r="B365" t="str">
            <v>VICTORIA WMN ZIP FLEECE WHITE XL</v>
          </cell>
          <cell r="C365">
            <v>26</v>
          </cell>
          <cell r="D365" t="str">
            <v>648478654266</v>
          </cell>
        </row>
        <row r="366">
          <cell r="A366" t="str">
            <v>040828133303</v>
          </cell>
          <cell r="B366" t="str">
            <v>VICTORY ZPHD BROWN SM</v>
          </cell>
          <cell r="C366">
            <v>32</v>
          </cell>
          <cell r="D366" t="str">
            <v>648478652026</v>
          </cell>
        </row>
        <row r="367">
          <cell r="A367" t="str">
            <v>040828133305</v>
          </cell>
          <cell r="B367" t="str">
            <v>VICTORY ZPHD BROWN MD</v>
          </cell>
          <cell r="C367">
            <v>32</v>
          </cell>
          <cell r="D367" t="str">
            <v>648478652019</v>
          </cell>
        </row>
        <row r="368">
          <cell r="A368" t="str">
            <v>040828133307</v>
          </cell>
          <cell r="B368" t="str">
            <v>VICTORY ZPHD BROWN LG</v>
          </cell>
          <cell r="C368">
            <v>32</v>
          </cell>
          <cell r="D368" t="str">
            <v>648478652002</v>
          </cell>
        </row>
        <row r="369">
          <cell r="A369" t="str">
            <v>040828133309</v>
          </cell>
          <cell r="B369" t="str">
            <v>VICTORY ZPHD BROWN XL</v>
          </cell>
          <cell r="C369">
            <v>32</v>
          </cell>
          <cell r="D369" t="str">
            <v>648478652033</v>
          </cell>
        </row>
        <row r="370">
          <cell r="A370" t="str">
            <v>040828433303</v>
          </cell>
          <cell r="B370" t="str">
            <v>VICTORY ZPHD NAVY SM</v>
          </cell>
          <cell r="C370">
            <v>32</v>
          </cell>
          <cell r="D370" t="str">
            <v>648478652101</v>
          </cell>
        </row>
        <row r="371">
          <cell r="A371" t="str">
            <v>040828433305</v>
          </cell>
          <cell r="B371" t="str">
            <v>VICTORY ZPHD NAVY MD</v>
          </cell>
          <cell r="C371">
            <v>32</v>
          </cell>
          <cell r="D371" t="str">
            <v>648478652095</v>
          </cell>
        </row>
        <row r="372">
          <cell r="A372" t="str">
            <v>040828433307</v>
          </cell>
          <cell r="B372" t="str">
            <v>VICTORY ZPHD NAVY LG</v>
          </cell>
          <cell r="C372">
            <v>32</v>
          </cell>
          <cell r="D372" t="str">
            <v>648478652088</v>
          </cell>
        </row>
        <row r="373">
          <cell r="A373" t="str">
            <v>040828433309</v>
          </cell>
          <cell r="B373" t="str">
            <v>VICTORY ZPHD NAVY XL</v>
          </cell>
          <cell r="C373">
            <v>32</v>
          </cell>
          <cell r="D373" t="str">
            <v>648478652118</v>
          </cell>
        </row>
        <row r="374">
          <cell r="A374" t="str">
            <v>040828448303</v>
          </cell>
          <cell r="B374" t="str">
            <v>VICTORY ZPHD OLIVE SM</v>
          </cell>
          <cell r="C374">
            <v>32</v>
          </cell>
          <cell r="D374" t="str">
            <v>648478652064</v>
          </cell>
        </row>
        <row r="375">
          <cell r="A375" t="str">
            <v>040828448305</v>
          </cell>
          <cell r="B375" t="str">
            <v>VICTORY ZPHD OLIVE MD</v>
          </cell>
          <cell r="C375">
            <v>32</v>
          </cell>
          <cell r="D375" t="str">
            <v>648478652057</v>
          </cell>
        </row>
        <row r="376">
          <cell r="A376" t="str">
            <v>040828448307</v>
          </cell>
          <cell r="B376" t="str">
            <v>VICTORY ZPHD OLIVE LG</v>
          </cell>
          <cell r="C376">
            <v>32</v>
          </cell>
          <cell r="D376" t="str">
            <v>648478652040</v>
          </cell>
        </row>
        <row r="377">
          <cell r="A377" t="str">
            <v>040828448309</v>
          </cell>
          <cell r="B377" t="str">
            <v>VICTORY ZPHD OLIVE XL</v>
          </cell>
          <cell r="C377">
            <v>32</v>
          </cell>
          <cell r="D377" t="str">
            <v>648478652071</v>
          </cell>
        </row>
        <row r="378">
          <cell r="A378" t="str">
            <v>040833038303</v>
          </cell>
          <cell r="B378" t="str">
            <v>VITAL CREW FLEECE BLACK SM</v>
          </cell>
          <cell r="C378">
            <v>28</v>
          </cell>
          <cell r="D378" t="str">
            <v>648478666603</v>
          </cell>
        </row>
        <row r="379">
          <cell r="A379" t="str">
            <v>040833038305</v>
          </cell>
          <cell r="B379" t="str">
            <v>VITAL CREW FLEECE BLACK MD</v>
          </cell>
          <cell r="C379">
            <v>28</v>
          </cell>
          <cell r="D379" t="str">
            <v>648478666597</v>
          </cell>
        </row>
        <row r="380">
          <cell r="A380" t="str">
            <v>040833038307</v>
          </cell>
          <cell r="B380" t="str">
            <v>VITAL CREW FLEECE BLACK LG</v>
          </cell>
          <cell r="C380">
            <v>28</v>
          </cell>
          <cell r="D380" t="str">
            <v>648478666580</v>
          </cell>
        </row>
        <row r="381">
          <cell r="A381" t="str">
            <v>040833038309</v>
          </cell>
          <cell r="B381" t="str">
            <v>VITAL CREW FLEECE BLACK XL</v>
          </cell>
          <cell r="C381">
            <v>28</v>
          </cell>
          <cell r="D381" t="str">
            <v>648478666610</v>
          </cell>
        </row>
        <row r="382">
          <cell r="A382" t="str">
            <v>040833303303</v>
          </cell>
          <cell r="B382" t="str">
            <v>VITAL CREW FLEECE HTHR GREY SM</v>
          </cell>
          <cell r="C382">
            <v>28</v>
          </cell>
          <cell r="D382" t="str">
            <v>648478666641</v>
          </cell>
        </row>
        <row r="383">
          <cell r="A383" t="str">
            <v>040833303305</v>
          </cell>
          <cell r="B383" t="str">
            <v>VITAL CREW FLEECE HTHR GREY MD</v>
          </cell>
          <cell r="C383">
            <v>28</v>
          </cell>
          <cell r="D383" t="str">
            <v>648478666634</v>
          </cell>
        </row>
        <row r="384">
          <cell r="A384" t="str">
            <v>040833303307</v>
          </cell>
          <cell r="B384" t="str">
            <v>VITAL CREW FLEECE HTHR GREY LG</v>
          </cell>
          <cell r="C384">
            <v>28</v>
          </cell>
          <cell r="D384" t="str">
            <v>648478666627</v>
          </cell>
        </row>
        <row r="385">
          <cell r="A385" t="str">
            <v>040833303309</v>
          </cell>
          <cell r="B385" t="str">
            <v>VITAL CREW FLEECE HTHR GREY XL</v>
          </cell>
          <cell r="C385">
            <v>28</v>
          </cell>
          <cell r="D385" t="str">
            <v>648478666658</v>
          </cell>
        </row>
        <row r="386">
          <cell r="A386" t="str">
            <v>040840038303</v>
          </cell>
          <cell r="B386" t="str">
            <v>WAYWARD CUSTM ZIPHD BLK SM</v>
          </cell>
          <cell r="C386">
            <v>30</v>
          </cell>
          <cell r="D386" t="str">
            <v>648478642379</v>
          </cell>
        </row>
        <row r="387">
          <cell r="A387" t="str">
            <v>040840038305</v>
          </cell>
          <cell r="B387" t="str">
            <v>WAYWARD CUSTM ZIPHD BLK MD</v>
          </cell>
          <cell r="C387">
            <v>30</v>
          </cell>
          <cell r="D387" t="str">
            <v>648478642362</v>
          </cell>
        </row>
        <row r="388">
          <cell r="A388" t="str">
            <v>040840038307</v>
          </cell>
          <cell r="B388" t="str">
            <v>WAYWARD CUSTM ZIPHD BLK LG</v>
          </cell>
          <cell r="C388">
            <v>30</v>
          </cell>
          <cell r="D388" t="str">
            <v>648478642355</v>
          </cell>
        </row>
        <row r="389">
          <cell r="A389" t="str">
            <v>040840038309</v>
          </cell>
          <cell r="B389" t="str">
            <v>WAYWARD CUSTM ZIPHD BLK XL</v>
          </cell>
          <cell r="C389">
            <v>30</v>
          </cell>
          <cell r="D389" t="str">
            <v>648478642386</v>
          </cell>
        </row>
        <row r="390">
          <cell r="A390" t="str">
            <v>040840242303</v>
          </cell>
          <cell r="B390" t="str">
            <v>WAYWARD CUSTM ZIPHD DK RED SM</v>
          </cell>
          <cell r="C390">
            <v>30</v>
          </cell>
          <cell r="D390" t="str">
            <v>648478642416</v>
          </cell>
        </row>
        <row r="391">
          <cell r="A391" t="str">
            <v>040840242305</v>
          </cell>
          <cell r="B391" t="str">
            <v>WAYWARD CUSTM ZIPHD DK RED MD</v>
          </cell>
          <cell r="C391">
            <v>30</v>
          </cell>
          <cell r="D391" t="str">
            <v>648478642409</v>
          </cell>
        </row>
        <row r="392">
          <cell r="A392" t="str">
            <v>040840242307</v>
          </cell>
          <cell r="B392" t="str">
            <v>WAYWARD CUSTM ZIPHD DK RED LG</v>
          </cell>
          <cell r="C392">
            <v>30</v>
          </cell>
          <cell r="D392" t="str">
            <v>648478642393</v>
          </cell>
        </row>
        <row r="393">
          <cell r="A393" t="str">
            <v>040840242309</v>
          </cell>
          <cell r="B393" t="str">
            <v>WAYWARD CUSTM ZIPHD DK RED XL</v>
          </cell>
          <cell r="C393">
            <v>30</v>
          </cell>
          <cell r="D393" t="str">
            <v>648478642423</v>
          </cell>
        </row>
        <row r="394">
          <cell r="A394" t="str">
            <v>050007000000</v>
          </cell>
          <cell r="B394" t="str">
            <v>MAGNETO 3RD TEAROFF CLIP - Black</v>
          </cell>
          <cell r="C394">
            <v>0</v>
          </cell>
          <cell r="D394" t="str">
            <v/>
          </cell>
        </row>
        <row r="395">
          <cell r="A395" t="str">
            <v>050008000000</v>
          </cell>
          <cell r="B395" t="str">
            <v>3RD TEAROFF CLIP (FOR STRAP) Black</v>
          </cell>
          <cell r="C395">
            <v>0</v>
          </cell>
          <cell r="D395" t="str">
            <v/>
          </cell>
        </row>
        <row r="396">
          <cell r="A396" t="str">
            <v>050011000250</v>
          </cell>
          <cell r="B396" t="str">
            <v>Goggle Tear Off Clips 1 pair - Alloy Clear</v>
          </cell>
          <cell r="C396">
            <v>0</v>
          </cell>
          <cell r="D396" t="str">
            <v/>
          </cell>
        </row>
        <row r="397">
          <cell r="A397" t="str">
            <v>050030000000</v>
          </cell>
          <cell r="B397" t="str">
            <v>ALLOY CLR VIEW SYSTEM</v>
          </cell>
          <cell r="C397">
            <v>30.5</v>
          </cell>
          <cell r="D397" t="str">
            <v>648478637733</v>
          </cell>
        </row>
        <row r="398">
          <cell r="A398" t="str">
            <v>050032000007</v>
          </cell>
          <cell r="B398" t="str">
            <v>ALLOY CLR VIEW T-OFFS 20 PK</v>
          </cell>
          <cell r="C398">
            <v>7</v>
          </cell>
          <cell r="D398" t="str">
            <v>648478637702</v>
          </cell>
        </row>
        <row r="399">
          <cell r="A399" t="str">
            <v>050033000011</v>
          </cell>
          <cell r="B399" t="str">
            <v>ALLOY VISORS 3 PK</v>
          </cell>
          <cell r="C399">
            <v>4.5</v>
          </cell>
          <cell r="D399" t="str">
            <v>648478637726</v>
          </cell>
        </row>
        <row r="400">
          <cell r="A400" t="str">
            <v>050034000024</v>
          </cell>
          <cell r="B400" t="str">
            <v>ALLOY FILM 6 PK</v>
          </cell>
          <cell r="C400">
            <v>9</v>
          </cell>
          <cell r="D400" t="str">
            <v>648478637719</v>
          </cell>
        </row>
        <row r="401">
          <cell r="A401" t="str">
            <v>050035183091</v>
          </cell>
          <cell r="B401" t="str">
            <v>ALLOY PRO LAMINATED TOFF 7PK BULK (100 pk of 7ea)</v>
          </cell>
          <cell r="C401">
            <v>0</v>
          </cell>
          <cell r="D401" t="str">
            <v>648478645462</v>
          </cell>
        </row>
        <row r="402">
          <cell r="A402" t="str">
            <v>050035183228</v>
          </cell>
          <cell r="B402" t="str">
            <v>ALLOY PRO LAMINATED T-OFF 14PK (2 sets of 7)</v>
          </cell>
          <cell r="C402">
            <v>8.5</v>
          </cell>
          <cell r="D402" t="str">
            <v>648478645448</v>
          </cell>
        </row>
        <row r="403">
          <cell r="A403" t="str">
            <v>050042000000</v>
          </cell>
          <cell r="B403" t="str">
            <v>SWEAT ABSORPTION PAD</v>
          </cell>
          <cell r="C403">
            <v>0</v>
          </cell>
          <cell r="D403" t="str">
            <v/>
          </cell>
        </row>
        <row r="404">
          <cell r="A404" t="str">
            <v>050042000001</v>
          </cell>
          <cell r="B404" t="str">
            <v>SWEAT ABSORPTION PADS 10PK</v>
          </cell>
          <cell r="C404">
            <v>11</v>
          </cell>
          <cell r="D404" t="str">
            <v>648478606098</v>
          </cell>
        </row>
        <row r="405">
          <cell r="A405" t="str">
            <v>050044183007</v>
          </cell>
          <cell r="B405" t="str">
            <v>ALLOY CLEAR TearOff 20 pack</v>
          </cell>
          <cell r="C405">
            <v>7</v>
          </cell>
          <cell r="D405" t="str">
            <v>648478400511</v>
          </cell>
        </row>
        <row r="406">
          <cell r="A406" t="str">
            <v>050044183021</v>
          </cell>
          <cell r="B406" t="str">
            <v>ALLOY CLEAR TearOff 50 pack</v>
          </cell>
          <cell r="C406">
            <v>17</v>
          </cell>
          <cell r="D406" t="str">
            <v>648478400528</v>
          </cell>
        </row>
        <row r="407">
          <cell r="A407" t="str">
            <v>050046183001</v>
          </cell>
          <cell r="B407" t="str">
            <v>ALLOY CLEAR TOff 10 pk w/clips</v>
          </cell>
          <cell r="C407">
            <v>5.5</v>
          </cell>
          <cell r="D407" t="str">
            <v>648478400504</v>
          </cell>
        </row>
        <row r="408">
          <cell r="A408" t="str">
            <v>050496000000</v>
          </cell>
          <cell r="B408" t="str">
            <v>MAGNETO CLR VIEW SYSTEM</v>
          </cell>
          <cell r="C408">
            <v>30.5</v>
          </cell>
          <cell r="D408" t="str">
            <v>648478645318</v>
          </cell>
        </row>
        <row r="409">
          <cell r="A409" t="str">
            <v>050497000007</v>
          </cell>
          <cell r="B409" t="str">
            <v>MAGNETO CLR VIEW T-OFFS 20 PK</v>
          </cell>
          <cell r="C409">
            <v>7</v>
          </cell>
          <cell r="D409" t="str">
            <v>648478645295</v>
          </cell>
        </row>
        <row r="410">
          <cell r="A410" t="str">
            <v>050499000091</v>
          </cell>
          <cell r="B410" t="str">
            <v>MAGNETO PRO LAMINATD TOFF 7PK BULK (100 pk of 7ea)</v>
          </cell>
          <cell r="C410">
            <v>0</v>
          </cell>
          <cell r="D410" t="str">
            <v>648478645479</v>
          </cell>
        </row>
        <row r="411">
          <cell r="A411" t="str">
            <v>050499000228</v>
          </cell>
          <cell r="B411" t="str">
            <v>MAGNETO PRO LAMINATED T-OFF 14PK (2 sets of 7)</v>
          </cell>
          <cell r="C411">
            <v>8.5</v>
          </cell>
          <cell r="D411" t="str">
            <v>648478645455</v>
          </cell>
        </row>
        <row r="412">
          <cell r="A412" t="str">
            <v>050503000000</v>
          </cell>
          <cell r="B412" t="str">
            <v>MAGNETO SELECTRON SUPER PLUSH FOAM</v>
          </cell>
          <cell r="C412">
            <v>12</v>
          </cell>
          <cell r="D412" t="str">
            <v>648478645431</v>
          </cell>
        </row>
        <row r="413">
          <cell r="A413" t="str">
            <v>050504183007</v>
          </cell>
          <cell r="B413" t="str">
            <v>MAGNETO CLEAR TEAROFFS 20PK</v>
          </cell>
          <cell r="C413">
            <v>7</v>
          </cell>
          <cell r="D413" t="str">
            <v>648478645257</v>
          </cell>
        </row>
        <row r="414">
          <cell r="A414" t="str">
            <v>050504183021</v>
          </cell>
          <cell r="B414" t="str">
            <v>MAGNETO CLEAR TEAROFFS 50PK</v>
          </cell>
          <cell r="C414">
            <v>17</v>
          </cell>
          <cell r="D414" t="str">
            <v>648478645264</v>
          </cell>
        </row>
        <row r="415">
          <cell r="A415" t="str">
            <v>050505183001</v>
          </cell>
          <cell r="B415" t="str">
            <v>MAGNETO CLEAR TOFF 10PK wCLIPS</v>
          </cell>
          <cell r="C415">
            <v>5.5</v>
          </cell>
          <cell r="D415" t="str">
            <v>648478645240</v>
          </cell>
        </row>
        <row r="416">
          <cell r="A416" t="str">
            <v>050538038000</v>
          </cell>
          <cell r="B416" t="str">
            <v>ALLOY NOSEGUARD BLACK</v>
          </cell>
          <cell r="C416">
            <v>7.5</v>
          </cell>
          <cell r="D416" t="str">
            <v>648478400979</v>
          </cell>
        </row>
        <row r="417">
          <cell r="A417" t="str">
            <v>050538183000</v>
          </cell>
          <cell r="B417" t="str">
            <v>ALLOY NOSEGUARD CLEAR</v>
          </cell>
          <cell r="C417">
            <v>7.5</v>
          </cell>
          <cell r="D417" t="str">
            <v>648478400993</v>
          </cell>
        </row>
        <row r="418">
          <cell r="A418" t="str">
            <v>050642000000</v>
          </cell>
          <cell r="B418" t="str">
            <v>MAGNETO SELECTRON FOAM AF WIDE FIT</v>
          </cell>
          <cell r="C418">
            <v>12</v>
          </cell>
          <cell r="D418" t="str">
            <v>648478659308</v>
          </cell>
        </row>
        <row r="419">
          <cell r="A419" t="str">
            <v>050643000000</v>
          </cell>
          <cell r="B419" t="str">
            <v>MAGNETO SELECTRN PRO TMF FOAM</v>
          </cell>
          <cell r="C419">
            <v>12</v>
          </cell>
          <cell r="D419" t="str">
            <v>648478645424</v>
          </cell>
        </row>
        <row r="420">
          <cell r="A420" t="str">
            <v>050872000250</v>
          </cell>
          <cell r="B420" t="str">
            <v>Goggle Tear Off Lens Posts 1pr</v>
          </cell>
          <cell r="C420">
            <v>0</v>
          </cell>
          <cell r="D420" t="str">
            <v/>
          </cell>
        </row>
        <row r="421">
          <cell r="A421" t="str">
            <v>050880038000</v>
          </cell>
          <cell r="B421" t="str">
            <v>MAGNETO NOSEGUARD BLACK</v>
          </cell>
          <cell r="C421">
            <v>7.5</v>
          </cell>
          <cell r="D421" t="str">
            <v>648478645271</v>
          </cell>
        </row>
        <row r="422">
          <cell r="A422" t="str">
            <v>050880183000</v>
          </cell>
          <cell r="B422" t="str">
            <v>MAGNETO NOSEGUARD CLEAR</v>
          </cell>
          <cell r="C422">
            <v>7.5</v>
          </cell>
          <cell r="D422" t="str">
            <v>648478645288</v>
          </cell>
        </row>
        <row r="423">
          <cell r="A423" t="str">
            <v>050881000011</v>
          </cell>
          <cell r="B423" t="str">
            <v>MAGNETO VISORS 3 PK</v>
          </cell>
          <cell r="C423">
            <v>4.5</v>
          </cell>
          <cell r="D423" t="str">
            <v>648478645301</v>
          </cell>
        </row>
        <row r="424">
          <cell r="A424" t="str">
            <v>050889183001</v>
          </cell>
          <cell r="B424" t="str">
            <v>TARGA MX MINI CLEAR TEAR-OFFS W/3RD CLIP</v>
          </cell>
          <cell r="C424">
            <v>5.5</v>
          </cell>
          <cell r="D424" t="str">
            <v>648478659353</v>
          </cell>
        </row>
        <row r="425">
          <cell r="A425" t="str">
            <v>060006038303</v>
          </cell>
          <cell r="B425" t="str">
            <v>3D ROCK S/S TEE BLACK SM</v>
          </cell>
          <cell r="C425">
            <v>9.5</v>
          </cell>
          <cell r="D425" t="str">
            <v>648478642904</v>
          </cell>
        </row>
        <row r="426">
          <cell r="A426" t="str">
            <v>060006038305</v>
          </cell>
          <cell r="B426" t="str">
            <v>3D ROCK S/S TEE BLACK MD</v>
          </cell>
          <cell r="C426">
            <v>9.5</v>
          </cell>
          <cell r="D426" t="str">
            <v>648478642898</v>
          </cell>
        </row>
        <row r="427">
          <cell r="A427" t="str">
            <v>060006038307</v>
          </cell>
          <cell r="B427" t="str">
            <v>3D ROCK S/S TEE BLACK LG</v>
          </cell>
          <cell r="C427">
            <v>9.5</v>
          </cell>
          <cell r="D427" t="str">
            <v>648478642881</v>
          </cell>
        </row>
        <row r="428">
          <cell r="A428" t="str">
            <v>060006038309</v>
          </cell>
          <cell r="B428" t="str">
            <v>3D ROCK S/S TEE BLACK XL</v>
          </cell>
          <cell r="C428">
            <v>9.5</v>
          </cell>
          <cell r="D428" t="str">
            <v>648478642911</v>
          </cell>
        </row>
        <row r="429">
          <cell r="A429" t="str">
            <v>060006038310</v>
          </cell>
          <cell r="B429" t="str">
            <v>3D ROCK S/S TEE BLACK 2X</v>
          </cell>
          <cell r="C429">
            <v>9.5</v>
          </cell>
          <cell r="D429" t="str">
            <v>648478642874</v>
          </cell>
        </row>
        <row r="430">
          <cell r="A430" t="str">
            <v>060006133303</v>
          </cell>
          <cell r="B430" t="str">
            <v>3D ROCK S/S TEE BROWN SM</v>
          </cell>
          <cell r="C430">
            <v>9.5</v>
          </cell>
          <cell r="D430" t="str">
            <v>648478642959</v>
          </cell>
        </row>
        <row r="431">
          <cell r="A431" t="str">
            <v>060006133305</v>
          </cell>
          <cell r="B431" t="str">
            <v>3D ROCK S/S TEE BROWN MD</v>
          </cell>
          <cell r="C431">
            <v>9.5</v>
          </cell>
          <cell r="D431" t="str">
            <v>648478642942</v>
          </cell>
        </row>
        <row r="432">
          <cell r="A432" t="str">
            <v>060006133307</v>
          </cell>
          <cell r="B432" t="str">
            <v>3D ROCK S/S TEE BROWN LG</v>
          </cell>
          <cell r="C432">
            <v>9.5</v>
          </cell>
          <cell r="D432" t="str">
            <v>648478642935</v>
          </cell>
        </row>
        <row r="433">
          <cell r="A433" t="str">
            <v>060006133309</v>
          </cell>
          <cell r="B433" t="str">
            <v>3D ROCK S/S TEE BROWN XL</v>
          </cell>
          <cell r="C433">
            <v>9.5</v>
          </cell>
          <cell r="D433" t="str">
            <v>648478642966</v>
          </cell>
        </row>
        <row r="434">
          <cell r="A434" t="str">
            <v>060006133310</v>
          </cell>
          <cell r="B434" t="str">
            <v>3D ROCK S/S TEE BROWN 2X</v>
          </cell>
          <cell r="C434">
            <v>9.5</v>
          </cell>
          <cell r="D434" t="str">
            <v>648478642928</v>
          </cell>
        </row>
        <row r="435">
          <cell r="A435" t="str">
            <v>060006433303</v>
          </cell>
          <cell r="B435" t="str">
            <v>3D ROCK S/S TEE NAVY SM</v>
          </cell>
          <cell r="C435">
            <v>9.5</v>
          </cell>
          <cell r="D435" t="str">
            <v>648478643000</v>
          </cell>
        </row>
        <row r="436">
          <cell r="A436" t="str">
            <v>060006433305</v>
          </cell>
          <cell r="B436" t="str">
            <v>3D ROCK S/S TEE NAVY MD</v>
          </cell>
          <cell r="C436">
            <v>9.5</v>
          </cell>
          <cell r="D436" t="str">
            <v>648478642997</v>
          </cell>
        </row>
        <row r="437">
          <cell r="A437" t="str">
            <v>060006433307</v>
          </cell>
          <cell r="B437" t="str">
            <v>3D ROCK S/S TEE NAVY LG</v>
          </cell>
          <cell r="C437">
            <v>9.5</v>
          </cell>
          <cell r="D437" t="str">
            <v>648478642980</v>
          </cell>
        </row>
        <row r="438">
          <cell r="A438" t="str">
            <v>060006433309</v>
          </cell>
          <cell r="B438" t="str">
            <v>3D ROCK S/S TEE NAVY XL</v>
          </cell>
          <cell r="C438">
            <v>9.5</v>
          </cell>
          <cell r="D438" t="str">
            <v>648478643017</v>
          </cell>
        </row>
        <row r="439">
          <cell r="A439" t="str">
            <v>060006433310</v>
          </cell>
          <cell r="B439" t="str">
            <v>3D ROCK S/S TEE NAVY 2X</v>
          </cell>
          <cell r="C439">
            <v>9.5</v>
          </cell>
          <cell r="D439" t="str">
            <v>648478642973</v>
          </cell>
        </row>
        <row r="440">
          <cell r="A440" t="str">
            <v>060006632303</v>
          </cell>
          <cell r="B440" t="str">
            <v>3D ROCK S/S TEE WHITE SM</v>
          </cell>
          <cell r="C440">
            <v>9.5</v>
          </cell>
          <cell r="D440" t="str">
            <v>648478643055</v>
          </cell>
        </row>
        <row r="441">
          <cell r="A441" t="str">
            <v>060006632305</v>
          </cell>
          <cell r="B441" t="str">
            <v>3D ROCK S/S TEE WHITE MD</v>
          </cell>
          <cell r="C441">
            <v>9.5</v>
          </cell>
          <cell r="D441" t="str">
            <v>648478643048</v>
          </cell>
        </row>
        <row r="442">
          <cell r="A442" t="str">
            <v>060006632307</v>
          </cell>
          <cell r="B442" t="str">
            <v>3D ROCK S/S TEE WHITE LG</v>
          </cell>
          <cell r="C442">
            <v>9.5</v>
          </cell>
          <cell r="D442" t="str">
            <v>648478643031</v>
          </cell>
        </row>
        <row r="443">
          <cell r="A443" t="str">
            <v>060006632309</v>
          </cell>
          <cell r="B443" t="str">
            <v>3D ROCK S/S TEE WHITE XL</v>
          </cell>
          <cell r="C443">
            <v>9.5</v>
          </cell>
          <cell r="D443" t="str">
            <v>648478643062</v>
          </cell>
        </row>
        <row r="444">
          <cell r="A444" t="str">
            <v>060006632310</v>
          </cell>
          <cell r="B444" t="str">
            <v>3D ROCK S/S TEE WHITE 2X</v>
          </cell>
          <cell r="C444">
            <v>9.5</v>
          </cell>
          <cell r="D444" t="str">
            <v>648478643024</v>
          </cell>
        </row>
        <row r="445">
          <cell r="A445" t="str">
            <v>060015038303</v>
          </cell>
          <cell r="B445" t="str">
            <v>AD STAND 2 S/S TEE BLK SM</v>
          </cell>
          <cell r="C445">
            <v>9.5</v>
          </cell>
          <cell r="D445" t="str">
            <v>648478638471</v>
          </cell>
        </row>
        <row r="446">
          <cell r="A446" t="str">
            <v>060015038305</v>
          </cell>
          <cell r="B446" t="str">
            <v>AD STAND 2 S/S TEE BLK MD</v>
          </cell>
          <cell r="C446">
            <v>9.5</v>
          </cell>
          <cell r="D446" t="str">
            <v>648478638464</v>
          </cell>
        </row>
        <row r="447">
          <cell r="A447" t="str">
            <v>060015038307</v>
          </cell>
          <cell r="B447" t="str">
            <v>AD STAND 2 S/S TEE BLK LG</v>
          </cell>
          <cell r="C447">
            <v>9.5</v>
          </cell>
          <cell r="D447" t="str">
            <v>648478638457</v>
          </cell>
        </row>
        <row r="448">
          <cell r="A448" t="str">
            <v>060015038309</v>
          </cell>
          <cell r="B448" t="str">
            <v>AD STAND 2 S/S TEE BLK XL</v>
          </cell>
          <cell r="C448">
            <v>9.5</v>
          </cell>
          <cell r="D448" t="str">
            <v>648478638488</v>
          </cell>
        </row>
        <row r="449">
          <cell r="A449" t="str">
            <v>060015038310</v>
          </cell>
          <cell r="B449" t="str">
            <v>AD STAND 2 S/S TEE BLK 2X</v>
          </cell>
          <cell r="C449">
            <v>4</v>
          </cell>
          <cell r="D449" t="str">
            <v>648478638440</v>
          </cell>
        </row>
        <row r="450">
          <cell r="A450" t="str">
            <v>060015133303</v>
          </cell>
          <cell r="B450" t="str">
            <v>AD STAND 2 S/S TEE BRN SM</v>
          </cell>
          <cell r="C450">
            <v>9.5</v>
          </cell>
          <cell r="D450" t="str">
            <v>648478638525</v>
          </cell>
        </row>
        <row r="451">
          <cell r="A451" t="str">
            <v>060015133305</v>
          </cell>
          <cell r="B451" t="str">
            <v>AD STAND 2 S/S TEE BRN MD</v>
          </cell>
          <cell r="C451">
            <v>9.5</v>
          </cell>
          <cell r="D451" t="str">
            <v>648478638518</v>
          </cell>
        </row>
        <row r="452">
          <cell r="A452" t="str">
            <v>060015133307</v>
          </cell>
          <cell r="B452" t="str">
            <v>AD STAND 2 S/S TEE BRN LG</v>
          </cell>
          <cell r="C452">
            <v>9.5</v>
          </cell>
          <cell r="D452" t="str">
            <v>648478638501</v>
          </cell>
        </row>
        <row r="453">
          <cell r="A453" t="str">
            <v>060015133309</v>
          </cell>
          <cell r="B453" t="str">
            <v>AD STAND 2 S/S TEE BRN XL</v>
          </cell>
          <cell r="C453">
            <v>9.5</v>
          </cell>
          <cell r="D453" t="str">
            <v>648478638532</v>
          </cell>
        </row>
        <row r="454">
          <cell r="A454" t="str">
            <v>060015133310</v>
          </cell>
          <cell r="B454" t="str">
            <v>AD STAND 2 S/S TEE BRN 2X</v>
          </cell>
          <cell r="C454">
            <v>9.5</v>
          </cell>
          <cell r="D454" t="str">
            <v>648478638495</v>
          </cell>
        </row>
        <row r="455">
          <cell r="A455" t="str">
            <v>060015242303</v>
          </cell>
          <cell r="B455" t="str">
            <v>AD STAND 2 S/S TEE DARK RED SM</v>
          </cell>
          <cell r="C455">
            <v>9.5</v>
          </cell>
          <cell r="D455" t="str">
            <v>648478649293</v>
          </cell>
        </row>
        <row r="456">
          <cell r="A456" t="str">
            <v>060015242305</v>
          </cell>
          <cell r="B456" t="str">
            <v>AD STAND 2 S/S TEE DARK RED MD</v>
          </cell>
          <cell r="C456">
            <v>9.5</v>
          </cell>
          <cell r="D456" t="str">
            <v>648478648463</v>
          </cell>
        </row>
        <row r="457">
          <cell r="A457" t="str">
            <v>060015242307</v>
          </cell>
          <cell r="B457" t="str">
            <v>AD STAND 2 S/S TEE DARK RED LG</v>
          </cell>
          <cell r="C457">
            <v>9.5</v>
          </cell>
          <cell r="D457" t="str">
            <v>648478648456</v>
          </cell>
        </row>
        <row r="458">
          <cell r="A458" t="str">
            <v>060015242309</v>
          </cell>
          <cell r="B458" t="str">
            <v>AD STAND 2 S/S TEE DARK RED XL</v>
          </cell>
          <cell r="C458">
            <v>9.5</v>
          </cell>
          <cell r="D458" t="str">
            <v>648478649309</v>
          </cell>
        </row>
        <row r="459">
          <cell r="A459" t="str">
            <v>060015242310</v>
          </cell>
          <cell r="B459" t="str">
            <v>AD STAND 2 S/S TEE DARK RED XXL</v>
          </cell>
          <cell r="C459">
            <v>9.5</v>
          </cell>
          <cell r="D459" t="str">
            <v>648478653207</v>
          </cell>
        </row>
        <row r="460">
          <cell r="A460" t="str">
            <v>060015336303</v>
          </cell>
          <cell r="B460" t="str">
            <v>AD STAND 2 S/S TEE KELLY GRN SM</v>
          </cell>
          <cell r="C460">
            <v>9.5</v>
          </cell>
          <cell r="D460" t="str">
            <v>648478638570</v>
          </cell>
        </row>
        <row r="461">
          <cell r="A461" t="str">
            <v>060015336305</v>
          </cell>
          <cell r="B461" t="str">
            <v>AD STAND 2 S/S TEE KELLY GRN MD</v>
          </cell>
          <cell r="C461">
            <v>9.5</v>
          </cell>
          <cell r="D461" t="str">
            <v>648478638563</v>
          </cell>
        </row>
        <row r="462">
          <cell r="A462" t="str">
            <v>060015336307</v>
          </cell>
          <cell r="B462" t="str">
            <v>AD STAND 2 S/S TEE KELLY GRN LG</v>
          </cell>
          <cell r="C462">
            <v>9.5</v>
          </cell>
          <cell r="D462" t="str">
            <v>648478638556</v>
          </cell>
        </row>
        <row r="463">
          <cell r="A463" t="str">
            <v>060015336309</v>
          </cell>
          <cell r="B463" t="str">
            <v>AD STAND 2 S/S TEE KELLY GRN XL</v>
          </cell>
          <cell r="C463">
            <v>9.5</v>
          </cell>
          <cell r="D463" t="str">
            <v>648478638587</v>
          </cell>
        </row>
        <row r="464">
          <cell r="A464" t="str">
            <v>060015336310</v>
          </cell>
          <cell r="B464" t="str">
            <v>AD STAND 2 S/S TEE KELLY GRN 2X</v>
          </cell>
          <cell r="C464">
            <v>9.5</v>
          </cell>
          <cell r="D464" t="str">
            <v>648478638549</v>
          </cell>
        </row>
        <row r="465">
          <cell r="A465" t="str">
            <v>060015433303</v>
          </cell>
          <cell r="B465" t="str">
            <v>AD STAND 2 S/S TEE NAVY w GLD FOIL SM</v>
          </cell>
          <cell r="C465">
            <v>8.5500000000000007</v>
          </cell>
          <cell r="D465" t="str">
            <v>648478663763</v>
          </cell>
        </row>
        <row r="466">
          <cell r="A466" t="str">
            <v>060015433305</v>
          </cell>
          <cell r="B466" t="str">
            <v>AD STAND 2 S/S TEE NAVY w GLD FOIL MD</v>
          </cell>
          <cell r="C466">
            <v>8.5500000000000007</v>
          </cell>
          <cell r="D466" t="str">
            <v>648478663756</v>
          </cell>
        </row>
        <row r="467">
          <cell r="A467" t="str">
            <v>060015433307</v>
          </cell>
          <cell r="B467" t="str">
            <v>AD STAND 2 S/S TEE NAVY w GLD FOIL LG</v>
          </cell>
          <cell r="C467">
            <v>8.5500000000000007</v>
          </cell>
          <cell r="D467" t="str">
            <v>648478663749</v>
          </cell>
        </row>
        <row r="468">
          <cell r="A468" t="str">
            <v>060015433309</v>
          </cell>
          <cell r="B468" t="str">
            <v>AD STAND 2 S/S TEE NAVY w GLD FOIL XL</v>
          </cell>
          <cell r="C468">
            <v>8.5500000000000007</v>
          </cell>
          <cell r="D468" t="str">
            <v>648478663770</v>
          </cell>
        </row>
        <row r="469">
          <cell r="A469" t="str">
            <v>060015632303</v>
          </cell>
          <cell r="B469" t="str">
            <v>AD STAND 2 S/S TEE WHITE SM</v>
          </cell>
          <cell r="C469">
            <v>9.5</v>
          </cell>
          <cell r="D469" t="str">
            <v>648478638624</v>
          </cell>
        </row>
        <row r="470">
          <cell r="A470" t="str">
            <v>060015632305</v>
          </cell>
          <cell r="B470" t="str">
            <v>AD STAND 2 S/S TEE WHITE MD</v>
          </cell>
          <cell r="C470">
            <v>9.5</v>
          </cell>
          <cell r="D470" t="str">
            <v>648478638617</v>
          </cell>
        </row>
        <row r="471">
          <cell r="A471" t="str">
            <v>060015632307</v>
          </cell>
          <cell r="B471" t="str">
            <v>AD STAND 2 S/STEE WHITE LG</v>
          </cell>
          <cell r="C471">
            <v>9.5</v>
          </cell>
          <cell r="D471" t="str">
            <v>648478638600</v>
          </cell>
        </row>
        <row r="472">
          <cell r="A472" t="str">
            <v>060015632309</v>
          </cell>
          <cell r="B472" t="str">
            <v>AD STAND 2 S/S TEE WHITE XL</v>
          </cell>
          <cell r="C472">
            <v>9.5</v>
          </cell>
          <cell r="D472" t="str">
            <v>648478638631</v>
          </cell>
        </row>
        <row r="473">
          <cell r="A473" t="str">
            <v>060015632310</v>
          </cell>
          <cell r="B473" t="str">
            <v>AD STAND 2 S/S TEE WHITE 2X</v>
          </cell>
          <cell r="C473">
            <v>9.5</v>
          </cell>
          <cell r="D473" t="str">
            <v>648478638594</v>
          </cell>
        </row>
        <row r="474">
          <cell r="A474" t="str">
            <v>060017348303</v>
          </cell>
          <cell r="B474" t="str">
            <v>AGNOSTIC  FITTED S/S TEE LT BLU SM</v>
          </cell>
          <cell r="C474">
            <v>10.5</v>
          </cell>
          <cell r="D474" t="str">
            <v>648478643093</v>
          </cell>
        </row>
        <row r="475">
          <cell r="A475" t="str">
            <v>060017348305</v>
          </cell>
          <cell r="B475" t="str">
            <v>AGNOSTIC  FITTED S/S TEE LT BLU MD</v>
          </cell>
          <cell r="C475">
            <v>10.5</v>
          </cell>
          <cell r="D475" t="str">
            <v>648478643086</v>
          </cell>
        </row>
        <row r="476">
          <cell r="A476" t="str">
            <v>060017348307</v>
          </cell>
          <cell r="B476" t="str">
            <v>AGNOSTIC  FITTED S/S TEE LT BLU LG</v>
          </cell>
          <cell r="C476">
            <v>10.5</v>
          </cell>
          <cell r="D476" t="str">
            <v>648478643079</v>
          </cell>
        </row>
        <row r="477">
          <cell r="A477" t="str">
            <v>060017348309</v>
          </cell>
          <cell r="B477" t="str">
            <v>AGNOSTIC  FITTED S/S TEE LT BLU XL</v>
          </cell>
          <cell r="C477">
            <v>10.5</v>
          </cell>
          <cell r="D477" t="str">
            <v>648478643109</v>
          </cell>
        </row>
        <row r="478">
          <cell r="A478" t="str">
            <v>060017353303</v>
          </cell>
          <cell r="B478" t="str">
            <v>AGNOSTIC  FITTED S/S TEE LT PNK SM</v>
          </cell>
          <cell r="C478">
            <v>10.5</v>
          </cell>
          <cell r="D478" t="str">
            <v>648478643130</v>
          </cell>
        </row>
        <row r="479">
          <cell r="A479" t="str">
            <v>060017353305</v>
          </cell>
          <cell r="B479" t="str">
            <v>AGNOSTIC  FITTED S/S TEE LT PNK MD</v>
          </cell>
          <cell r="C479">
            <v>10.5</v>
          </cell>
          <cell r="D479" t="str">
            <v>648478643123</v>
          </cell>
        </row>
        <row r="480">
          <cell r="A480" t="str">
            <v>060017353307</v>
          </cell>
          <cell r="B480" t="str">
            <v>AGNOSTIC  FITTED S/S TEE LT PNK LG</v>
          </cell>
          <cell r="C480">
            <v>10.5</v>
          </cell>
          <cell r="D480" t="str">
            <v>648478643116</v>
          </cell>
        </row>
        <row r="481">
          <cell r="A481" t="str">
            <v>060017353309</v>
          </cell>
          <cell r="B481" t="str">
            <v>AGNOSTIC  FITTED S/S TEE LT PNK XL</v>
          </cell>
          <cell r="C481">
            <v>10.5</v>
          </cell>
          <cell r="D481" t="str">
            <v>648478643147</v>
          </cell>
        </row>
        <row r="482">
          <cell r="A482" t="str">
            <v>060017632303</v>
          </cell>
          <cell r="B482" t="str">
            <v>AGNOSTIC  FITTED S/S TEE WHT SM</v>
          </cell>
          <cell r="C482">
            <v>10.5</v>
          </cell>
          <cell r="D482" t="str">
            <v>648478643178</v>
          </cell>
        </row>
        <row r="483">
          <cell r="A483" t="str">
            <v>060017632305</v>
          </cell>
          <cell r="B483" t="str">
            <v>AGNOSTIC  FITTED S/S TEE WHT MD</v>
          </cell>
          <cell r="C483">
            <v>10.5</v>
          </cell>
          <cell r="D483" t="str">
            <v>648478643161</v>
          </cell>
        </row>
        <row r="484">
          <cell r="A484" t="str">
            <v>060017632307</v>
          </cell>
          <cell r="B484" t="str">
            <v>AGNOSTIC  FITTED S/S TEE WHT LG</v>
          </cell>
          <cell r="C484">
            <v>10.5</v>
          </cell>
          <cell r="D484" t="str">
            <v>648478643154</v>
          </cell>
        </row>
        <row r="485">
          <cell r="A485" t="str">
            <v>060017632309</v>
          </cell>
          <cell r="B485" t="str">
            <v>AGNOSTIC  FITTED S/S TEE WHT XL</v>
          </cell>
          <cell r="C485">
            <v>10.5</v>
          </cell>
          <cell r="D485" t="str">
            <v>648478643185</v>
          </cell>
        </row>
        <row r="486">
          <cell r="A486" t="str">
            <v>060049036303</v>
          </cell>
          <cell r="B486" t="str">
            <v>ANNUAL WMNS SHEER S/S TEE BABY BLUE SM</v>
          </cell>
          <cell r="C486">
            <v>14</v>
          </cell>
          <cell r="D486" t="str">
            <v>648478662858</v>
          </cell>
        </row>
        <row r="487">
          <cell r="A487" t="str">
            <v>060049036305</v>
          </cell>
          <cell r="B487" t="str">
            <v>ANNUAL WMNS SHEER S/S TEE BABY BLUE MD</v>
          </cell>
          <cell r="C487">
            <v>14</v>
          </cell>
          <cell r="D487" t="str">
            <v>648478662841</v>
          </cell>
        </row>
        <row r="488">
          <cell r="A488" t="str">
            <v>060049036307</v>
          </cell>
          <cell r="B488" t="str">
            <v>ANNUAL WMNS SHEER S/S TEE BABY BLUE LG</v>
          </cell>
          <cell r="C488">
            <v>14</v>
          </cell>
          <cell r="D488" t="str">
            <v>648478662834</v>
          </cell>
        </row>
        <row r="489">
          <cell r="A489" t="str">
            <v>060049036309</v>
          </cell>
          <cell r="B489" t="str">
            <v>ANNUAL WMNS SHEER S/S TEE BABY BLUE XL</v>
          </cell>
          <cell r="C489">
            <v>14</v>
          </cell>
          <cell r="D489" t="str">
            <v>648478662865</v>
          </cell>
        </row>
        <row r="490">
          <cell r="A490" t="str">
            <v>060049038303</v>
          </cell>
          <cell r="B490" t="str">
            <v>ANNUAL WMNS SHEER S/S TEE BLACK SM</v>
          </cell>
          <cell r="C490">
            <v>14</v>
          </cell>
          <cell r="D490" t="str">
            <v>648478662896</v>
          </cell>
        </row>
        <row r="491">
          <cell r="A491" t="str">
            <v>060049038305</v>
          </cell>
          <cell r="B491" t="str">
            <v>ANNUAL WMNS SHEER S/S TEE BLACK MD</v>
          </cell>
          <cell r="C491">
            <v>14</v>
          </cell>
          <cell r="D491" t="str">
            <v>648478662889</v>
          </cell>
        </row>
        <row r="492">
          <cell r="A492" t="str">
            <v>060049038307</v>
          </cell>
          <cell r="B492" t="str">
            <v>ANNUAL WMNS SHEER S/S TEE BLACK LG</v>
          </cell>
          <cell r="C492">
            <v>14</v>
          </cell>
          <cell r="D492" t="str">
            <v>648478662872</v>
          </cell>
        </row>
        <row r="493">
          <cell r="A493" t="str">
            <v>060049038309</v>
          </cell>
          <cell r="B493" t="str">
            <v>ANNUAL WMNS SHEER S/S TEE BLACK XL</v>
          </cell>
          <cell r="C493">
            <v>14</v>
          </cell>
          <cell r="D493" t="str">
            <v>648478662902</v>
          </cell>
        </row>
        <row r="494">
          <cell r="A494" t="str">
            <v>060141250303</v>
          </cell>
          <cell r="B494" t="str">
            <v>BULLIT CREW S/S TEE DNM HTHR SM</v>
          </cell>
          <cell r="C494">
            <v>12</v>
          </cell>
          <cell r="D494" t="str">
            <v>648478649804</v>
          </cell>
        </row>
        <row r="495">
          <cell r="A495" t="str">
            <v>060141250305</v>
          </cell>
          <cell r="B495" t="str">
            <v>BULLIT CREW S/S TEE DNM HTHR MD</v>
          </cell>
          <cell r="C495">
            <v>12</v>
          </cell>
          <cell r="D495" t="str">
            <v>648478649798</v>
          </cell>
        </row>
        <row r="496">
          <cell r="A496" t="str">
            <v>060141250307</v>
          </cell>
          <cell r="B496" t="str">
            <v>BULLIT CREW S/S TEE DNM HTHR LG</v>
          </cell>
          <cell r="C496">
            <v>12</v>
          </cell>
          <cell r="D496" t="str">
            <v>648478649781</v>
          </cell>
        </row>
        <row r="497">
          <cell r="A497" t="str">
            <v>060141250309</v>
          </cell>
          <cell r="B497" t="str">
            <v>BULLIT CREW S/S TEE DNM HTHR XL</v>
          </cell>
          <cell r="C497">
            <v>12</v>
          </cell>
          <cell r="D497" t="str">
            <v>648478649811</v>
          </cell>
        </row>
        <row r="498">
          <cell r="A498" t="str">
            <v>060141432303</v>
          </cell>
          <cell r="B498" t="str">
            <v>BULLIT V-NECK S/S TEE NATURAL SM</v>
          </cell>
          <cell r="C498">
            <v>12</v>
          </cell>
          <cell r="D498" t="str">
            <v>648478653269</v>
          </cell>
        </row>
        <row r="499">
          <cell r="A499" t="str">
            <v>060141432305</v>
          </cell>
          <cell r="B499" t="str">
            <v>BULLIT V-NECK S/S TEE NATURAL MD</v>
          </cell>
          <cell r="C499">
            <v>12</v>
          </cell>
          <cell r="D499" t="str">
            <v>648478653252</v>
          </cell>
        </row>
        <row r="500">
          <cell r="A500" t="str">
            <v>060141432307</v>
          </cell>
          <cell r="B500" t="str">
            <v>BULLIT V-NECK S/S TEE NATURAL LG</v>
          </cell>
          <cell r="C500">
            <v>12</v>
          </cell>
          <cell r="D500" t="str">
            <v>648478653245</v>
          </cell>
        </row>
        <row r="501">
          <cell r="A501" t="str">
            <v>060141432309</v>
          </cell>
          <cell r="B501" t="str">
            <v>BULLIT V-NECK S/S TEE NATURAL XL</v>
          </cell>
          <cell r="C501">
            <v>12</v>
          </cell>
          <cell r="D501" t="str">
            <v>648478653276</v>
          </cell>
        </row>
        <row r="502">
          <cell r="A502" t="str">
            <v>060142249303</v>
          </cell>
          <cell r="B502" t="str">
            <v>BULLIT DENIM L/S SM</v>
          </cell>
          <cell r="C502">
            <v>35</v>
          </cell>
          <cell r="D502" t="str">
            <v>648478648005</v>
          </cell>
        </row>
        <row r="503">
          <cell r="A503" t="str">
            <v>060142249305</v>
          </cell>
          <cell r="B503" t="str">
            <v>BULLIT DENIM L/S MD</v>
          </cell>
          <cell r="C503">
            <v>35</v>
          </cell>
          <cell r="D503" t="str">
            <v>648478647978</v>
          </cell>
        </row>
        <row r="504">
          <cell r="A504" t="str">
            <v>060142249307</v>
          </cell>
          <cell r="B504" t="str">
            <v>BULLIT DENIM L/S LG</v>
          </cell>
          <cell r="C504">
            <v>35</v>
          </cell>
          <cell r="D504" t="str">
            <v>648478647961</v>
          </cell>
        </row>
        <row r="505">
          <cell r="A505" t="str">
            <v>060142249309</v>
          </cell>
          <cell r="B505" t="str">
            <v>BULLIT DENIM L/S XL</v>
          </cell>
          <cell r="C505">
            <v>35</v>
          </cell>
          <cell r="D505" t="str">
            <v>648478648029</v>
          </cell>
        </row>
        <row r="506">
          <cell r="A506" t="str">
            <v>060184133303</v>
          </cell>
          <cell r="B506" t="str">
            <v>COIN WMNS S/S TEE BROWN SM</v>
          </cell>
          <cell r="C506">
            <v>14</v>
          </cell>
          <cell r="D506" t="str">
            <v>648478667310</v>
          </cell>
        </row>
        <row r="507">
          <cell r="A507" t="str">
            <v>060184133305</v>
          </cell>
          <cell r="B507" t="str">
            <v>COIN WMNS S/S TEE BROWN MD</v>
          </cell>
          <cell r="C507">
            <v>14</v>
          </cell>
          <cell r="D507" t="str">
            <v>648478667303</v>
          </cell>
        </row>
        <row r="508">
          <cell r="A508" t="str">
            <v>060184133307</v>
          </cell>
          <cell r="B508" t="str">
            <v>COIN WMNS S/S TEE BROWN LG</v>
          </cell>
          <cell r="C508">
            <v>14</v>
          </cell>
          <cell r="D508" t="str">
            <v>648478667297</v>
          </cell>
        </row>
        <row r="509">
          <cell r="A509" t="str">
            <v>060184326303</v>
          </cell>
          <cell r="B509" t="str">
            <v>COIN WMNS S/S TEE INDIGO SM</v>
          </cell>
          <cell r="C509">
            <v>14</v>
          </cell>
          <cell r="D509" t="str">
            <v>648478667358</v>
          </cell>
        </row>
        <row r="510">
          <cell r="A510" t="str">
            <v>060184326305</v>
          </cell>
          <cell r="B510" t="str">
            <v>COIN WMNS S/S TEE INDIGO MD</v>
          </cell>
          <cell r="C510">
            <v>14</v>
          </cell>
          <cell r="D510" t="str">
            <v>648478667341</v>
          </cell>
        </row>
        <row r="511">
          <cell r="A511" t="str">
            <v>060184326307</v>
          </cell>
          <cell r="B511" t="str">
            <v>COIN WMNS S/S TEE INDIGO LG</v>
          </cell>
          <cell r="C511">
            <v>14</v>
          </cell>
          <cell r="D511" t="str">
            <v>648478667334</v>
          </cell>
        </row>
        <row r="512">
          <cell r="A512" t="str">
            <v>060184632303</v>
          </cell>
          <cell r="B512" t="str">
            <v>COIN WMNS S/S TEE WHITE SM</v>
          </cell>
          <cell r="C512">
            <v>14</v>
          </cell>
          <cell r="D512" t="str">
            <v>648478667396</v>
          </cell>
        </row>
        <row r="513">
          <cell r="A513" t="str">
            <v>060184632305</v>
          </cell>
          <cell r="B513" t="str">
            <v>COIN WMNS S/S TEE WHITE MD</v>
          </cell>
          <cell r="C513">
            <v>3</v>
          </cell>
          <cell r="D513" t="str">
            <v>648478667389</v>
          </cell>
        </row>
        <row r="514">
          <cell r="A514" t="str">
            <v>060184632307</v>
          </cell>
          <cell r="B514" t="str">
            <v>COIN WMNS S/S TEE WHITE LG</v>
          </cell>
          <cell r="C514">
            <v>14</v>
          </cell>
          <cell r="D514" t="str">
            <v>648478667372</v>
          </cell>
        </row>
        <row r="515">
          <cell r="A515" t="str">
            <v>060190038303</v>
          </cell>
          <cell r="B515" t="str">
            <v>COMFIER WMN L/S THERMAL BLACK SM</v>
          </cell>
          <cell r="C515">
            <v>18</v>
          </cell>
          <cell r="D515" t="str">
            <v>648478653979</v>
          </cell>
        </row>
        <row r="516">
          <cell r="A516" t="str">
            <v>060190038305</v>
          </cell>
          <cell r="B516" t="str">
            <v>COMFIER WMN L/S THERMAL BLACK MD</v>
          </cell>
          <cell r="C516">
            <v>10</v>
          </cell>
          <cell r="D516" t="str">
            <v>648478653962</v>
          </cell>
        </row>
        <row r="517">
          <cell r="A517" t="str">
            <v>060190038307</v>
          </cell>
          <cell r="B517" t="str">
            <v>COMFIER WMN L/S THERMAL BLACK LG</v>
          </cell>
          <cell r="C517">
            <v>18</v>
          </cell>
          <cell r="D517" t="str">
            <v>648478653955</v>
          </cell>
        </row>
        <row r="518">
          <cell r="A518" t="str">
            <v>060190038309</v>
          </cell>
          <cell r="B518" t="str">
            <v>COMFIER WMN L/S THERMAL BLACK XL</v>
          </cell>
          <cell r="C518">
            <v>18</v>
          </cell>
          <cell r="D518" t="str">
            <v>648478653986</v>
          </cell>
        </row>
        <row r="519">
          <cell r="A519" t="str">
            <v>060190136303</v>
          </cell>
          <cell r="B519" t="str">
            <v>COMFIER WMN L/S THERMAL BRN HTHR SM</v>
          </cell>
          <cell r="C519">
            <v>18</v>
          </cell>
          <cell r="D519" t="str">
            <v>648478653931</v>
          </cell>
        </row>
        <row r="520">
          <cell r="A520" t="str">
            <v>060190136305</v>
          </cell>
          <cell r="B520" t="str">
            <v>COMFIER WMN L/S THERMAL BRN HTHR MD</v>
          </cell>
          <cell r="C520">
            <v>18</v>
          </cell>
          <cell r="D520" t="str">
            <v>648478653924</v>
          </cell>
        </row>
        <row r="521">
          <cell r="A521" t="str">
            <v>060190136307</v>
          </cell>
          <cell r="B521" t="str">
            <v>COMFIER WMN L/S THERMAL BRN HTHR LG</v>
          </cell>
          <cell r="C521">
            <v>18</v>
          </cell>
          <cell r="D521" t="str">
            <v>648478653917</v>
          </cell>
        </row>
        <row r="522">
          <cell r="A522" t="str">
            <v>060190136309</v>
          </cell>
          <cell r="B522" t="str">
            <v>COMFIER WMN L/S THERMAL BRN HTHR XL</v>
          </cell>
          <cell r="C522">
            <v>18</v>
          </cell>
          <cell r="D522" t="str">
            <v>648478653948</v>
          </cell>
        </row>
        <row r="523">
          <cell r="A523" t="str">
            <v>060190632303</v>
          </cell>
          <cell r="B523" t="str">
            <v>COMFIER WMN L/S THERMAL WHITE SM</v>
          </cell>
          <cell r="C523">
            <v>18</v>
          </cell>
          <cell r="D523" t="str">
            <v>648478654013</v>
          </cell>
        </row>
        <row r="524">
          <cell r="A524" t="str">
            <v>060190632305</v>
          </cell>
          <cell r="B524" t="str">
            <v>COMFIER WMN L/S THERMAL WHITE MD</v>
          </cell>
          <cell r="C524">
            <v>10</v>
          </cell>
          <cell r="D524" t="str">
            <v>648478654006</v>
          </cell>
        </row>
        <row r="525">
          <cell r="A525" t="str">
            <v>060190632307</v>
          </cell>
          <cell r="B525" t="str">
            <v>COMFIER WMN L/S THERMAL WHITE LG</v>
          </cell>
          <cell r="C525">
            <v>18</v>
          </cell>
          <cell r="D525" t="str">
            <v>648478653993</v>
          </cell>
        </row>
        <row r="526">
          <cell r="A526" t="str">
            <v>060190632309</v>
          </cell>
          <cell r="B526" t="str">
            <v>COMFIER WMN L/S THERMAL WHITE XL</v>
          </cell>
          <cell r="C526">
            <v>18</v>
          </cell>
          <cell r="D526" t="str">
            <v>648478654020</v>
          </cell>
        </row>
        <row r="527">
          <cell r="A527" t="str">
            <v>060194027303</v>
          </cell>
          <cell r="B527" t="str">
            <v>CONSTRUCT FITTED S/S TEE ARMY SM</v>
          </cell>
          <cell r="C527">
            <v>10.5</v>
          </cell>
          <cell r="D527" t="str">
            <v>648478643307</v>
          </cell>
        </row>
        <row r="528">
          <cell r="A528" t="str">
            <v>060194027305</v>
          </cell>
          <cell r="B528" t="str">
            <v>CONSTRUCT FITTED S/S TEE ARMY MD</v>
          </cell>
          <cell r="C528">
            <v>10.5</v>
          </cell>
          <cell r="D528" t="str">
            <v>648478643291</v>
          </cell>
        </row>
        <row r="529">
          <cell r="A529" t="str">
            <v>060194027307</v>
          </cell>
          <cell r="B529" t="str">
            <v>CONSTRUCT FITTED S/S TEE ARMY LG</v>
          </cell>
          <cell r="C529">
            <v>10.5</v>
          </cell>
          <cell r="D529" t="str">
            <v>648478643284</v>
          </cell>
        </row>
        <row r="530">
          <cell r="A530" t="str">
            <v>060194027309</v>
          </cell>
          <cell r="B530" t="str">
            <v>CONSTRUCT FITTED S/S TEE ARMY XL</v>
          </cell>
          <cell r="C530">
            <v>10.5</v>
          </cell>
          <cell r="D530" t="str">
            <v>648478643314</v>
          </cell>
        </row>
        <row r="531">
          <cell r="A531" t="str">
            <v>060194038303</v>
          </cell>
          <cell r="B531" t="str">
            <v>CONSTRUCT FITTED S/S TEE BLACK SM</v>
          </cell>
          <cell r="C531">
            <v>10.5</v>
          </cell>
          <cell r="D531" t="str">
            <v>648478643345</v>
          </cell>
        </row>
        <row r="532">
          <cell r="A532" t="str">
            <v>060194038305</v>
          </cell>
          <cell r="B532" t="str">
            <v>CONSTRUCT FITTED S/S TEE BLACK MD</v>
          </cell>
          <cell r="C532">
            <v>10.5</v>
          </cell>
          <cell r="D532" t="str">
            <v>648478643338</v>
          </cell>
        </row>
        <row r="533">
          <cell r="A533" t="str">
            <v>060194038307</v>
          </cell>
          <cell r="B533" t="str">
            <v>CONSTRUCT FITTED S/S TEE BLACK LG</v>
          </cell>
          <cell r="C533">
            <v>10.5</v>
          </cell>
          <cell r="D533" t="str">
            <v>648478643321</v>
          </cell>
        </row>
        <row r="534">
          <cell r="A534" t="str">
            <v>060194038309</v>
          </cell>
          <cell r="B534" t="str">
            <v>CONSTRUCT FITTED S/S TEE BLACK XL</v>
          </cell>
          <cell r="C534">
            <v>10.5</v>
          </cell>
          <cell r="D534" t="str">
            <v>648478643352</v>
          </cell>
        </row>
        <row r="535">
          <cell r="A535" t="str">
            <v>060194274303</v>
          </cell>
          <cell r="B535" t="str">
            <v>CONSTRUCT FITTED S/S TEE GOLD SM</v>
          </cell>
          <cell r="C535">
            <v>10.5</v>
          </cell>
          <cell r="D535" t="str">
            <v>648478658011</v>
          </cell>
        </row>
        <row r="536">
          <cell r="A536" t="str">
            <v>060194274305</v>
          </cell>
          <cell r="B536" t="str">
            <v>CONSTRUCT FITTED S/S TEE GOLD MD</v>
          </cell>
          <cell r="C536">
            <v>10.5</v>
          </cell>
          <cell r="D536" t="str">
            <v>648478658004</v>
          </cell>
        </row>
        <row r="537">
          <cell r="A537" t="str">
            <v>060194274307</v>
          </cell>
          <cell r="B537" t="str">
            <v>CONSTRUCT FITTED S/S TEE GOLD LG</v>
          </cell>
          <cell r="C537">
            <v>10.5</v>
          </cell>
          <cell r="D537" t="str">
            <v>648478657991</v>
          </cell>
        </row>
        <row r="538">
          <cell r="A538" t="str">
            <v>060194274309</v>
          </cell>
          <cell r="B538" t="str">
            <v>CONSTRUCT FITTED S/S TEE GOLD XL</v>
          </cell>
          <cell r="C538">
            <v>10.5</v>
          </cell>
          <cell r="D538" t="str">
            <v>648478658028</v>
          </cell>
        </row>
        <row r="539">
          <cell r="A539" t="str">
            <v>060198038303</v>
          </cell>
          <cell r="B539" t="str">
            <v>CORPO L/S TEE BLACK SM</v>
          </cell>
          <cell r="C539">
            <v>6</v>
          </cell>
          <cell r="D539" t="str">
            <v>648478650923</v>
          </cell>
        </row>
        <row r="540">
          <cell r="A540" t="str">
            <v>060198038305</v>
          </cell>
          <cell r="B540" t="str">
            <v>CORPO L/S TEE BLACK MD</v>
          </cell>
          <cell r="C540">
            <v>6</v>
          </cell>
          <cell r="D540" t="str">
            <v>648478650916</v>
          </cell>
        </row>
        <row r="541">
          <cell r="A541" t="str">
            <v>060198038307</v>
          </cell>
          <cell r="B541" t="str">
            <v>CORPO L/S TEE BLACK LG</v>
          </cell>
          <cell r="C541">
            <v>6</v>
          </cell>
          <cell r="D541" t="str">
            <v>648478650909</v>
          </cell>
        </row>
        <row r="542">
          <cell r="A542" t="str">
            <v>060198038309</v>
          </cell>
          <cell r="B542" t="str">
            <v>CORPO L/S TEE BLACK XL</v>
          </cell>
          <cell r="C542">
            <v>6</v>
          </cell>
          <cell r="D542" t="str">
            <v>648478650930</v>
          </cell>
        </row>
        <row r="543">
          <cell r="A543" t="str">
            <v>060198038310</v>
          </cell>
          <cell r="B543" t="str">
            <v>CORPO L/S TEE BLACK XXL</v>
          </cell>
          <cell r="C543">
            <v>6</v>
          </cell>
          <cell r="D543" t="str">
            <v>648478650947</v>
          </cell>
        </row>
        <row r="544">
          <cell r="A544" t="str">
            <v>060198133303</v>
          </cell>
          <cell r="B544" t="str">
            <v>CORPO L/S TEE ROUNDSTOOTH BRN SM</v>
          </cell>
          <cell r="C544">
            <v>13.5</v>
          </cell>
          <cell r="D544" t="str">
            <v>648478665996</v>
          </cell>
        </row>
        <row r="545">
          <cell r="A545" t="str">
            <v>060198133305</v>
          </cell>
          <cell r="B545" t="str">
            <v>CORPO L/S TEE ROUNDSTOOTH BRN MD</v>
          </cell>
          <cell r="C545">
            <v>13.5</v>
          </cell>
          <cell r="D545" t="str">
            <v>648478665989</v>
          </cell>
        </row>
        <row r="546">
          <cell r="A546" t="str">
            <v>060198133307</v>
          </cell>
          <cell r="B546" t="str">
            <v>CORPO L/S TEE ROUNDSTOOTH BRN LG</v>
          </cell>
          <cell r="C546">
            <v>6</v>
          </cell>
          <cell r="D546" t="str">
            <v>648478665972</v>
          </cell>
        </row>
        <row r="547">
          <cell r="A547" t="str">
            <v>060198133309</v>
          </cell>
          <cell r="B547" t="str">
            <v>CORPO L/S TEE ROUNDSTOOTH BRN XL</v>
          </cell>
          <cell r="C547">
            <v>13.5</v>
          </cell>
          <cell r="D547" t="str">
            <v>648478666009</v>
          </cell>
        </row>
        <row r="548">
          <cell r="A548" t="str">
            <v>060198133310</v>
          </cell>
          <cell r="B548" t="str">
            <v>CORPO L/S TEE ROUNDSTOOTH BRN 2X</v>
          </cell>
          <cell r="C548">
            <v>13.5</v>
          </cell>
          <cell r="D548" t="str">
            <v>648478665965</v>
          </cell>
        </row>
        <row r="549">
          <cell r="A549" t="str">
            <v>060198136303</v>
          </cell>
          <cell r="B549" t="str">
            <v>CORPO L/S TEE BRWN HTHR SM</v>
          </cell>
          <cell r="C549">
            <v>6</v>
          </cell>
          <cell r="D549" t="str">
            <v>648478650978</v>
          </cell>
        </row>
        <row r="550">
          <cell r="A550" t="str">
            <v>060198136305</v>
          </cell>
          <cell r="B550" t="str">
            <v>CORPO L/S TEE BRWN HTHR MD</v>
          </cell>
          <cell r="C550">
            <v>6</v>
          </cell>
          <cell r="D550" t="str">
            <v>648478650961</v>
          </cell>
        </row>
        <row r="551">
          <cell r="A551" t="str">
            <v>060198136307</v>
          </cell>
          <cell r="B551" t="str">
            <v>CORPO L/S TEE BRWN HTHR LG</v>
          </cell>
          <cell r="C551">
            <v>6</v>
          </cell>
          <cell r="D551" t="str">
            <v>648478650954</v>
          </cell>
        </row>
        <row r="552">
          <cell r="A552" t="str">
            <v>060198136309</v>
          </cell>
          <cell r="B552" t="str">
            <v>CORPO L/S TEE BRWN HTHR XL</v>
          </cell>
          <cell r="C552">
            <v>13.5</v>
          </cell>
          <cell r="D552" t="str">
            <v>648478650985</v>
          </cell>
        </row>
        <row r="553">
          <cell r="A553" t="str">
            <v>060198136310</v>
          </cell>
          <cell r="B553" t="str">
            <v>CORPO L/S TEE BRWN HTHR XXL</v>
          </cell>
          <cell r="C553">
            <v>13.5</v>
          </cell>
          <cell r="D553" t="str">
            <v>648478650992</v>
          </cell>
        </row>
        <row r="554">
          <cell r="A554" t="str">
            <v>060198336303</v>
          </cell>
          <cell r="B554" t="str">
            <v>CORPO L/S TEE CHECKER/KLLY GRN SM</v>
          </cell>
          <cell r="C554">
            <v>13.5</v>
          </cell>
          <cell r="D554" t="str">
            <v>648478666047</v>
          </cell>
        </row>
        <row r="555">
          <cell r="A555" t="str">
            <v>060198336305</v>
          </cell>
          <cell r="B555" t="str">
            <v>CORPO L/S TEE CHECKER/KLLY GRN MD</v>
          </cell>
          <cell r="C555">
            <v>13.5</v>
          </cell>
          <cell r="D555" t="str">
            <v>648478666030</v>
          </cell>
        </row>
        <row r="556">
          <cell r="A556" t="str">
            <v>060198336307</v>
          </cell>
          <cell r="B556" t="str">
            <v>CORPO L/S TEE CHECKER/KLLY GRN LG</v>
          </cell>
          <cell r="C556">
            <v>13.5</v>
          </cell>
          <cell r="D556" t="str">
            <v>648478666023</v>
          </cell>
        </row>
        <row r="557">
          <cell r="A557" t="str">
            <v>060198336309</v>
          </cell>
          <cell r="B557" t="str">
            <v>CORPO L/S TEE CHECKER/KLLY GRN XL</v>
          </cell>
          <cell r="C557">
            <v>13.5</v>
          </cell>
          <cell r="D557" t="str">
            <v>648478666054</v>
          </cell>
        </row>
        <row r="558">
          <cell r="A558" t="str">
            <v>060198336310</v>
          </cell>
          <cell r="B558" t="str">
            <v>CORPO L/S TEE CHECKER/KLLY GRN XXL</v>
          </cell>
          <cell r="C558">
            <v>13.5</v>
          </cell>
          <cell r="D558" t="str">
            <v>648478666016</v>
          </cell>
        </row>
        <row r="559">
          <cell r="A559" t="str">
            <v>060198448303</v>
          </cell>
          <cell r="B559" t="str">
            <v>CORPO L/S TEE OLIVE SM</v>
          </cell>
          <cell r="C559">
            <v>6</v>
          </cell>
          <cell r="D559" t="str">
            <v>648478651029</v>
          </cell>
        </row>
        <row r="560">
          <cell r="A560" t="str">
            <v>060198448305</v>
          </cell>
          <cell r="B560" t="str">
            <v>CORPO L/S TEE OLIVE MD</v>
          </cell>
          <cell r="C560">
            <v>6</v>
          </cell>
          <cell r="D560" t="str">
            <v>648478651012</v>
          </cell>
        </row>
        <row r="561">
          <cell r="A561" t="str">
            <v>060198448307</v>
          </cell>
          <cell r="B561" t="str">
            <v>CORPO L/S TEE OLIVE LG</v>
          </cell>
          <cell r="C561">
            <v>6</v>
          </cell>
          <cell r="D561" t="str">
            <v>648478651005</v>
          </cell>
        </row>
        <row r="562">
          <cell r="A562" t="str">
            <v>060198448309</v>
          </cell>
          <cell r="B562" t="str">
            <v>CORPO L/S TEE OLIVE XL</v>
          </cell>
          <cell r="C562">
            <v>6</v>
          </cell>
          <cell r="D562" t="str">
            <v>648478651036</v>
          </cell>
        </row>
        <row r="563">
          <cell r="A563" t="str">
            <v>060198448310</v>
          </cell>
          <cell r="B563" t="str">
            <v>CORPO L/S TEE OLIVE XXL</v>
          </cell>
          <cell r="C563">
            <v>6</v>
          </cell>
          <cell r="D563" t="str">
            <v>648478651043</v>
          </cell>
        </row>
        <row r="564">
          <cell r="A564" t="str">
            <v>060198632303</v>
          </cell>
          <cell r="B564" t="str">
            <v>CORPO L/S TEE WHITE SM</v>
          </cell>
          <cell r="C564">
            <v>13.5</v>
          </cell>
          <cell r="D564" t="str">
            <v>648478652736</v>
          </cell>
        </row>
        <row r="565">
          <cell r="A565" t="str">
            <v>060198632305</v>
          </cell>
          <cell r="B565" t="str">
            <v>CORPO L/S TEE WHITE MD</v>
          </cell>
          <cell r="C565">
            <v>6</v>
          </cell>
          <cell r="D565" t="str">
            <v>648478652729</v>
          </cell>
        </row>
        <row r="566">
          <cell r="A566" t="str">
            <v>060198632307</v>
          </cell>
          <cell r="B566" t="str">
            <v>CORPO L/S TEE WHITE LG</v>
          </cell>
          <cell r="C566">
            <v>13.5</v>
          </cell>
          <cell r="D566" t="str">
            <v>648478652712</v>
          </cell>
        </row>
        <row r="567">
          <cell r="A567" t="str">
            <v>060198632309</v>
          </cell>
          <cell r="B567" t="str">
            <v>CORPO L/S TEE WHITE XL</v>
          </cell>
          <cell r="C567">
            <v>13.5</v>
          </cell>
          <cell r="D567" t="str">
            <v>648478652743</v>
          </cell>
        </row>
        <row r="568">
          <cell r="A568" t="str">
            <v>060198632310</v>
          </cell>
          <cell r="B568" t="str">
            <v>CORPO L/S TEE WHITE XXL</v>
          </cell>
          <cell r="C568">
            <v>13.5</v>
          </cell>
          <cell r="D568" t="str">
            <v>648478652750</v>
          </cell>
        </row>
        <row r="569">
          <cell r="A569" t="str">
            <v>060199038303</v>
          </cell>
          <cell r="B569" t="str">
            <v>CORPO S/S TEE BLACK SM</v>
          </cell>
          <cell r="C569">
            <v>5</v>
          </cell>
          <cell r="D569" t="str">
            <v>648478650206</v>
          </cell>
        </row>
        <row r="570">
          <cell r="A570" t="str">
            <v>060199038305</v>
          </cell>
          <cell r="B570" t="str">
            <v>CORPO S/S TEE BLACK MD</v>
          </cell>
          <cell r="C570">
            <v>5</v>
          </cell>
          <cell r="D570" t="str">
            <v>648478650190</v>
          </cell>
        </row>
        <row r="571">
          <cell r="A571" t="str">
            <v>060199038307</v>
          </cell>
          <cell r="B571" t="str">
            <v>CORPO S/S TEE BLACK LG</v>
          </cell>
          <cell r="C571">
            <v>5</v>
          </cell>
          <cell r="D571" t="str">
            <v>648478650183</v>
          </cell>
        </row>
        <row r="572">
          <cell r="A572" t="str">
            <v>060199038309</v>
          </cell>
          <cell r="B572" t="str">
            <v>CORPO S/S TEE BLACK XL</v>
          </cell>
          <cell r="C572">
            <v>11</v>
          </cell>
          <cell r="D572" t="str">
            <v>648478650213</v>
          </cell>
        </row>
        <row r="573">
          <cell r="A573" t="str">
            <v>060199038310</v>
          </cell>
          <cell r="B573" t="str">
            <v>CORPO S/S TEE BLACK XXL</v>
          </cell>
          <cell r="C573">
            <v>5</v>
          </cell>
          <cell r="D573" t="str">
            <v>648478650220</v>
          </cell>
        </row>
        <row r="574">
          <cell r="A574" t="str">
            <v>060199136303</v>
          </cell>
          <cell r="B574" t="str">
            <v>CORPO S/S TEE BRWN HTHR SM</v>
          </cell>
          <cell r="C574">
            <v>5</v>
          </cell>
          <cell r="D574" t="str">
            <v>648478650251</v>
          </cell>
        </row>
        <row r="575">
          <cell r="A575" t="str">
            <v>060199136305</v>
          </cell>
          <cell r="B575" t="str">
            <v>CORPO S/S TEE BRWN HTHR MD</v>
          </cell>
          <cell r="C575">
            <v>11</v>
          </cell>
          <cell r="D575" t="str">
            <v>648478650244</v>
          </cell>
        </row>
        <row r="576">
          <cell r="A576" t="str">
            <v>060199136307</v>
          </cell>
          <cell r="B576" t="str">
            <v>CORPO S/S TEE BRWN HTHR LG</v>
          </cell>
          <cell r="C576">
            <v>5</v>
          </cell>
          <cell r="D576" t="str">
            <v>648478650237</v>
          </cell>
        </row>
        <row r="577">
          <cell r="A577" t="str">
            <v>060199136309</v>
          </cell>
          <cell r="B577" t="str">
            <v>CORPO S/S TEE BRWN HTHR XL</v>
          </cell>
          <cell r="C577">
            <v>11</v>
          </cell>
          <cell r="D577" t="str">
            <v>648478650268</v>
          </cell>
        </row>
        <row r="578">
          <cell r="A578" t="str">
            <v>060199136310</v>
          </cell>
          <cell r="B578" t="str">
            <v>CORPO S/S TEE BRWN HTHR XXL</v>
          </cell>
          <cell r="C578">
            <v>5</v>
          </cell>
          <cell r="D578" t="str">
            <v>648478650275</v>
          </cell>
        </row>
        <row r="579">
          <cell r="A579" t="str">
            <v>060199156303</v>
          </cell>
          <cell r="B579" t="str">
            <v>CORPO S/S TEE BRNT ORNG SM</v>
          </cell>
          <cell r="C579">
            <v>11</v>
          </cell>
          <cell r="D579" t="str">
            <v>648478650350</v>
          </cell>
        </row>
        <row r="580">
          <cell r="A580" t="str">
            <v>060199156305</v>
          </cell>
          <cell r="B580" t="str">
            <v>CORPO S/S TEE BRNT ORNG MD</v>
          </cell>
          <cell r="C580">
            <v>11</v>
          </cell>
          <cell r="D580" t="str">
            <v>648478650343</v>
          </cell>
        </row>
        <row r="581">
          <cell r="A581" t="str">
            <v>060199156307</v>
          </cell>
          <cell r="B581" t="str">
            <v>CORPO S/S TEE BRNT ORNG LG</v>
          </cell>
          <cell r="C581">
            <v>11</v>
          </cell>
          <cell r="D581" t="str">
            <v>648478650336</v>
          </cell>
        </row>
        <row r="582">
          <cell r="A582" t="str">
            <v>060199156309</v>
          </cell>
          <cell r="B582" t="str">
            <v>CORPO S/S TEE BRNT ORNG XL</v>
          </cell>
          <cell r="C582">
            <v>11</v>
          </cell>
          <cell r="D582" t="str">
            <v>648478650367</v>
          </cell>
        </row>
        <row r="583">
          <cell r="A583" t="str">
            <v>060199156310</v>
          </cell>
          <cell r="B583" t="str">
            <v>CORPO S/S TEE BRNT ORNG XXL</v>
          </cell>
          <cell r="C583">
            <v>11</v>
          </cell>
          <cell r="D583" t="str">
            <v>648478650374</v>
          </cell>
        </row>
        <row r="584">
          <cell r="A584" t="str">
            <v>060199250303</v>
          </cell>
          <cell r="B584" t="str">
            <v>CORPO S/S TEE DNM HTHR SM</v>
          </cell>
          <cell r="C584">
            <v>5</v>
          </cell>
          <cell r="D584" t="str">
            <v>648478650305</v>
          </cell>
        </row>
        <row r="585">
          <cell r="A585" t="str">
            <v>060199250305</v>
          </cell>
          <cell r="B585" t="str">
            <v>CORPO S/S TEE DNM HTHR MD</v>
          </cell>
          <cell r="C585">
            <v>5</v>
          </cell>
          <cell r="D585" t="str">
            <v>648478650299</v>
          </cell>
        </row>
        <row r="586">
          <cell r="A586" t="str">
            <v>060199250307</v>
          </cell>
          <cell r="B586" t="str">
            <v>CORPO S/S TEE DNM HTHR LG</v>
          </cell>
          <cell r="C586">
            <v>5</v>
          </cell>
          <cell r="D586" t="str">
            <v>648478650282</v>
          </cell>
        </row>
        <row r="587">
          <cell r="A587" t="str">
            <v>060199250309</v>
          </cell>
          <cell r="B587" t="str">
            <v>CORPO S/S TEE DNM HTHR XL</v>
          </cell>
          <cell r="C587">
            <v>5</v>
          </cell>
          <cell r="D587" t="str">
            <v>648478650312</v>
          </cell>
        </row>
        <row r="588">
          <cell r="A588" t="str">
            <v>060199250310</v>
          </cell>
          <cell r="B588" t="str">
            <v>CORPO S/S TEE DNM HTHR XXL</v>
          </cell>
          <cell r="C588">
            <v>5</v>
          </cell>
          <cell r="D588" t="str">
            <v>648478650329</v>
          </cell>
        </row>
        <row r="589">
          <cell r="A589" t="str">
            <v>060199303303</v>
          </cell>
          <cell r="B589" t="str">
            <v>CORPO S/S TEE TARTAN GREY HTHR SM</v>
          </cell>
          <cell r="C589">
            <v>5</v>
          </cell>
          <cell r="D589" t="str">
            <v>648478663152</v>
          </cell>
        </row>
        <row r="590">
          <cell r="A590" t="str">
            <v>060199303305</v>
          </cell>
          <cell r="B590" t="str">
            <v>CORPO S/S TEE TARTAN GREY HTHR MD</v>
          </cell>
          <cell r="C590">
            <v>11</v>
          </cell>
          <cell r="D590" t="str">
            <v>648478663145</v>
          </cell>
        </row>
        <row r="591">
          <cell r="A591" t="str">
            <v>060199303307</v>
          </cell>
          <cell r="B591" t="str">
            <v>CORPO S/S TEE TARTAN GREY HTHR LG</v>
          </cell>
          <cell r="C591">
            <v>11</v>
          </cell>
          <cell r="D591" t="str">
            <v>648478663138</v>
          </cell>
        </row>
        <row r="592">
          <cell r="A592" t="str">
            <v>060199303309</v>
          </cell>
          <cell r="B592" t="str">
            <v>CORPO S/S TEE TARTAN GREY HTHR XL</v>
          </cell>
          <cell r="C592">
            <v>11</v>
          </cell>
          <cell r="D592" t="str">
            <v>648478663176</v>
          </cell>
        </row>
        <row r="593">
          <cell r="A593" t="str">
            <v>060199303310</v>
          </cell>
          <cell r="B593" t="str">
            <v>CORPO S/S TEE TARTAN GREY HTHR XXL</v>
          </cell>
          <cell r="C593">
            <v>5</v>
          </cell>
          <cell r="D593" t="str">
            <v>648478663169</v>
          </cell>
        </row>
        <row r="594">
          <cell r="A594" t="str">
            <v>060199367303</v>
          </cell>
          <cell r="B594" t="str">
            <v>CORPO S/S TEE MAROON SM</v>
          </cell>
          <cell r="C594">
            <v>11</v>
          </cell>
          <cell r="D594" t="str">
            <v>648478649354</v>
          </cell>
        </row>
        <row r="595">
          <cell r="A595" t="str">
            <v>060199367305</v>
          </cell>
          <cell r="B595" t="str">
            <v>CORPO S/S TEE MAROON MD</v>
          </cell>
          <cell r="C595">
            <v>11</v>
          </cell>
          <cell r="D595" t="str">
            <v>648478648548</v>
          </cell>
        </row>
        <row r="596">
          <cell r="A596" t="str">
            <v>060199367307</v>
          </cell>
          <cell r="B596" t="str">
            <v>CORPO S/S TEE MAROON LG</v>
          </cell>
          <cell r="C596">
            <v>11</v>
          </cell>
          <cell r="D596" t="str">
            <v>648478648531</v>
          </cell>
        </row>
        <row r="597">
          <cell r="A597" t="str">
            <v>060199367309</v>
          </cell>
          <cell r="B597" t="str">
            <v>CORPO S/S TEE MAROON XL</v>
          </cell>
          <cell r="C597">
            <v>11</v>
          </cell>
          <cell r="D597" t="str">
            <v>648478649361</v>
          </cell>
        </row>
        <row r="598">
          <cell r="A598" t="str">
            <v>060199367310</v>
          </cell>
          <cell r="B598" t="str">
            <v>CORPO S/S TEE MAROON XXL</v>
          </cell>
          <cell r="C598">
            <v>11</v>
          </cell>
          <cell r="D598" t="str">
            <v>648478649712</v>
          </cell>
        </row>
        <row r="599">
          <cell r="A599" t="str">
            <v>060199448303</v>
          </cell>
          <cell r="B599" t="str">
            <v>CORPO S/S TEE OLIVE SM</v>
          </cell>
          <cell r="C599">
            <v>11</v>
          </cell>
          <cell r="D599" t="str">
            <v>648478650404</v>
          </cell>
        </row>
        <row r="600">
          <cell r="A600" t="str">
            <v>060199448305</v>
          </cell>
          <cell r="B600" t="str">
            <v>CORPO S/S TEE OLIVE MD</v>
          </cell>
          <cell r="C600">
            <v>5</v>
          </cell>
          <cell r="D600" t="str">
            <v>648478650398</v>
          </cell>
        </row>
        <row r="601">
          <cell r="A601" t="str">
            <v>060199448307</v>
          </cell>
          <cell r="B601" t="str">
            <v>CORPO S/S TEE OLIVE LG</v>
          </cell>
          <cell r="C601">
            <v>11</v>
          </cell>
          <cell r="D601" t="str">
            <v>648478650381</v>
          </cell>
        </row>
        <row r="602">
          <cell r="A602" t="str">
            <v>060199448309</v>
          </cell>
          <cell r="B602" t="str">
            <v>CORPO S/S TEE OLIVE XL</v>
          </cell>
          <cell r="C602">
            <v>11</v>
          </cell>
          <cell r="D602" t="str">
            <v>648478650411</v>
          </cell>
        </row>
        <row r="603">
          <cell r="A603" t="str">
            <v>060199448310</v>
          </cell>
          <cell r="B603" t="str">
            <v>CORPO S/S TEE OLIVE XXL</v>
          </cell>
          <cell r="C603">
            <v>11</v>
          </cell>
          <cell r="D603" t="str">
            <v>648478650428</v>
          </cell>
        </row>
        <row r="604">
          <cell r="A604" t="str">
            <v>060199496303</v>
          </cell>
          <cell r="B604" t="str">
            <v>CORPO S/S TEE POP WHITE SM</v>
          </cell>
          <cell r="C604">
            <v>11</v>
          </cell>
          <cell r="D604" t="str">
            <v>648478663107</v>
          </cell>
        </row>
        <row r="605">
          <cell r="A605" t="str">
            <v>060199496305</v>
          </cell>
          <cell r="B605" t="str">
            <v>CORPO S/S TEE POP WHITE MD</v>
          </cell>
          <cell r="C605">
            <v>11</v>
          </cell>
          <cell r="D605" t="str">
            <v>648478663091</v>
          </cell>
        </row>
        <row r="606">
          <cell r="A606" t="str">
            <v>060199496307</v>
          </cell>
          <cell r="B606" t="str">
            <v>CORPO S/S TEE POP WHITE LG</v>
          </cell>
          <cell r="C606">
            <v>11</v>
          </cell>
          <cell r="D606" t="str">
            <v>648478663084</v>
          </cell>
        </row>
        <row r="607">
          <cell r="A607" t="str">
            <v>060199496309</v>
          </cell>
          <cell r="B607" t="str">
            <v>CORPO S/S TEE POP WHITE XL</v>
          </cell>
          <cell r="C607">
            <v>11</v>
          </cell>
          <cell r="D607" t="str">
            <v>648478663114</v>
          </cell>
        </row>
        <row r="608">
          <cell r="A608" t="str">
            <v>060199496310</v>
          </cell>
          <cell r="B608" t="str">
            <v>CORPO S/S TEE POP WHITE XXL</v>
          </cell>
          <cell r="C608">
            <v>5</v>
          </cell>
          <cell r="D608" t="str">
            <v>648478663121</v>
          </cell>
        </row>
        <row r="609">
          <cell r="A609" t="str">
            <v>060200038303</v>
          </cell>
          <cell r="B609" t="str">
            <v>CORPO2 S/S TEE BLACK SM</v>
          </cell>
          <cell r="C609">
            <v>12</v>
          </cell>
          <cell r="D609" t="str">
            <v>648478674868</v>
          </cell>
        </row>
        <row r="610">
          <cell r="A610" t="str">
            <v>060200038305</v>
          </cell>
          <cell r="B610" t="str">
            <v>CORPO2 S/S TEE BLACK MD</v>
          </cell>
          <cell r="C610">
            <v>12</v>
          </cell>
          <cell r="D610" t="str">
            <v>648478674851</v>
          </cell>
        </row>
        <row r="611">
          <cell r="A611" t="str">
            <v>060200038307</v>
          </cell>
          <cell r="B611" t="str">
            <v>CORPO2 S/S TEE BLACK LG</v>
          </cell>
          <cell r="C611">
            <v>12</v>
          </cell>
          <cell r="D611" t="str">
            <v>648478674844</v>
          </cell>
        </row>
        <row r="612">
          <cell r="A612" t="str">
            <v>060200038309</v>
          </cell>
          <cell r="B612" t="str">
            <v>CORPO2 S/S TEE BLACK XL</v>
          </cell>
          <cell r="C612">
            <v>12</v>
          </cell>
          <cell r="D612" t="str">
            <v>648478674875</v>
          </cell>
        </row>
        <row r="613">
          <cell r="A613" t="str">
            <v>060200038310</v>
          </cell>
          <cell r="B613" t="str">
            <v>CORPO2 S/S TEE BLACK 2X</v>
          </cell>
          <cell r="C613">
            <v>12</v>
          </cell>
          <cell r="D613" t="str">
            <v>648478674837</v>
          </cell>
        </row>
        <row r="614">
          <cell r="A614" t="str">
            <v>060200133303</v>
          </cell>
          <cell r="B614" t="str">
            <v>CORPO2 S/S TEE BROWN SM</v>
          </cell>
          <cell r="C614">
            <v>12</v>
          </cell>
          <cell r="D614" t="str">
            <v>648478664722</v>
          </cell>
        </row>
        <row r="615">
          <cell r="A615" t="str">
            <v>060200133305</v>
          </cell>
          <cell r="B615" t="str">
            <v>CORPO2 S/S TEE BROWN MD</v>
          </cell>
          <cell r="C615">
            <v>12</v>
          </cell>
          <cell r="D615" t="str">
            <v>648478664715</v>
          </cell>
        </row>
        <row r="616">
          <cell r="A616" t="str">
            <v>060200133307</v>
          </cell>
          <cell r="B616" t="str">
            <v>CORPO2 S/S TEE BROWN LG</v>
          </cell>
          <cell r="C616">
            <v>12</v>
          </cell>
          <cell r="D616" t="str">
            <v>648478664708</v>
          </cell>
        </row>
        <row r="617">
          <cell r="A617" t="str">
            <v>060200133309</v>
          </cell>
          <cell r="B617" t="str">
            <v>CORPO2 S/S TEE BROWN XL</v>
          </cell>
          <cell r="C617">
            <v>12</v>
          </cell>
          <cell r="D617" t="str">
            <v>648478664739</v>
          </cell>
        </row>
        <row r="618">
          <cell r="A618" t="str">
            <v>060200133310</v>
          </cell>
          <cell r="B618" t="str">
            <v>CORPO2 S/S TEE BROWN XXL</v>
          </cell>
          <cell r="C618">
            <v>12</v>
          </cell>
          <cell r="D618" t="str">
            <v>648478664692</v>
          </cell>
        </row>
        <row r="619">
          <cell r="A619" t="str">
            <v>060200336303</v>
          </cell>
          <cell r="B619" t="str">
            <v>CORPO2 S/S TEE KELLY GRN SM</v>
          </cell>
          <cell r="C619">
            <v>12</v>
          </cell>
          <cell r="D619" t="str">
            <v>648478664777</v>
          </cell>
        </row>
        <row r="620">
          <cell r="A620" t="str">
            <v>060200336305</v>
          </cell>
          <cell r="B620" t="str">
            <v>CORPO2 S/S TEE KELLY GRN MD</v>
          </cell>
          <cell r="C620">
            <v>12</v>
          </cell>
          <cell r="D620" t="str">
            <v>648478664760</v>
          </cell>
        </row>
        <row r="621">
          <cell r="A621" t="str">
            <v>060200336307</v>
          </cell>
          <cell r="B621" t="str">
            <v>CORPO2 S/S TEE KELLY GRN LG</v>
          </cell>
          <cell r="C621">
            <v>5</v>
          </cell>
          <cell r="D621" t="str">
            <v>648478664753</v>
          </cell>
        </row>
        <row r="622">
          <cell r="A622" t="str">
            <v>060200336309</v>
          </cell>
          <cell r="B622" t="str">
            <v>CORPO2 S/S TEE KELLY GRN XL</v>
          </cell>
          <cell r="C622">
            <v>12</v>
          </cell>
          <cell r="D622" t="str">
            <v>648478664784</v>
          </cell>
        </row>
        <row r="623">
          <cell r="A623" t="str">
            <v>060200336310</v>
          </cell>
          <cell r="B623" t="str">
            <v>CORPO2 S/S TEE KELLY GRN XXL</v>
          </cell>
          <cell r="C623">
            <v>12</v>
          </cell>
          <cell r="D623" t="str">
            <v>648478664746</v>
          </cell>
        </row>
        <row r="624">
          <cell r="A624" t="str">
            <v>060200632303</v>
          </cell>
          <cell r="B624" t="str">
            <v>CORPO2 S/S TEE WHITE SM</v>
          </cell>
          <cell r="C624">
            <v>12</v>
          </cell>
          <cell r="D624" t="str">
            <v>648478674912</v>
          </cell>
        </row>
        <row r="625">
          <cell r="A625" t="str">
            <v>060200632305</v>
          </cell>
          <cell r="B625" t="str">
            <v>CORPO2 S/S TEE WHITE MD</v>
          </cell>
          <cell r="C625">
            <v>12</v>
          </cell>
          <cell r="D625" t="str">
            <v>648478674905</v>
          </cell>
        </row>
        <row r="626">
          <cell r="A626" t="str">
            <v>060200632307</v>
          </cell>
          <cell r="B626" t="str">
            <v>CORPO2 S/S TEE WHITE LG</v>
          </cell>
          <cell r="C626">
            <v>12</v>
          </cell>
          <cell r="D626" t="str">
            <v>648478674899</v>
          </cell>
        </row>
        <row r="627">
          <cell r="A627" t="str">
            <v>060200632309</v>
          </cell>
          <cell r="B627" t="str">
            <v>CORPO2 S/S TEE WHITE XL</v>
          </cell>
          <cell r="C627">
            <v>12</v>
          </cell>
          <cell r="D627" t="str">
            <v>648478674929</v>
          </cell>
        </row>
        <row r="628">
          <cell r="A628" t="str">
            <v>060200632310</v>
          </cell>
          <cell r="B628" t="str">
            <v>CORPO2 S/S TEE WHITE XXL</v>
          </cell>
          <cell r="C628">
            <v>12</v>
          </cell>
          <cell r="D628" t="str">
            <v>648478674882</v>
          </cell>
        </row>
        <row r="629">
          <cell r="A629" t="str">
            <v>060213038303</v>
          </cell>
          <cell r="B629" t="str">
            <v>CROSSROAD S/S TEE BLACK SM</v>
          </cell>
          <cell r="C629">
            <v>5</v>
          </cell>
          <cell r="D629" t="str">
            <v>648478660663</v>
          </cell>
        </row>
        <row r="630">
          <cell r="A630" t="str">
            <v>060213038305</v>
          </cell>
          <cell r="B630" t="str">
            <v>CROSSROAD S/S TEE BLACK MD</v>
          </cell>
          <cell r="C630">
            <v>5</v>
          </cell>
          <cell r="D630" t="str">
            <v>648478660656</v>
          </cell>
        </row>
        <row r="631">
          <cell r="A631" t="str">
            <v>060213038307</v>
          </cell>
          <cell r="B631" t="str">
            <v>CROSSROAD S/S TEE BLACK LG</v>
          </cell>
          <cell r="C631">
            <v>5</v>
          </cell>
          <cell r="D631" t="str">
            <v>648478660649</v>
          </cell>
        </row>
        <row r="632">
          <cell r="A632" t="str">
            <v>060213038309</v>
          </cell>
          <cell r="B632" t="str">
            <v>CROSSROAD S/S TEE BLACK XL</v>
          </cell>
          <cell r="C632">
            <v>5</v>
          </cell>
          <cell r="D632" t="str">
            <v>648478660670</v>
          </cell>
        </row>
        <row r="633">
          <cell r="A633" t="str">
            <v>060213038310</v>
          </cell>
          <cell r="B633" t="str">
            <v>CROSSROAD S/S TEE BLACK 2X</v>
          </cell>
          <cell r="C633">
            <v>5</v>
          </cell>
          <cell r="D633" t="str">
            <v>648478660632</v>
          </cell>
        </row>
        <row r="634">
          <cell r="A634" t="str">
            <v>060213133303</v>
          </cell>
          <cell r="B634" t="str">
            <v>CROSSROAD S/S TEE BROWN SM</v>
          </cell>
          <cell r="C634">
            <v>5</v>
          </cell>
          <cell r="D634" t="str">
            <v>648478660717</v>
          </cell>
        </row>
        <row r="635">
          <cell r="A635" t="str">
            <v>060213133305</v>
          </cell>
          <cell r="B635" t="str">
            <v>CROSSROAD S/S TEE BROWN MD</v>
          </cell>
          <cell r="C635">
            <v>5</v>
          </cell>
          <cell r="D635" t="str">
            <v>648478660700</v>
          </cell>
        </row>
        <row r="636">
          <cell r="A636" t="str">
            <v>060213133307</v>
          </cell>
          <cell r="B636" t="str">
            <v>CROSSROAD S/S TEE BROWN LG</v>
          </cell>
          <cell r="C636">
            <v>5</v>
          </cell>
          <cell r="D636" t="str">
            <v>648478660694</v>
          </cell>
        </row>
        <row r="637">
          <cell r="A637" t="str">
            <v>060213133309</v>
          </cell>
          <cell r="B637" t="str">
            <v>CROSSROAD S/S TEE BROWN XL</v>
          </cell>
          <cell r="C637">
            <v>5</v>
          </cell>
          <cell r="D637" t="str">
            <v>648478660724</v>
          </cell>
        </row>
        <row r="638">
          <cell r="A638" t="str">
            <v>060213133310</v>
          </cell>
          <cell r="B638" t="str">
            <v>CROSSROAD S/S TEE BROWN 2X</v>
          </cell>
          <cell r="C638">
            <v>5</v>
          </cell>
          <cell r="D638" t="str">
            <v>648478660687</v>
          </cell>
        </row>
        <row r="639">
          <cell r="A639" t="str">
            <v>060213433303</v>
          </cell>
          <cell r="B639" t="str">
            <v>CROSSROAD S/S TEE NAVY SM</v>
          </cell>
          <cell r="C639">
            <v>5</v>
          </cell>
          <cell r="D639" t="str">
            <v>648478660762</v>
          </cell>
        </row>
        <row r="640">
          <cell r="A640" t="str">
            <v>060213433305</v>
          </cell>
          <cell r="B640" t="str">
            <v>CROSSROAD S/S TEE NAVY MD</v>
          </cell>
          <cell r="C640">
            <v>5</v>
          </cell>
          <cell r="D640" t="str">
            <v>648478660755</v>
          </cell>
        </row>
        <row r="641">
          <cell r="A641" t="str">
            <v>060213433307</v>
          </cell>
          <cell r="B641" t="str">
            <v>CROSSROAD S/S TEE NAVY LG</v>
          </cell>
          <cell r="C641">
            <v>5</v>
          </cell>
          <cell r="D641" t="str">
            <v>648478660748</v>
          </cell>
        </row>
        <row r="642">
          <cell r="A642" t="str">
            <v>060213433309</v>
          </cell>
          <cell r="B642" t="str">
            <v>CROSSROAD S/S TEE NAVY XL</v>
          </cell>
          <cell r="C642">
            <v>5</v>
          </cell>
          <cell r="D642" t="str">
            <v>648478660779</v>
          </cell>
        </row>
        <row r="643">
          <cell r="A643" t="str">
            <v>060213433310</v>
          </cell>
          <cell r="B643" t="str">
            <v>CROSSROAD S/S TEE NAVY 2X</v>
          </cell>
          <cell r="C643">
            <v>5</v>
          </cell>
          <cell r="D643" t="str">
            <v>648478660731</v>
          </cell>
        </row>
        <row r="644">
          <cell r="A644" t="str">
            <v>060213448303</v>
          </cell>
          <cell r="B644" t="str">
            <v>CROSSROAD S/S TEE OLIVE SM</v>
          </cell>
          <cell r="C644">
            <v>5</v>
          </cell>
          <cell r="D644" t="str">
            <v>648478660816</v>
          </cell>
        </row>
        <row r="645">
          <cell r="A645" t="str">
            <v>060213448305</v>
          </cell>
          <cell r="B645" t="str">
            <v>CROSSROAD S/S TEE OLIVE MD</v>
          </cell>
          <cell r="C645">
            <v>5</v>
          </cell>
          <cell r="D645" t="str">
            <v>648478660809</v>
          </cell>
        </row>
        <row r="646">
          <cell r="A646" t="str">
            <v>060213448307</v>
          </cell>
          <cell r="B646" t="str">
            <v>CROSSROAD S/S TEE OLIVE LG</v>
          </cell>
          <cell r="C646">
            <v>5</v>
          </cell>
          <cell r="D646" t="str">
            <v>648478660793</v>
          </cell>
        </row>
        <row r="647">
          <cell r="A647" t="str">
            <v>060213448309</v>
          </cell>
          <cell r="B647" t="str">
            <v>CROSSROAD S/S TEE OLIVE XL</v>
          </cell>
          <cell r="C647">
            <v>5</v>
          </cell>
          <cell r="D647" t="str">
            <v>648478660823</v>
          </cell>
        </row>
        <row r="648">
          <cell r="A648" t="str">
            <v>060213448310</v>
          </cell>
          <cell r="B648" t="str">
            <v>CROSSROAD S/S TEE OLIVE 2X</v>
          </cell>
          <cell r="C648">
            <v>5</v>
          </cell>
          <cell r="D648" t="str">
            <v>648478660786</v>
          </cell>
        </row>
        <row r="649">
          <cell r="A649" t="str">
            <v>060220038303</v>
          </cell>
          <cell r="B649" t="str">
            <v>CURLZ WMNS S/S TEE BLACK SM</v>
          </cell>
          <cell r="C649">
            <v>12</v>
          </cell>
          <cell r="D649" t="str">
            <v>648478667433</v>
          </cell>
        </row>
        <row r="650">
          <cell r="A650" t="str">
            <v>060220038305</v>
          </cell>
          <cell r="B650" t="str">
            <v>CURLZ WMNS S/S TEE BLACK MD</v>
          </cell>
          <cell r="C650">
            <v>12</v>
          </cell>
          <cell r="D650" t="str">
            <v>648478667426</v>
          </cell>
        </row>
        <row r="651">
          <cell r="A651" t="str">
            <v>060220038307</v>
          </cell>
          <cell r="B651" t="str">
            <v>CURLZ WMNS S/S TEE BLACK LG</v>
          </cell>
          <cell r="C651">
            <v>12</v>
          </cell>
          <cell r="D651" t="str">
            <v>648478667419</v>
          </cell>
        </row>
        <row r="652">
          <cell r="A652" t="str">
            <v>060220038309</v>
          </cell>
          <cell r="B652" t="str">
            <v>CURLZ WMNS S/S TEE BLACK XL</v>
          </cell>
          <cell r="C652">
            <v>12</v>
          </cell>
          <cell r="D652" t="str">
            <v>648478670211</v>
          </cell>
        </row>
        <row r="653">
          <cell r="A653" t="str">
            <v>060220484303</v>
          </cell>
          <cell r="B653" t="str">
            <v>CURLZ WMNS S/S TEE PINK SM</v>
          </cell>
          <cell r="C653">
            <v>12</v>
          </cell>
          <cell r="D653" t="str">
            <v>648478667464</v>
          </cell>
        </row>
        <row r="654">
          <cell r="A654" t="str">
            <v>060220484305</v>
          </cell>
          <cell r="B654" t="str">
            <v>CURLZ WMNS S/S TEE PINK MD</v>
          </cell>
          <cell r="C654">
            <v>12</v>
          </cell>
          <cell r="D654" t="str">
            <v>648478667457</v>
          </cell>
        </row>
        <row r="655">
          <cell r="A655" t="str">
            <v>060220484307</v>
          </cell>
          <cell r="B655" t="str">
            <v>CURLZ WMNS S/S TEE PINK LG</v>
          </cell>
          <cell r="C655">
            <v>12</v>
          </cell>
          <cell r="D655" t="str">
            <v>648478667440</v>
          </cell>
        </row>
        <row r="656">
          <cell r="A656" t="str">
            <v>060220484309</v>
          </cell>
          <cell r="B656" t="str">
            <v>CURLZ WMNS S/S TEE PINK XL</v>
          </cell>
          <cell r="C656">
            <v>12</v>
          </cell>
          <cell r="D656" t="str">
            <v>648478670228</v>
          </cell>
        </row>
        <row r="657">
          <cell r="A657" t="str">
            <v>060220632303</v>
          </cell>
          <cell r="B657" t="str">
            <v>CURLZ WMNS S/S TEE WHITE SM</v>
          </cell>
          <cell r="C657">
            <v>12</v>
          </cell>
          <cell r="D657" t="str">
            <v>648478667495</v>
          </cell>
        </row>
        <row r="658">
          <cell r="A658" t="str">
            <v>060220632305</v>
          </cell>
          <cell r="B658" t="str">
            <v>CURLZ WMNS S/S TEE WHITE MD</v>
          </cell>
          <cell r="C658">
            <v>12</v>
          </cell>
          <cell r="D658" t="str">
            <v>648478667488</v>
          </cell>
        </row>
        <row r="659">
          <cell r="A659" t="str">
            <v>060220632307</v>
          </cell>
          <cell r="B659" t="str">
            <v>CURLZ WMNS S/S TEE WHITE LG</v>
          </cell>
          <cell r="C659">
            <v>12</v>
          </cell>
          <cell r="D659" t="str">
            <v>648478667471</v>
          </cell>
        </row>
        <row r="660">
          <cell r="A660" t="str">
            <v>060220632309</v>
          </cell>
          <cell r="B660" t="str">
            <v>CURLZ WMNS S/S TEE WHITE XL</v>
          </cell>
          <cell r="C660">
            <v>12</v>
          </cell>
          <cell r="D660" t="str">
            <v>648478670235</v>
          </cell>
        </row>
        <row r="661">
          <cell r="A661" t="str">
            <v>060233301303</v>
          </cell>
          <cell r="B661" t="str">
            <v>DBN CREST FITTED S/S TEE GREY SM</v>
          </cell>
          <cell r="C661">
            <v>13</v>
          </cell>
          <cell r="D661" t="str">
            <v>648478649125</v>
          </cell>
        </row>
        <row r="662">
          <cell r="A662" t="str">
            <v>060233301305</v>
          </cell>
          <cell r="B662" t="str">
            <v>DBN CREST FITTED S/S TEE GREY MD</v>
          </cell>
          <cell r="C662">
            <v>13</v>
          </cell>
          <cell r="D662" t="str">
            <v>648478649118</v>
          </cell>
        </row>
        <row r="663">
          <cell r="A663" t="str">
            <v>060233301307</v>
          </cell>
          <cell r="B663" t="str">
            <v>DBN CREST FITTED S/S TEE GREY LG</v>
          </cell>
          <cell r="C663">
            <v>13</v>
          </cell>
          <cell r="D663" t="str">
            <v>648478649101</v>
          </cell>
        </row>
        <row r="664">
          <cell r="A664" t="str">
            <v>060233301309</v>
          </cell>
          <cell r="B664" t="str">
            <v>DBN CREST FITTED S/S TEE GREY XL</v>
          </cell>
          <cell r="C664">
            <v>13</v>
          </cell>
          <cell r="D664" t="str">
            <v>648478649132</v>
          </cell>
        </row>
        <row r="665">
          <cell r="A665" t="str">
            <v>060234242303</v>
          </cell>
          <cell r="B665" t="str">
            <v>DBN HOUSE FITTED S/S TEE DK RED SM</v>
          </cell>
          <cell r="C665">
            <v>13</v>
          </cell>
          <cell r="D665" t="str">
            <v>648478649200</v>
          </cell>
        </row>
        <row r="666">
          <cell r="A666" t="str">
            <v>060234242305</v>
          </cell>
          <cell r="B666" t="str">
            <v>DBN HOUSE FITTED S/S TEE DK RED MD</v>
          </cell>
          <cell r="C666">
            <v>13</v>
          </cell>
          <cell r="D666" t="str">
            <v>648478649194</v>
          </cell>
        </row>
        <row r="667">
          <cell r="A667" t="str">
            <v>060234242307</v>
          </cell>
          <cell r="B667" t="str">
            <v>DBN HOUSE FITTED S/S TEE DK RED LG</v>
          </cell>
          <cell r="C667">
            <v>13</v>
          </cell>
          <cell r="D667" t="str">
            <v>648478649187</v>
          </cell>
        </row>
        <row r="668">
          <cell r="A668" t="str">
            <v>060234242309</v>
          </cell>
          <cell r="B668" t="str">
            <v>DBN HOUSE FITTED S/S TEE DK RED XL</v>
          </cell>
          <cell r="C668">
            <v>13</v>
          </cell>
          <cell r="D668" t="str">
            <v>648478649217</v>
          </cell>
        </row>
        <row r="669">
          <cell r="A669" t="str">
            <v>060235259303</v>
          </cell>
          <cell r="B669" t="str">
            <v>DBN LOCKS FITTED S/S TEE EMERALD G</v>
          </cell>
          <cell r="C669">
            <v>13</v>
          </cell>
          <cell r="D669" t="str">
            <v>648478649163</v>
          </cell>
        </row>
        <row r="670">
          <cell r="A670" t="str">
            <v>060235259305</v>
          </cell>
          <cell r="B670" t="str">
            <v>DBN LOCKS FITTED S/S TEE EMERALD G</v>
          </cell>
          <cell r="C670">
            <v>13</v>
          </cell>
          <cell r="D670" t="str">
            <v>648478649156</v>
          </cell>
        </row>
        <row r="671">
          <cell r="A671" t="str">
            <v>060235259307</v>
          </cell>
          <cell r="B671" t="str">
            <v>DBN LOCKS FITTED S/S TEE EMERALD G</v>
          </cell>
          <cell r="C671">
            <v>13</v>
          </cell>
          <cell r="D671" t="str">
            <v>648478649149</v>
          </cell>
        </row>
        <row r="672">
          <cell r="A672" t="str">
            <v>060235259309</v>
          </cell>
          <cell r="B672" t="str">
            <v>DBN LOCKS FITTED S/S TEE EMERALD G</v>
          </cell>
          <cell r="C672">
            <v>13</v>
          </cell>
          <cell r="D672" t="str">
            <v>648478649170</v>
          </cell>
        </row>
        <row r="673">
          <cell r="A673" t="str">
            <v>060237038303</v>
          </cell>
          <cell r="B673" t="str">
            <v>DEBONAIR L/S POLO BLK SM</v>
          </cell>
          <cell r="C673">
            <v>26</v>
          </cell>
          <cell r="D673" t="str">
            <v>648478648012</v>
          </cell>
        </row>
        <row r="674">
          <cell r="A674" t="str">
            <v>060237038305</v>
          </cell>
          <cell r="B674" t="str">
            <v>DEBONAIR L/S POLO BLK MD</v>
          </cell>
          <cell r="C674">
            <v>8</v>
          </cell>
          <cell r="D674" t="str">
            <v>648478647992</v>
          </cell>
        </row>
        <row r="675">
          <cell r="A675" t="str">
            <v>060237038307</v>
          </cell>
          <cell r="B675" t="str">
            <v>DEBONAIR L/S POLO BLK LG</v>
          </cell>
          <cell r="C675">
            <v>8</v>
          </cell>
          <cell r="D675" t="str">
            <v>648478647985</v>
          </cell>
        </row>
        <row r="676">
          <cell r="A676" t="str">
            <v>060237038309</v>
          </cell>
          <cell r="B676" t="str">
            <v>DEBONAIR L/S POLO BLK XL</v>
          </cell>
          <cell r="C676">
            <v>26</v>
          </cell>
          <cell r="D676" t="str">
            <v>648478648036</v>
          </cell>
        </row>
        <row r="677">
          <cell r="A677" t="str">
            <v>060243448303</v>
          </cell>
          <cell r="B677" t="str">
            <v>DESH S/S TEE OLIVE SM</v>
          </cell>
          <cell r="C677">
            <v>5</v>
          </cell>
          <cell r="D677" t="str">
            <v>648478664234</v>
          </cell>
        </row>
        <row r="678">
          <cell r="A678" t="str">
            <v>060243448305</v>
          </cell>
          <cell r="B678" t="str">
            <v>DESH S/S TEE OLIVE MD</v>
          </cell>
          <cell r="C678">
            <v>5</v>
          </cell>
          <cell r="D678" t="str">
            <v>648478664227</v>
          </cell>
        </row>
        <row r="679">
          <cell r="A679" t="str">
            <v>060243448307</v>
          </cell>
          <cell r="B679" t="str">
            <v>DESH S/S TEE OLIVE LG</v>
          </cell>
          <cell r="C679">
            <v>5</v>
          </cell>
          <cell r="D679" t="str">
            <v>648478664210</v>
          </cell>
        </row>
        <row r="680">
          <cell r="A680" t="str">
            <v>060243448309</v>
          </cell>
          <cell r="B680" t="str">
            <v>DESH S/S TEE OLIVE XL</v>
          </cell>
          <cell r="C680">
            <v>5</v>
          </cell>
          <cell r="D680" t="str">
            <v>648478664241</v>
          </cell>
        </row>
        <row r="681">
          <cell r="A681" t="str">
            <v>060243556303</v>
          </cell>
          <cell r="B681" t="str">
            <v>DESH S/S TEE SILVER SM</v>
          </cell>
          <cell r="C681">
            <v>5</v>
          </cell>
          <cell r="D681" t="str">
            <v>648478664319</v>
          </cell>
        </row>
        <row r="682">
          <cell r="A682" t="str">
            <v>060243556305</v>
          </cell>
          <cell r="B682" t="str">
            <v>DESH S/S TEE SILVER MD</v>
          </cell>
          <cell r="C682">
            <v>5</v>
          </cell>
          <cell r="D682" t="str">
            <v>648478664302</v>
          </cell>
        </row>
        <row r="683">
          <cell r="A683" t="str">
            <v>060243556307</v>
          </cell>
          <cell r="B683" t="str">
            <v>DESH S/S TEE SILVER LG</v>
          </cell>
          <cell r="C683">
            <v>5</v>
          </cell>
          <cell r="D683" t="str">
            <v>648478664296</v>
          </cell>
        </row>
        <row r="684">
          <cell r="A684" t="str">
            <v>060243556309</v>
          </cell>
          <cell r="B684" t="str">
            <v>DESH S/S TEE SILVER XL</v>
          </cell>
          <cell r="C684">
            <v>5</v>
          </cell>
          <cell r="D684" t="str">
            <v>648478664326</v>
          </cell>
        </row>
        <row r="685">
          <cell r="A685" t="str">
            <v>060243564303</v>
          </cell>
          <cell r="B685" t="str">
            <v>DESH S/S TEE SLATE BLUE SM</v>
          </cell>
          <cell r="C685">
            <v>5</v>
          </cell>
          <cell r="D685" t="str">
            <v>648478664272</v>
          </cell>
        </row>
        <row r="686">
          <cell r="A686" t="str">
            <v>060243564305</v>
          </cell>
          <cell r="B686" t="str">
            <v>DESH S/S TEE SLATE BLUE MD</v>
          </cell>
          <cell r="C686">
            <v>5</v>
          </cell>
          <cell r="D686" t="str">
            <v>648478664265</v>
          </cell>
        </row>
        <row r="687">
          <cell r="A687" t="str">
            <v>060243564307</v>
          </cell>
          <cell r="B687" t="str">
            <v>DESH S/S TEE SLATE BLUE LG</v>
          </cell>
          <cell r="C687">
            <v>5</v>
          </cell>
          <cell r="D687" t="str">
            <v>648478664258</v>
          </cell>
        </row>
        <row r="688">
          <cell r="A688" t="str">
            <v>060243564309</v>
          </cell>
          <cell r="B688" t="str">
            <v>DESH S/S TEE SLATE BLUE XL</v>
          </cell>
          <cell r="C688">
            <v>5</v>
          </cell>
          <cell r="D688" t="str">
            <v>648478664289</v>
          </cell>
        </row>
        <row r="689">
          <cell r="A689" t="str">
            <v>060243579303</v>
          </cell>
          <cell r="B689" t="str">
            <v>DESH S/S TEE TAN SM</v>
          </cell>
          <cell r="C689">
            <v>5</v>
          </cell>
          <cell r="D689" t="str">
            <v>648478664357</v>
          </cell>
        </row>
        <row r="690">
          <cell r="A690" t="str">
            <v>060243579305</v>
          </cell>
          <cell r="B690" t="str">
            <v>DESH S/S TEE TAN MD</v>
          </cell>
          <cell r="C690">
            <v>5</v>
          </cell>
          <cell r="D690" t="str">
            <v>648478664340</v>
          </cell>
        </row>
        <row r="691">
          <cell r="A691" t="str">
            <v>060243579307</v>
          </cell>
          <cell r="B691" t="str">
            <v>DESH S/S TEE TAN LG</v>
          </cell>
          <cell r="C691">
            <v>5</v>
          </cell>
          <cell r="D691" t="str">
            <v>648478664333</v>
          </cell>
        </row>
        <row r="692">
          <cell r="A692" t="str">
            <v>060243579309</v>
          </cell>
          <cell r="B692" t="str">
            <v>DESH S/S TEE TAN XL</v>
          </cell>
          <cell r="C692">
            <v>5</v>
          </cell>
          <cell r="D692" t="str">
            <v>648478664364</v>
          </cell>
        </row>
        <row r="693">
          <cell r="A693" t="str">
            <v>060262038303</v>
          </cell>
          <cell r="B693" t="str">
            <v>DITTO WMNS S/S TEE BLACK SM</v>
          </cell>
          <cell r="C693">
            <v>16</v>
          </cell>
          <cell r="D693" t="str">
            <v>648478668331</v>
          </cell>
        </row>
        <row r="694">
          <cell r="A694" t="str">
            <v>060262038305</v>
          </cell>
          <cell r="B694" t="str">
            <v>DITTO WMNS S/S TEE BLACK MD</v>
          </cell>
          <cell r="C694">
            <v>3</v>
          </cell>
          <cell r="D694" t="str">
            <v>648478668324</v>
          </cell>
        </row>
        <row r="695">
          <cell r="A695" t="str">
            <v>060262038307</v>
          </cell>
          <cell r="B695" t="str">
            <v>DITTO WMNS S/S TEE BLACK LG</v>
          </cell>
          <cell r="C695">
            <v>16</v>
          </cell>
          <cell r="D695" t="str">
            <v>648478668317</v>
          </cell>
        </row>
        <row r="696">
          <cell r="A696" t="str">
            <v>060262038309</v>
          </cell>
          <cell r="B696" t="str">
            <v>DITTO WMNS S/S TEE BLACK XL</v>
          </cell>
          <cell r="C696">
            <v>16</v>
          </cell>
          <cell r="D696" t="str">
            <v>648478668348</v>
          </cell>
        </row>
        <row r="697">
          <cell r="A697" t="str">
            <v>060262632303</v>
          </cell>
          <cell r="B697" t="str">
            <v>DITTO WMNS S/S TEE WHITE SM</v>
          </cell>
          <cell r="C697">
            <v>14</v>
          </cell>
          <cell r="D697" t="str">
            <v>648478668379</v>
          </cell>
        </row>
        <row r="698">
          <cell r="A698" t="str">
            <v>060262632305</v>
          </cell>
          <cell r="B698" t="str">
            <v>DITTO WMNS S/S TEE WHITE MD</v>
          </cell>
          <cell r="C698">
            <v>16</v>
          </cell>
          <cell r="D698" t="str">
            <v>648478668362</v>
          </cell>
        </row>
        <row r="699">
          <cell r="A699" t="str">
            <v>060262632307</v>
          </cell>
          <cell r="B699" t="str">
            <v>DITTO WMNS S/S TEE WHITE LG</v>
          </cell>
          <cell r="C699">
            <v>16</v>
          </cell>
          <cell r="D699" t="str">
            <v>648478668355</v>
          </cell>
        </row>
        <row r="700">
          <cell r="A700" t="str">
            <v>060262632309</v>
          </cell>
          <cell r="B700" t="str">
            <v>DITTO WMNS S/S TEE WHITE XL</v>
          </cell>
          <cell r="C700">
            <v>14</v>
          </cell>
          <cell r="D700" t="str">
            <v>648478668386</v>
          </cell>
        </row>
        <row r="701">
          <cell r="A701" t="str">
            <v>060265038303</v>
          </cell>
          <cell r="B701" t="str">
            <v>DOMAIN L/S TEE BLACK SM</v>
          </cell>
          <cell r="C701">
            <v>6</v>
          </cell>
          <cell r="D701" t="str">
            <v>648478653047</v>
          </cell>
        </row>
        <row r="702">
          <cell r="A702" t="str">
            <v>060265038305</v>
          </cell>
          <cell r="B702" t="str">
            <v>DOMAIN L/S TEE BLACK MD</v>
          </cell>
          <cell r="C702">
            <v>12.5</v>
          </cell>
          <cell r="D702" t="str">
            <v>648478653016</v>
          </cell>
        </row>
        <row r="703">
          <cell r="A703" t="str">
            <v>060265038307</v>
          </cell>
          <cell r="B703" t="str">
            <v>DOMAIN L/S TEE BLACK LG</v>
          </cell>
          <cell r="C703">
            <v>6</v>
          </cell>
          <cell r="D703" t="str">
            <v>648478653009</v>
          </cell>
        </row>
        <row r="704">
          <cell r="A704" t="str">
            <v>060265038309</v>
          </cell>
          <cell r="B704" t="str">
            <v>DOMAIN L/S TEE BLACK XL</v>
          </cell>
          <cell r="C704">
            <v>12.5</v>
          </cell>
          <cell r="D704" t="str">
            <v>648478653023</v>
          </cell>
        </row>
        <row r="705">
          <cell r="A705" t="str">
            <v>060265038310</v>
          </cell>
          <cell r="B705" t="str">
            <v>DOMAIN L/S TEE BLACK XXL</v>
          </cell>
          <cell r="C705">
            <v>12.5</v>
          </cell>
          <cell r="D705" t="str">
            <v>648478653030</v>
          </cell>
        </row>
        <row r="706">
          <cell r="A706" t="str">
            <v>060265133303</v>
          </cell>
          <cell r="B706" t="str">
            <v>DOMAIN L/S TEE BROWN SM</v>
          </cell>
          <cell r="C706">
            <v>6</v>
          </cell>
          <cell r="D706" t="str">
            <v>648478653078</v>
          </cell>
        </row>
        <row r="707">
          <cell r="A707" t="str">
            <v>060265133305</v>
          </cell>
          <cell r="B707" t="str">
            <v>DOMAIN L/S TEE BROWN MD</v>
          </cell>
          <cell r="C707">
            <v>12.5</v>
          </cell>
          <cell r="D707" t="str">
            <v>648478653061</v>
          </cell>
        </row>
        <row r="708">
          <cell r="A708" t="str">
            <v>060265133307</v>
          </cell>
          <cell r="B708" t="str">
            <v>DOMAIN L/S TEE BROWN LG</v>
          </cell>
          <cell r="C708">
            <v>12.5</v>
          </cell>
          <cell r="D708" t="str">
            <v>648478653054</v>
          </cell>
        </row>
        <row r="709">
          <cell r="A709" t="str">
            <v>060265133309</v>
          </cell>
          <cell r="B709" t="str">
            <v>DOMAIN L/S TEE BROWN XL</v>
          </cell>
          <cell r="C709">
            <v>12.5</v>
          </cell>
          <cell r="D709" t="str">
            <v>648478653085</v>
          </cell>
        </row>
        <row r="710">
          <cell r="A710" t="str">
            <v>060265133310</v>
          </cell>
          <cell r="B710" t="str">
            <v>DOMAIN L/S TEE BROWN XXL</v>
          </cell>
          <cell r="C710">
            <v>6</v>
          </cell>
          <cell r="D710" t="str">
            <v>648478653092</v>
          </cell>
        </row>
        <row r="711">
          <cell r="A711" t="str">
            <v>060265167303</v>
          </cell>
          <cell r="B711" t="str">
            <v>DOMAIN L/S TEE CHAR HTHR SM</v>
          </cell>
          <cell r="C711">
            <v>6</v>
          </cell>
          <cell r="D711" t="str">
            <v>648478652453</v>
          </cell>
        </row>
        <row r="712">
          <cell r="A712" t="str">
            <v>060265167305</v>
          </cell>
          <cell r="B712" t="str">
            <v>DOMAIN L/S TEE CHAR HTHR MD</v>
          </cell>
          <cell r="C712">
            <v>6</v>
          </cell>
          <cell r="D712" t="str">
            <v>648478652446</v>
          </cell>
        </row>
        <row r="713">
          <cell r="A713" t="str">
            <v>060265167307</v>
          </cell>
          <cell r="B713" t="str">
            <v>DOMAIN L/S TEE CHAR HTHR LG</v>
          </cell>
          <cell r="C713">
            <v>12.5</v>
          </cell>
          <cell r="D713" t="str">
            <v>648478652439</v>
          </cell>
        </row>
        <row r="714">
          <cell r="A714" t="str">
            <v>060265167309</v>
          </cell>
          <cell r="B714" t="str">
            <v>DOMAIN L/S TEE CHAR HTHR XL</v>
          </cell>
          <cell r="C714">
            <v>6</v>
          </cell>
          <cell r="D714" t="str">
            <v>648478652460</v>
          </cell>
        </row>
        <row r="715">
          <cell r="A715" t="str">
            <v>060265167310</v>
          </cell>
          <cell r="B715" t="str">
            <v>DOMAIN L/S TEE CHAR HTHR 2X</v>
          </cell>
          <cell r="C715">
            <v>6</v>
          </cell>
          <cell r="D715" t="str">
            <v>648478652477</v>
          </cell>
        </row>
        <row r="716">
          <cell r="A716" t="str">
            <v>060265632303</v>
          </cell>
          <cell r="B716" t="str">
            <v>DOMAIN L/S TEE WHITE SM</v>
          </cell>
          <cell r="C716">
            <v>6</v>
          </cell>
          <cell r="D716" t="str">
            <v>648478653122</v>
          </cell>
        </row>
        <row r="717">
          <cell r="A717" t="str">
            <v>060265632305</v>
          </cell>
          <cell r="B717" t="str">
            <v>DOMAIN L/S TEE WHITE MD</v>
          </cell>
          <cell r="C717">
            <v>6</v>
          </cell>
          <cell r="D717" t="str">
            <v>648478653115</v>
          </cell>
        </row>
        <row r="718">
          <cell r="A718" t="str">
            <v>060265632307</v>
          </cell>
          <cell r="B718" t="str">
            <v>DOMAIN L/S TEE WHITE LG</v>
          </cell>
          <cell r="C718">
            <v>12.5</v>
          </cell>
          <cell r="D718" t="str">
            <v>648478653108</v>
          </cell>
        </row>
        <row r="719">
          <cell r="A719" t="str">
            <v>060265632309</v>
          </cell>
          <cell r="B719" t="str">
            <v>DOMAIN L/S TEE WHITE XL</v>
          </cell>
          <cell r="C719">
            <v>6</v>
          </cell>
          <cell r="D719" t="str">
            <v>648478653139</v>
          </cell>
        </row>
        <row r="720">
          <cell r="A720" t="str">
            <v>060265632310</v>
          </cell>
          <cell r="B720" t="str">
            <v>DOMAIN L/S TEE WHITE XXL</v>
          </cell>
          <cell r="C720">
            <v>6</v>
          </cell>
          <cell r="D720" t="str">
            <v>648478653146</v>
          </cell>
        </row>
        <row r="721">
          <cell r="A721" t="str">
            <v>060282038303</v>
          </cell>
          <cell r="B721" t="str">
            <v>EDIT S/S TEE BLK SM</v>
          </cell>
          <cell r="C721">
            <v>11</v>
          </cell>
          <cell r="D721" t="str">
            <v>648478627734</v>
          </cell>
        </row>
        <row r="722">
          <cell r="A722" t="str">
            <v>060282038310</v>
          </cell>
          <cell r="B722" t="str">
            <v>EDIT S/S TEE BLK 2X</v>
          </cell>
          <cell r="C722">
            <v>11</v>
          </cell>
          <cell r="D722" t="str">
            <v>648478637627</v>
          </cell>
        </row>
        <row r="723">
          <cell r="A723" t="str">
            <v>060282339303</v>
          </cell>
          <cell r="B723" t="str">
            <v>EDIT S/S TEE KHAKI SM</v>
          </cell>
          <cell r="C723">
            <v>11</v>
          </cell>
          <cell r="D723" t="str">
            <v>648478627819</v>
          </cell>
        </row>
        <row r="724">
          <cell r="A724" t="str">
            <v>060282339305</v>
          </cell>
          <cell r="B724" t="str">
            <v>EDIT S/S TEE KHAKI MD</v>
          </cell>
          <cell r="C724">
            <v>11</v>
          </cell>
          <cell r="D724" t="str">
            <v>648478627826</v>
          </cell>
        </row>
        <row r="725">
          <cell r="A725" t="str">
            <v>060282339309</v>
          </cell>
          <cell r="B725" t="str">
            <v>EDIT S/S TEE KHAKI XL</v>
          </cell>
          <cell r="C725">
            <v>11</v>
          </cell>
          <cell r="D725" t="str">
            <v>648478627840</v>
          </cell>
        </row>
        <row r="726">
          <cell r="A726" t="str">
            <v>060282339310</v>
          </cell>
          <cell r="B726" t="str">
            <v>EDIT S/S TEE KAKI 2X</v>
          </cell>
          <cell r="C726">
            <v>11</v>
          </cell>
          <cell r="D726" t="str">
            <v>648478637641</v>
          </cell>
        </row>
        <row r="727">
          <cell r="A727" t="str">
            <v>060282448303</v>
          </cell>
          <cell r="B727" t="str">
            <v>EDIT S/S TEE OLV SM</v>
          </cell>
          <cell r="C727">
            <v>11</v>
          </cell>
          <cell r="D727" t="str">
            <v>648478627857</v>
          </cell>
        </row>
        <row r="728">
          <cell r="A728" t="str">
            <v>060282448305</v>
          </cell>
          <cell r="B728" t="str">
            <v>EDIT S/S TEE OLV MD</v>
          </cell>
          <cell r="C728">
            <v>11</v>
          </cell>
          <cell r="D728" t="str">
            <v>648478627864</v>
          </cell>
        </row>
        <row r="729">
          <cell r="A729" t="str">
            <v>060282448310</v>
          </cell>
          <cell r="B729" t="str">
            <v>EDIT S/S TEE OLV 2X</v>
          </cell>
          <cell r="C729">
            <v>11</v>
          </cell>
          <cell r="D729" t="str">
            <v>648478637658</v>
          </cell>
        </row>
        <row r="730">
          <cell r="A730" t="str">
            <v>060282512303</v>
          </cell>
          <cell r="B730" t="str">
            <v>EDIT S/S TEE RED SM</v>
          </cell>
          <cell r="C730">
            <v>11</v>
          </cell>
          <cell r="D730" t="str">
            <v>648478639720</v>
          </cell>
        </row>
        <row r="731">
          <cell r="A731" t="str">
            <v>060282512305</v>
          </cell>
          <cell r="B731" t="str">
            <v>EDIT S/S TEE RED MD</v>
          </cell>
          <cell r="C731">
            <v>11</v>
          </cell>
          <cell r="D731" t="str">
            <v>648478639713</v>
          </cell>
        </row>
        <row r="732">
          <cell r="A732" t="str">
            <v>060282512309</v>
          </cell>
          <cell r="B732" t="str">
            <v>EDIT S/S TEE RED XL</v>
          </cell>
          <cell r="C732">
            <v>11</v>
          </cell>
          <cell r="D732" t="str">
            <v>648478639737</v>
          </cell>
        </row>
        <row r="733">
          <cell r="A733" t="str">
            <v>060282512310</v>
          </cell>
          <cell r="B733" t="str">
            <v>EDIT S/S TEE RED 2X</v>
          </cell>
          <cell r="C733">
            <v>11</v>
          </cell>
          <cell r="D733" t="str">
            <v>648478639690</v>
          </cell>
        </row>
        <row r="734">
          <cell r="A734" t="str">
            <v>060284038303</v>
          </cell>
          <cell r="B734" t="str">
            <v>EMBELISH WMNS S/S TEE BLACK SM</v>
          </cell>
          <cell r="C734">
            <v>12.5</v>
          </cell>
          <cell r="D734" t="str">
            <v>648478661592</v>
          </cell>
        </row>
        <row r="735">
          <cell r="A735" t="str">
            <v>060284038305</v>
          </cell>
          <cell r="B735" t="str">
            <v>EMBELISH WMNS S/S TEE BLACK MD</v>
          </cell>
          <cell r="C735">
            <v>3.5</v>
          </cell>
          <cell r="D735" t="str">
            <v>648478661585</v>
          </cell>
        </row>
        <row r="736">
          <cell r="A736" t="str">
            <v>060284038307</v>
          </cell>
          <cell r="B736" t="str">
            <v>EMBELISH WMNS S/S TEE BLACK LG</v>
          </cell>
          <cell r="C736">
            <v>3.5</v>
          </cell>
          <cell r="D736" t="str">
            <v>648478661578</v>
          </cell>
        </row>
        <row r="737">
          <cell r="A737" t="str">
            <v>060284038309</v>
          </cell>
          <cell r="B737" t="str">
            <v>EMBELISH WMNS S/S TEE BLACK XL</v>
          </cell>
          <cell r="C737">
            <v>3.5</v>
          </cell>
          <cell r="D737" t="str">
            <v>648478661608</v>
          </cell>
        </row>
        <row r="738">
          <cell r="A738" t="str">
            <v>060284212303</v>
          </cell>
          <cell r="B738" t="str">
            <v>EMBELISH WMNS S/S TEE CORAL SM</v>
          </cell>
          <cell r="C738">
            <v>3.5</v>
          </cell>
          <cell r="D738" t="str">
            <v>648478661639</v>
          </cell>
        </row>
        <row r="739">
          <cell r="A739" t="str">
            <v>060284212305</v>
          </cell>
          <cell r="B739" t="str">
            <v>EMBELISH WMNS S/S TEE CORAL MD</v>
          </cell>
          <cell r="C739">
            <v>3.5</v>
          </cell>
          <cell r="D739" t="str">
            <v>648478661622</v>
          </cell>
        </row>
        <row r="740">
          <cell r="A740" t="str">
            <v>060284212307</v>
          </cell>
          <cell r="B740" t="str">
            <v>EMBELISH WMNS S/S TEE CORAL LG</v>
          </cell>
          <cell r="C740">
            <v>3.5</v>
          </cell>
          <cell r="D740" t="str">
            <v>648478661615</v>
          </cell>
        </row>
        <row r="741">
          <cell r="A741" t="str">
            <v>060284212309</v>
          </cell>
          <cell r="B741" t="str">
            <v>EMBELISH WMNS S/S TEE CORAL XL</v>
          </cell>
          <cell r="C741">
            <v>3.5</v>
          </cell>
          <cell r="D741" t="str">
            <v>648478661646</v>
          </cell>
        </row>
        <row r="742">
          <cell r="A742" t="str">
            <v>060284511303</v>
          </cell>
          <cell r="B742" t="str">
            <v>EMBELISH WMNS S/S TEE RASPBERRY SM</v>
          </cell>
          <cell r="C742">
            <v>3.5</v>
          </cell>
          <cell r="D742" t="str">
            <v>648478661677</v>
          </cell>
        </row>
        <row r="743">
          <cell r="A743" t="str">
            <v>060284511305</v>
          </cell>
          <cell r="B743" t="str">
            <v>EMBELISH WMNS S/S TEE RASPBERRY MD</v>
          </cell>
          <cell r="C743">
            <v>3.5</v>
          </cell>
          <cell r="D743" t="str">
            <v>648478661660</v>
          </cell>
        </row>
        <row r="744">
          <cell r="A744" t="str">
            <v>060284511307</v>
          </cell>
          <cell r="B744" t="str">
            <v>EMBELISH WMNS S/S TEE RASPBERRY LG</v>
          </cell>
          <cell r="C744">
            <v>12.5</v>
          </cell>
          <cell r="D744" t="str">
            <v>648478661653</v>
          </cell>
        </row>
        <row r="745">
          <cell r="A745" t="str">
            <v>060284511309</v>
          </cell>
          <cell r="B745" t="str">
            <v>EMBELISH WMNS S/S TEE RASPBERRY XL</v>
          </cell>
          <cell r="C745">
            <v>3.5</v>
          </cell>
          <cell r="D745" t="str">
            <v>648478661684</v>
          </cell>
        </row>
        <row r="746">
          <cell r="A746" t="str">
            <v>060284590303</v>
          </cell>
          <cell r="B746" t="str">
            <v>EMBELISH WMNS S/S TEE TEAL SM</v>
          </cell>
          <cell r="C746">
            <v>12.5</v>
          </cell>
          <cell r="D746" t="str">
            <v>648478661714</v>
          </cell>
        </row>
        <row r="747">
          <cell r="A747" t="str">
            <v>060284590305</v>
          </cell>
          <cell r="B747" t="str">
            <v>EMBELISH WMNS S/S TEE TEAL MD</v>
          </cell>
          <cell r="C747">
            <v>3.5</v>
          </cell>
          <cell r="D747" t="str">
            <v>648478661707</v>
          </cell>
        </row>
        <row r="748">
          <cell r="A748" t="str">
            <v>060284590307</v>
          </cell>
          <cell r="B748" t="str">
            <v>EMBELISH WMNS S/S TEE TEAL LG</v>
          </cell>
          <cell r="C748">
            <v>3.5</v>
          </cell>
          <cell r="D748" t="str">
            <v>648478661691</v>
          </cell>
        </row>
        <row r="749">
          <cell r="A749" t="str">
            <v>060284590309</v>
          </cell>
          <cell r="B749" t="str">
            <v>EMBELISH WMNS S/S TEE TEAL XL</v>
          </cell>
          <cell r="C749">
            <v>3.5</v>
          </cell>
          <cell r="D749" t="str">
            <v>648478661721</v>
          </cell>
        </row>
        <row r="750">
          <cell r="A750" t="str">
            <v>060301038303</v>
          </cell>
          <cell r="B750" t="str">
            <v>FB S/S TEE BLACK SM</v>
          </cell>
          <cell r="C750">
            <v>9.5</v>
          </cell>
          <cell r="D750" t="str">
            <v>648478622210</v>
          </cell>
        </row>
        <row r="751">
          <cell r="A751" t="str">
            <v>060301038305</v>
          </cell>
          <cell r="B751" t="str">
            <v>FB S/S TEE BLACK MD</v>
          </cell>
          <cell r="C751">
            <v>9.5</v>
          </cell>
          <cell r="D751" t="str">
            <v>648478622227</v>
          </cell>
        </row>
        <row r="752">
          <cell r="A752" t="str">
            <v>060301133305</v>
          </cell>
          <cell r="B752" t="str">
            <v>FB S/S TEE BROWN MD</v>
          </cell>
          <cell r="C752">
            <v>9.5</v>
          </cell>
          <cell r="D752" t="str">
            <v>648478622265</v>
          </cell>
        </row>
        <row r="753">
          <cell r="A753" t="str">
            <v>060301336303</v>
          </cell>
          <cell r="B753" t="str">
            <v>FB S/S TEE KELLY GRN SM</v>
          </cell>
          <cell r="C753">
            <v>9.5</v>
          </cell>
          <cell r="D753" t="str">
            <v>648478640221</v>
          </cell>
        </row>
        <row r="754">
          <cell r="A754" t="str">
            <v>060301336305</v>
          </cell>
          <cell r="B754" t="str">
            <v>FB S/S TEE KELLY GRN MD</v>
          </cell>
          <cell r="C754">
            <v>9.5</v>
          </cell>
          <cell r="D754" t="str">
            <v>648478640214</v>
          </cell>
        </row>
        <row r="755">
          <cell r="A755" t="str">
            <v>060301433305</v>
          </cell>
          <cell r="B755" t="str">
            <v>FB S/S TEE NAVY MD</v>
          </cell>
          <cell r="C755">
            <v>9.5</v>
          </cell>
          <cell r="D755" t="str">
            <v>648478640269</v>
          </cell>
        </row>
        <row r="756">
          <cell r="A756" t="str">
            <v>060301433307</v>
          </cell>
          <cell r="B756" t="str">
            <v>FB S/S TEE NAVY LG</v>
          </cell>
          <cell r="C756">
            <v>9.5</v>
          </cell>
          <cell r="D756" t="str">
            <v>648478640252</v>
          </cell>
        </row>
        <row r="757">
          <cell r="A757" t="str">
            <v>060301448303</v>
          </cell>
          <cell r="B757" t="str">
            <v>FB S/S TEE OLIVE SM</v>
          </cell>
          <cell r="C757">
            <v>9.5</v>
          </cell>
          <cell r="D757" t="str">
            <v>648478622333</v>
          </cell>
        </row>
        <row r="758">
          <cell r="A758" t="str">
            <v>060302038303</v>
          </cell>
          <cell r="B758" t="str">
            <v>FB L/S TEE BLK SM</v>
          </cell>
          <cell r="C758">
            <v>12.5</v>
          </cell>
          <cell r="D758" t="str">
            <v>648478636972</v>
          </cell>
        </row>
        <row r="759">
          <cell r="A759" t="str">
            <v>060302038305</v>
          </cell>
          <cell r="B759" t="str">
            <v>FB L/S TEE BLK MD</v>
          </cell>
          <cell r="C759">
            <v>12.5</v>
          </cell>
          <cell r="D759" t="str">
            <v>648478636989</v>
          </cell>
        </row>
        <row r="760">
          <cell r="A760" t="str">
            <v>060302038307</v>
          </cell>
          <cell r="B760" t="str">
            <v>FB L/S TEE BLK LG</v>
          </cell>
          <cell r="C760">
            <v>12.5</v>
          </cell>
          <cell r="D760" t="str">
            <v>648478636996</v>
          </cell>
        </row>
        <row r="761">
          <cell r="A761" t="str">
            <v>060302038309</v>
          </cell>
          <cell r="B761" t="str">
            <v>FB L/S TEE BLK XL</v>
          </cell>
          <cell r="C761">
            <v>12.5</v>
          </cell>
          <cell r="D761" t="str">
            <v>648478637009</v>
          </cell>
        </row>
        <row r="762">
          <cell r="A762" t="str">
            <v>060302038310</v>
          </cell>
          <cell r="B762" t="str">
            <v>FB L/S TEE BLK 2X</v>
          </cell>
          <cell r="C762">
            <v>12.5</v>
          </cell>
          <cell r="D762" t="str">
            <v>648478637016</v>
          </cell>
        </row>
        <row r="763">
          <cell r="A763" t="str">
            <v>060302133303</v>
          </cell>
          <cell r="B763" t="str">
            <v>FB L/S TEE BRN SM</v>
          </cell>
          <cell r="C763">
            <v>12.5</v>
          </cell>
          <cell r="D763" t="str">
            <v>648478637023</v>
          </cell>
        </row>
        <row r="764">
          <cell r="A764" t="str">
            <v>060302133305</v>
          </cell>
          <cell r="B764" t="str">
            <v>FB L/S TEE BRN MD</v>
          </cell>
          <cell r="C764">
            <v>12.5</v>
          </cell>
          <cell r="D764" t="str">
            <v>648478637030</v>
          </cell>
        </row>
        <row r="765">
          <cell r="A765" t="str">
            <v>060302133307</v>
          </cell>
          <cell r="B765" t="str">
            <v>FB L/S TEE BRN LG</v>
          </cell>
          <cell r="C765">
            <v>12.5</v>
          </cell>
          <cell r="D765" t="str">
            <v>648478637047</v>
          </cell>
        </row>
        <row r="766">
          <cell r="A766" t="str">
            <v>060302133309</v>
          </cell>
          <cell r="B766" t="str">
            <v>FB L/S TEE BRN XL</v>
          </cell>
          <cell r="C766">
            <v>12.5</v>
          </cell>
          <cell r="D766" t="str">
            <v>648478637054</v>
          </cell>
        </row>
        <row r="767">
          <cell r="A767" t="str">
            <v>060302133310</v>
          </cell>
          <cell r="B767" t="str">
            <v>FB L/S TEE BRN 2X</v>
          </cell>
          <cell r="C767">
            <v>12.5</v>
          </cell>
          <cell r="D767" t="str">
            <v>648478637061</v>
          </cell>
        </row>
        <row r="768">
          <cell r="A768" t="str">
            <v>060302339303</v>
          </cell>
          <cell r="B768" t="str">
            <v>FB L/S TEE KAKI SM</v>
          </cell>
          <cell r="C768">
            <v>12.5</v>
          </cell>
          <cell r="D768" t="str">
            <v>648478637078</v>
          </cell>
        </row>
        <row r="769">
          <cell r="A769" t="str">
            <v>060302339305</v>
          </cell>
          <cell r="B769" t="str">
            <v>FB L/S TEE KAKI MD</v>
          </cell>
          <cell r="C769">
            <v>12.5</v>
          </cell>
          <cell r="D769" t="str">
            <v>648478637085</v>
          </cell>
        </row>
        <row r="770">
          <cell r="A770" t="str">
            <v>060302339307</v>
          </cell>
          <cell r="B770" t="str">
            <v>FB L/S TEE KAKI LG</v>
          </cell>
          <cell r="C770">
            <v>12.5</v>
          </cell>
          <cell r="D770" t="str">
            <v>648478637092</v>
          </cell>
        </row>
        <row r="771">
          <cell r="A771" t="str">
            <v>060302339309</v>
          </cell>
          <cell r="B771" t="str">
            <v>FB L/S TEE KAKI XL</v>
          </cell>
          <cell r="C771">
            <v>12.5</v>
          </cell>
          <cell r="D771" t="str">
            <v>648478637108</v>
          </cell>
        </row>
        <row r="772">
          <cell r="A772" t="str">
            <v>060302339310</v>
          </cell>
          <cell r="B772" t="str">
            <v>FB L/S TEE KAKI 2X</v>
          </cell>
          <cell r="C772">
            <v>12.5</v>
          </cell>
          <cell r="D772" t="str">
            <v>648478637115</v>
          </cell>
        </row>
        <row r="773">
          <cell r="A773" t="str">
            <v>060302632303</v>
          </cell>
          <cell r="B773" t="str">
            <v>FB L/S TEE WHT SM</v>
          </cell>
          <cell r="C773">
            <v>12.5</v>
          </cell>
          <cell r="D773" t="str">
            <v>648478647299</v>
          </cell>
        </row>
        <row r="774">
          <cell r="A774" t="str">
            <v>060302632305</v>
          </cell>
          <cell r="B774" t="str">
            <v>FB L/S TEE WHT MD</v>
          </cell>
          <cell r="C774">
            <v>12.5</v>
          </cell>
          <cell r="D774" t="str">
            <v>648478647305</v>
          </cell>
        </row>
        <row r="775">
          <cell r="A775" t="str">
            <v>060302632310</v>
          </cell>
          <cell r="B775" t="str">
            <v>FB L/S TEE WHT 2X</v>
          </cell>
          <cell r="C775">
            <v>12.5</v>
          </cell>
          <cell r="D775" t="str">
            <v>648478647336</v>
          </cell>
        </row>
        <row r="776">
          <cell r="A776" t="str">
            <v>060308038303</v>
          </cell>
          <cell r="B776" t="str">
            <v>BRUSHED S/S TEE BLACK SM</v>
          </cell>
          <cell r="C776">
            <v>5</v>
          </cell>
          <cell r="D776" t="str">
            <v>648478652507</v>
          </cell>
        </row>
        <row r="777">
          <cell r="A777" t="str">
            <v>060308038305</v>
          </cell>
          <cell r="B777" t="str">
            <v>BRUSHED S/S TEE BLACK MD</v>
          </cell>
          <cell r="C777">
            <v>5</v>
          </cell>
          <cell r="D777" t="str">
            <v>648478652491</v>
          </cell>
        </row>
        <row r="778">
          <cell r="A778" t="str">
            <v>060308038307</v>
          </cell>
          <cell r="B778" t="str">
            <v>BRUSHED S/S TEE BLACK LG</v>
          </cell>
          <cell r="C778">
            <v>5</v>
          </cell>
          <cell r="D778" t="str">
            <v>648478652484</v>
          </cell>
        </row>
        <row r="779">
          <cell r="A779" t="str">
            <v>060308038309</v>
          </cell>
          <cell r="B779" t="str">
            <v>BRUSHED S/S TEE BLACK XL</v>
          </cell>
          <cell r="C779">
            <v>9.75</v>
          </cell>
          <cell r="D779" t="str">
            <v>648478652514</v>
          </cell>
        </row>
        <row r="780">
          <cell r="A780" t="str">
            <v>060308038310</v>
          </cell>
          <cell r="B780" t="str">
            <v>BRUSHED S/S TEE BLACK XXL</v>
          </cell>
          <cell r="C780">
            <v>5</v>
          </cell>
          <cell r="D780" t="str">
            <v>648478652521</v>
          </cell>
        </row>
        <row r="781">
          <cell r="A781" t="str">
            <v>060308133303</v>
          </cell>
          <cell r="B781" t="str">
            <v>BRUSHED S/S TEE BROWN SM</v>
          </cell>
          <cell r="C781">
            <v>5</v>
          </cell>
          <cell r="D781" t="str">
            <v>648478652354</v>
          </cell>
        </row>
        <row r="782">
          <cell r="A782" t="str">
            <v>060308133305</v>
          </cell>
          <cell r="B782" t="str">
            <v>BRUSHED S/S TEE BROWN MD</v>
          </cell>
          <cell r="C782">
            <v>5</v>
          </cell>
          <cell r="D782" t="str">
            <v>648478652347</v>
          </cell>
        </row>
        <row r="783">
          <cell r="A783" t="str">
            <v>060308133307</v>
          </cell>
          <cell r="B783" t="str">
            <v>BRUSHED S/S TEE BROWN LG</v>
          </cell>
          <cell r="C783">
            <v>5</v>
          </cell>
          <cell r="D783" t="str">
            <v>648478652330</v>
          </cell>
        </row>
        <row r="784">
          <cell r="A784" t="str">
            <v>060308133309</v>
          </cell>
          <cell r="B784" t="str">
            <v>BRUSHED S/S TEE BROWN XL</v>
          </cell>
          <cell r="C784">
            <v>5</v>
          </cell>
          <cell r="D784" t="str">
            <v>648478652361</v>
          </cell>
        </row>
        <row r="785">
          <cell r="A785" t="str">
            <v>060308133310</v>
          </cell>
          <cell r="B785" t="str">
            <v>BRUSHED S/S TEE BROWN XXL</v>
          </cell>
          <cell r="C785">
            <v>5</v>
          </cell>
          <cell r="D785" t="str">
            <v>648478652378</v>
          </cell>
        </row>
        <row r="786">
          <cell r="A786" t="str">
            <v>060308242303</v>
          </cell>
          <cell r="B786" t="str">
            <v>BRUSHED S/S TEE DARK RED SM</v>
          </cell>
          <cell r="C786">
            <v>5</v>
          </cell>
          <cell r="D786" t="str">
            <v>648478652606</v>
          </cell>
        </row>
        <row r="787">
          <cell r="A787" t="str">
            <v>060308242305</v>
          </cell>
          <cell r="B787" t="str">
            <v>BRUSHED S/S TEE DARK RED MD</v>
          </cell>
          <cell r="C787">
            <v>9.75</v>
          </cell>
          <cell r="D787" t="str">
            <v>648478652590</v>
          </cell>
        </row>
        <row r="788">
          <cell r="A788" t="str">
            <v>060308242307</v>
          </cell>
          <cell r="B788" t="str">
            <v>BRUSHED S/S TEE DARK RED LG</v>
          </cell>
          <cell r="C788">
            <v>5</v>
          </cell>
          <cell r="D788" t="str">
            <v>648478652583</v>
          </cell>
        </row>
        <row r="789">
          <cell r="A789" t="str">
            <v>060308242309</v>
          </cell>
          <cell r="B789" t="str">
            <v>BRUSHED S/S TEE DARK RED XL</v>
          </cell>
          <cell r="C789">
            <v>9.75</v>
          </cell>
          <cell r="D789" t="str">
            <v>648478652613</v>
          </cell>
        </row>
        <row r="790">
          <cell r="A790" t="str">
            <v>060308242310</v>
          </cell>
          <cell r="B790" t="str">
            <v>BRUSHED S/S TEE DARK RED XXL</v>
          </cell>
          <cell r="C790">
            <v>5</v>
          </cell>
          <cell r="D790" t="str">
            <v>648478652620</v>
          </cell>
        </row>
        <row r="791">
          <cell r="A791" t="str">
            <v>060308250303</v>
          </cell>
          <cell r="B791" t="str">
            <v>BRUSHED S/S TEE DNM HTHR SM</v>
          </cell>
          <cell r="C791">
            <v>5</v>
          </cell>
          <cell r="D791" t="str">
            <v>648478652552</v>
          </cell>
        </row>
        <row r="792">
          <cell r="A792" t="str">
            <v>060308250305</v>
          </cell>
          <cell r="B792" t="str">
            <v>BRUSHED S/S TEE DNM HTHR MD</v>
          </cell>
          <cell r="C792">
            <v>5</v>
          </cell>
          <cell r="D792" t="str">
            <v>648478652545</v>
          </cell>
        </row>
        <row r="793">
          <cell r="A793" t="str">
            <v>060308250307</v>
          </cell>
          <cell r="B793" t="str">
            <v>BRUSHED S/S TEE DNM HTHR LG</v>
          </cell>
          <cell r="C793">
            <v>9.75</v>
          </cell>
          <cell r="D793" t="str">
            <v>648478652538</v>
          </cell>
        </row>
        <row r="794">
          <cell r="A794" t="str">
            <v>060308250309</v>
          </cell>
          <cell r="B794" t="str">
            <v>BRUSHED S/S TEE DNM HTHR XL</v>
          </cell>
          <cell r="C794">
            <v>5</v>
          </cell>
          <cell r="D794" t="str">
            <v>648478652569</v>
          </cell>
        </row>
        <row r="795">
          <cell r="A795" t="str">
            <v>060308250310</v>
          </cell>
          <cell r="B795" t="str">
            <v>BRUSHED S/S TEE DNM HEATHER XXL</v>
          </cell>
          <cell r="C795">
            <v>5</v>
          </cell>
          <cell r="D795" t="str">
            <v>648478652576</v>
          </cell>
        </row>
        <row r="796">
          <cell r="A796" t="str">
            <v>060321038303</v>
          </cell>
          <cell r="B796" t="str">
            <v>DOMAIN S/S TEE BLACK SM</v>
          </cell>
          <cell r="C796">
            <v>6</v>
          </cell>
          <cell r="D796" t="str">
            <v>648478652767</v>
          </cell>
        </row>
        <row r="797">
          <cell r="A797" t="str">
            <v>060321038305</v>
          </cell>
          <cell r="B797" t="str">
            <v>DOMAIN S/S TEE BLACK MD</v>
          </cell>
          <cell r="C797">
            <v>6</v>
          </cell>
          <cell r="D797" t="str">
            <v>648478652774</v>
          </cell>
        </row>
        <row r="798">
          <cell r="A798" t="str">
            <v>060321038307</v>
          </cell>
          <cell r="B798" t="str">
            <v>DOMAIN S/S TEE BLACK LG</v>
          </cell>
          <cell r="C798">
            <v>6</v>
          </cell>
          <cell r="D798" t="str">
            <v>648478652781</v>
          </cell>
        </row>
        <row r="799">
          <cell r="A799" t="str">
            <v>060321038309</v>
          </cell>
          <cell r="B799" t="str">
            <v>DOMAIN S/S TEE BLACK XL</v>
          </cell>
          <cell r="C799">
            <v>9.75</v>
          </cell>
          <cell r="D799" t="str">
            <v>648478652798</v>
          </cell>
        </row>
        <row r="800">
          <cell r="A800" t="str">
            <v>060321038310</v>
          </cell>
          <cell r="B800" t="str">
            <v>DOMAIN S/S TEE BLACK XXL</v>
          </cell>
          <cell r="C800">
            <v>9.75</v>
          </cell>
          <cell r="D800" t="str">
            <v>648478656772</v>
          </cell>
        </row>
        <row r="801">
          <cell r="A801" t="str">
            <v>060321133303</v>
          </cell>
          <cell r="B801" t="str">
            <v>DOMAIN S/S TEE BROWN SM</v>
          </cell>
          <cell r="C801">
            <v>9.75</v>
          </cell>
          <cell r="D801" t="str">
            <v>648478652804</v>
          </cell>
        </row>
        <row r="802">
          <cell r="A802" t="str">
            <v>060321133305</v>
          </cell>
          <cell r="B802" t="str">
            <v>DOMAIN S/S TEE BROWN MD</v>
          </cell>
          <cell r="C802">
            <v>6</v>
          </cell>
          <cell r="D802" t="str">
            <v>648478652811</v>
          </cell>
        </row>
        <row r="803">
          <cell r="A803" t="str">
            <v>060321133307</v>
          </cell>
          <cell r="B803" t="str">
            <v>DOMAIN S/S TEE BROWN LG</v>
          </cell>
          <cell r="C803">
            <v>6</v>
          </cell>
          <cell r="D803" t="str">
            <v>648478652828</v>
          </cell>
        </row>
        <row r="804">
          <cell r="A804" t="str">
            <v>060321133309</v>
          </cell>
          <cell r="B804" t="str">
            <v>DOMAIN S/S TEE BROWN XL</v>
          </cell>
          <cell r="C804">
            <v>9.75</v>
          </cell>
          <cell r="D804" t="str">
            <v>648478652835</v>
          </cell>
        </row>
        <row r="805">
          <cell r="A805" t="str">
            <v>060321133310</v>
          </cell>
          <cell r="B805" t="str">
            <v>DOMAIN S/S TEE BROWN XXL</v>
          </cell>
          <cell r="C805">
            <v>9.75</v>
          </cell>
          <cell r="D805" t="str">
            <v>648478656789</v>
          </cell>
        </row>
        <row r="806">
          <cell r="A806" t="str">
            <v>060321448303</v>
          </cell>
          <cell r="B806" t="str">
            <v>DOMAIN S/S TEE OLIVE SM</v>
          </cell>
          <cell r="C806">
            <v>9.75</v>
          </cell>
          <cell r="D806" t="str">
            <v>648478652408</v>
          </cell>
        </row>
        <row r="807">
          <cell r="A807" t="str">
            <v>060321448305</v>
          </cell>
          <cell r="B807" t="str">
            <v>DOMAIN S/S TEE OLIVE MD</v>
          </cell>
          <cell r="C807">
            <v>9.75</v>
          </cell>
          <cell r="D807" t="str">
            <v>648478652392</v>
          </cell>
        </row>
        <row r="808">
          <cell r="A808" t="str">
            <v>060321448307</v>
          </cell>
          <cell r="B808" t="str">
            <v>DOMAIN S/S TEE OLIVE LG</v>
          </cell>
          <cell r="C808">
            <v>9.75</v>
          </cell>
          <cell r="D808" t="str">
            <v>648478652385</v>
          </cell>
        </row>
        <row r="809">
          <cell r="A809" t="str">
            <v>060321448309</v>
          </cell>
          <cell r="B809" t="str">
            <v>DOMAIN S/S TEE OLIVE XL</v>
          </cell>
          <cell r="C809">
            <v>9.75</v>
          </cell>
          <cell r="D809" t="str">
            <v>648478652415</v>
          </cell>
        </row>
        <row r="810">
          <cell r="A810" t="str">
            <v>060321448310</v>
          </cell>
          <cell r="B810" t="str">
            <v>DOMAIN S/S TEE OLIVE XXL</v>
          </cell>
          <cell r="C810">
            <v>9.75</v>
          </cell>
          <cell r="D810" t="str">
            <v>648478656796</v>
          </cell>
        </row>
        <row r="811">
          <cell r="A811" t="str">
            <v>060321632303</v>
          </cell>
          <cell r="B811" t="str">
            <v>DOMAIN S/S TEE WHITE SM</v>
          </cell>
          <cell r="C811">
            <v>6</v>
          </cell>
          <cell r="D811" t="str">
            <v>648478652842</v>
          </cell>
        </row>
        <row r="812">
          <cell r="A812" t="str">
            <v>060321632305</v>
          </cell>
          <cell r="B812" t="str">
            <v>DOMAIN S/S TEE WHITE MD</v>
          </cell>
          <cell r="C812">
            <v>9.75</v>
          </cell>
          <cell r="D812" t="str">
            <v>648478652859</v>
          </cell>
        </row>
        <row r="813">
          <cell r="A813" t="str">
            <v>060321632307</v>
          </cell>
          <cell r="B813" t="str">
            <v>DOMAIN S/S TEE WHITE LG</v>
          </cell>
          <cell r="C813">
            <v>9.75</v>
          </cell>
          <cell r="D813" t="str">
            <v>648478652866</v>
          </cell>
        </row>
        <row r="814">
          <cell r="A814" t="str">
            <v>060321632309</v>
          </cell>
          <cell r="B814" t="str">
            <v>DOMAIN S/S TEE WHITE XL</v>
          </cell>
          <cell r="C814">
            <v>9.75</v>
          </cell>
          <cell r="D814" t="str">
            <v>648478652873</v>
          </cell>
        </row>
        <row r="815">
          <cell r="A815" t="str">
            <v>060321632310</v>
          </cell>
          <cell r="B815" t="str">
            <v>DOMAIN S/S TEE WHITE XXL</v>
          </cell>
          <cell r="C815">
            <v>6</v>
          </cell>
          <cell r="D815" t="str">
            <v>648478656802</v>
          </cell>
        </row>
        <row r="816">
          <cell r="A816" t="str">
            <v>060322038303</v>
          </cell>
          <cell r="B816" t="str">
            <v>FUNBOX S/S TEE BLACK SM</v>
          </cell>
          <cell r="C816">
            <v>9.75</v>
          </cell>
          <cell r="D816" t="str">
            <v>648478659407</v>
          </cell>
        </row>
        <row r="817">
          <cell r="A817" t="str">
            <v>060322038305</v>
          </cell>
          <cell r="B817" t="str">
            <v>FUNBOX S/S TEE BLACK MD</v>
          </cell>
          <cell r="C817">
            <v>9.75</v>
          </cell>
          <cell r="D817" t="str">
            <v>648478659391</v>
          </cell>
        </row>
        <row r="818">
          <cell r="A818" t="str">
            <v>060322038307</v>
          </cell>
          <cell r="B818" t="str">
            <v>FUNBOX S/S TEE BLACK LG</v>
          </cell>
          <cell r="C818">
            <v>9.75</v>
          </cell>
          <cell r="D818" t="str">
            <v>648478659384</v>
          </cell>
        </row>
        <row r="819">
          <cell r="A819" t="str">
            <v>060322038309</v>
          </cell>
          <cell r="B819" t="str">
            <v>FUNBOX S/S TEE BLACK XL</v>
          </cell>
          <cell r="C819">
            <v>9.75</v>
          </cell>
          <cell r="D819" t="str">
            <v>648478659414</v>
          </cell>
        </row>
        <row r="820">
          <cell r="A820" t="str">
            <v>060322354303</v>
          </cell>
          <cell r="B820" t="str">
            <v>FUNBOX S/S TEE LT YELLOW SM</v>
          </cell>
          <cell r="C820">
            <v>9.75</v>
          </cell>
          <cell r="D820" t="str">
            <v>648478659445</v>
          </cell>
        </row>
        <row r="821">
          <cell r="A821" t="str">
            <v>060322354305</v>
          </cell>
          <cell r="B821" t="str">
            <v>FUNBOX S/S TEE LT YELLOW MD</v>
          </cell>
          <cell r="C821">
            <v>9.75</v>
          </cell>
          <cell r="D821" t="str">
            <v>648478659438</v>
          </cell>
        </row>
        <row r="822">
          <cell r="A822" t="str">
            <v>060322354307</v>
          </cell>
          <cell r="B822" t="str">
            <v>FUNBOX S/S TEE LT YELLOW LG</v>
          </cell>
          <cell r="C822">
            <v>9.75</v>
          </cell>
          <cell r="D822" t="str">
            <v>648478659421</v>
          </cell>
        </row>
        <row r="823">
          <cell r="A823" t="str">
            <v>060322354309</v>
          </cell>
          <cell r="B823" t="str">
            <v>FUNBOX S/S TEE LT YELLOW XL</v>
          </cell>
          <cell r="C823">
            <v>9.75</v>
          </cell>
          <cell r="D823" t="str">
            <v>648478659452</v>
          </cell>
        </row>
        <row r="824">
          <cell r="A824" t="str">
            <v>060322448303</v>
          </cell>
          <cell r="B824" t="str">
            <v>FUNBOX S/S TEE OLIVE SM</v>
          </cell>
          <cell r="C824">
            <v>5</v>
          </cell>
          <cell r="D824" t="str">
            <v>648478659483</v>
          </cell>
        </row>
        <row r="825">
          <cell r="A825" t="str">
            <v>060322448305</v>
          </cell>
          <cell r="B825" t="str">
            <v>FUNBOX S/S TEE OLIVE MD</v>
          </cell>
          <cell r="C825">
            <v>5</v>
          </cell>
          <cell r="D825" t="str">
            <v>648478659476</v>
          </cell>
        </row>
        <row r="826">
          <cell r="A826" t="str">
            <v>060322448307</v>
          </cell>
          <cell r="B826" t="str">
            <v>FUNBOX S/S TEE OLIVE LG</v>
          </cell>
          <cell r="C826">
            <v>9.75</v>
          </cell>
          <cell r="D826" t="str">
            <v>648478659469</v>
          </cell>
        </row>
        <row r="827">
          <cell r="A827" t="str">
            <v>060322448309</v>
          </cell>
          <cell r="B827" t="str">
            <v>FUNBOX S/S TEE OLIVE XL</v>
          </cell>
          <cell r="C827">
            <v>9.75</v>
          </cell>
          <cell r="D827" t="str">
            <v>648478659490</v>
          </cell>
        </row>
        <row r="828">
          <cell r="A828" t="str">
            <v>060322512303</v>
          </cell>
          <cell r="B828" t="str">
            <v>FUNBOX S/S TEE RED SM</v>
          </cell>
          <cell r="C828">
            <v>5</v>
          </cell>
          <cell r="D828" t="str">
            <v>648478659520</v>
          </cell>
        </row>
        <row r="829">
          <cell r="A829" t="str">
            <v>060322512305</v>
          </cell>
          <cell r="B829" t="str">
            <v>FUNBOX S/S TEE RED MD</v>
          </cell>
          <cell r="C829">
            <v>5</v>
          </cell>
          <cell r="D829" t="str">
            <v>648478659513</v>
          </cell>
        </row>
        <row r="830">
          <cell r="A830" t="str">
            <v>060322512307</v>
          </cell>
          <cell r="B830" t="str">
            <v>FUNBOX S/S TEE RED LG</v>
          </cell>
          <cell r="C830">
            <v>5</v>
          </cell>
          <cell r="D830" t="str">
            <v>648478659506</v>
          </cell>
        </row>
        <row r="831">
          <cell r="A831" t="str">
            <v>060322512309</v>
          </cell>
          <cell r="B831" t="str">
            <v>FUNBOX S/S TEE RED XL</v>
          </cell>
          <cell r="C831">
            <v>9.75</v>
          </cell>
          <cell r="D831" t="str">
            <v>648478659537</v>
          </cell>
        </row>
        <row r="832">
          <cell r="A832" t="str">
            <v>060350038305</v>
          </cell>
          <cell r="B832" t="str">
            <v>GLASS S/S TEE BLACK MD</v>
          </cell>
          <cell r="C832">
            <v>9.5</v>
          </cell>
          <cell r="D832" t="str">
            <v>648478656833</v>
          </cell>
        </row>
        <row r="833">
          <cell r="A833" t="str">
            <v>060350038307</v>
          </cell>
          <cell r="B833" t="str">
            <v>GLASS S/S TEE BLACK LG</v>
          </cell>
          <cell r="C833">
            <v>9.5</v>
          </cell>
          <cell r="D833" t="str">
            <v>648478656826</v>
          </cell>
        </row>
        <row r="834">
          <cell r="A834" t="str">
            <v>060350133303</v>
          </cell>
          <cell r="B834" t="str">
            <v>GLASS S/S TEE BROWN SM</v>
          </cell>
          <cell r="C834">
            <v>9.5</v>
          </cell>
          <cell r="D834" t="str">
            <v>648478656895</v>
          </cell>
        </row>
        <row r="835">
          <cell r="A835" t="str">
            <v>060350133305</v>
          </cell>
          <cell r="B835" t="str">
            <v>GLASS S/S TEE BROWN MD</v>
          </cell>
          <cell r="C835">
            <v>9.5</v>
          </cell>
          <cell r="D835" t="str">
            <v>648478656888</v>
          </cell>
        </row>
        <row r="836">
          <cell r="A836" t="str">
            <v>060350133307</v>
          </cell>
          <cell r="B836" t="str">
            <v>GLASS S/S TEE BROWN LG</v>
          </cell>
          <cell r="C836">
            <v>9.5</v>
          </cell>
          <cell r="D836" t="str">
            <v>648478656871</v>
          </cell>
        </row>
        <row r="837">
          <cell r="A837" t="str">
            <v>060350133309</v>
          </cell>
          <cell r="B837" t="str">
            <v>GLASS S/S TEE BROWN XL</v>
          </cell>
          <cell r="C837">
            <v>9.5</v>
          </cell>
          <cell r="D837" t="str">
            <v>648478656901</v>
          </cell>
        </row>
        <row r="838">
          <cell r="A838" t="str">
            <v>060350433307</v>
          </cell>
          <cell r="B838" t="str">
            <v>GLASS S/S TEE NAVY LG</v>
          </cell>
          <cell r="C838">
            <v>9.5</v>
          </cell>
          <cell r="D838" t="str">
            <v>648478656925</v>
          </cell>
        </row>
        <row r="839">
          <cell r="A839" t="str">
            <v>060350433310</v>
          </cell>
          <cell r="B839" t="str">
            <v>GLASS S/S TEE NAVY 2X</v>
          </cell>
          <cell r="C839">
            <v>9.5</v>
          </cell>
          <cell r="D839" t="str">
            <v>648478656918</v>
          </cell>
        </row>
        <row r="840">
          <cell r="A840" t="str">
            <v>060351433307</v>
          </cell>
          <cell r="B840" t="str">
            <v>GLASSED L/S TEE NAVY LG</v>
          </cell>
          <cell r="C840">
            <v>4</v>
          </cell>
          <cell r="D840" t="str">
            <v>648478665828</v>
          </cell>
        </row>
        <row r="841">
          <cell r="A841" t="str">
            <v>060366038303</v>
          </cell>
          <cell r="B841" t="str">
            <v>ICON S/S TEE BLACK SM</v>
          </cell>
          <cell r="C841">
            <v>5</v>
          </cell>
          <cell r="D841" t="str">
            <v>648478660151</v>
          </cell>
        </row>
        <row r="842">
          <cell r="A842" t="str">
            <v>060366038305</v>
          </cell>
          <cell r="B842" t="str">
            <v>ICON S/S TEE BLACK MD</v>
          </cell>
          <cell r="C842">
            <v>5</v>
          </cell>
          <cell r="D842" t="str">
            <v>648478660144</v>
          </cell>
        </row>
        <row r="843">
          <cell r="A843" t="str">
            <v>060366038307</v>
          </cell>
          <cell r="B843" t="str">
            <v>ICON S/S TEE BLACK LG</v>
          </cell>
          <cell r="C843">
            <v>5</v>
          </cell>
          <cell r="D843" t="str">
            <v>648478660137</v>
          </cell>
        </row>
        <row r="844">
          <cell r="A844" t="str">
            <v>060366038309</v>
          </cell>
          <cell r="B844" t="str">
            <v>ICON S/S TEE BLACK XL</v>
          </cell>
          <cell r="C844">
            <v>5</v>
          </cell>
          <cell r="D844" t="str">
            <v>648478660168</v>
          </cell>
        </row>
        <row r="845">
          <cell r="A845" t="str">
            <v>060366038310</v>
          </cell>
          <cell r="B845" t="str">
            <v>ICON S/S TEE BLACK XXL</v>
          </cell>
          <cell r="C845">
            <v>5</v>
          </cell>
          <cell r="D845" t="str">
            <v>648478660175</v>
          </cell>
        </row>
        <row r="846">
          <cell r="A846" t="str">
            <v>060366133303</v>
          </cell>
          <cell r="B846" t="str">
            <v>ICON S/S TEE BROWN SM</v>
          </cell>
          <cell r="C846">
            <v>5</v>
          </cell>
          <cell r="D846" t="str">
            <v>648478660212</v>
          </cell>
        </row>
        <row r="847">
          <cell r="A847" t="str">
            <v>060366133305</v>
          </cell>
          <cell r="B847" t="str">
            <v>ICON S/S TEE BROWN MD</v>
          </cell>
          <cell r="C847">
            <v>5</v>
          </cell>
          <cell r="D847" t="str">
            <v>648478660205</v>
          </cell>
        </row>
        <row r="848">
          <cell r="A848" t="str">
            <v>060366133307</v>
          </cell>
          <cell r="B848" t="str">
            <v>ICON S/S TEE BROWN LG</v>
          </cell>
          <cell r="C848">
            <v>5</v>
          </cell>
          <cell r="D848" t="str">
            <v>648478660199</v>
          </cell>
        </row>
        <row r="849">
          <cell r="A849" t="str">
            <v>060366133309</v>
          </cell>
          <cell r="B849" t="str">
            <v>ICON S/S TEE BROWN XL</v>
          </cell>
          <cell r="C849">
            <v>5</v>
          </cell>
          <cell r="D849" t="str">
            <v>648478660229</v>
          </cell>
        </row>
        <row r="850">
          <cell r="A850" t="str">
            <v>060366133310</v>
          </cell>
          <cell r="B850" t="str">
            <v>ICON S/S TEE BROWN XXL</v>
          </cell>
          <cell r="C850">
            <v>5</v>
          </cell>
          <cell r="D850" t="str">
            <v>648478660182</v>
          </cell>
        </row>
        <row r="851">
          <cell r="A851" t="str">
            <v>060366336303</v>
          </cell>
          <cell r="B851" t="str">
            <v>ICON S/S TEE KELLY GREEN SM</v>
          </cell>
          <cell r="C851">
            <v>5</v>
          </cell>
          <cell r="D851" t="str">
            <v>648478660366</v>
          </cell>
        </row>
        <row r="852">
          <cell r="A852" t="str">
            <v>060366336305</v>
          </cell>
          <cell r="B852" t="str">
            <v>ICON S/S TEE KELLY GREEN MD</v>
          </cell>
          <cell r="C852">
            <v>5</v>
          </cell>
          <cell r="D852" t="str">
            <v>648478660359</v>
          </cell>
        </row>
        <row r="853">
          <cell r="A853" t="str">
            <v>060366336307</v>
          </cell>
          <cell r="B853" t="str">
            <v>ICON S/S TEE KELLY GREEN LG</v>
          </cell>
          <cell r="C853">
            <v>5</v>
          </cell>
          <cell r="D853" t="str">
            <v>648478660342</v>
          </cell>
        </row>
        <row r="854">
          <cell r="A854" t="str">
            <v>060366336309</v>
          </cell>
          <cell r="B854" t="str">
            <v>ICON S/S TEE KELLY GREEN XL</v>
          </cell>
          <cell r="C854">
            <v>5</v>
          </cell>
          <cell r="D854" t="str">
            <v>648478660373</v>
          </cell>
        </row>
        <row r="855">
          <cell r="A855" t="str">
            <v>060366336310</v>
          </cell>
          <cell r="B855" t="str">
            <v>ICON S/S TEE KELLY GREEN XXL</v>
          </cell>
          <cell r="C855">
            <v>5</v>
          </cell>
          <cell r="D855" t="str">
            <v>648478660335</v>
          </cell>
        </row>
        <row r="856">
          <cell r="A856" t="str">
            <v>060366433303</v>
          </cell>
          <cell r="B856" t="str">
            <v>ICON S/S TEE NAVY SM</v>
          </cell>
          <cell r="C856">
            <v>10</v>
          </cell>
          <cell r="D856" t="str">
            <v>648478660410</v>
          </cell>
        </row>
        <row r="857">
          <cell r="A857" t="str">
            <v>060366433305</v>
          </cell>
          <cell r="B857" t="str">
            <v>ICON S/S TEE NAVY MD</v>
          </cell>
          <cell r="C857">
            <v>10</v>
          </cell>
          <cell r="D857" t="str">
            <v>648478660403</v>
          </cell>
        </row>
        <row r="858">
          <cell r="A858" t="str">
            <v>060366433307</v>
          </cell>
          <cell r="B858" t="str">
            <v>ICON S/S TEE NAVY LG</v>
          </cell>
          <cell r="C858">
            <v>10</v>
          </cell>
          <cell r="D858" t="str">
            <v>648478660397</v>
          </cell>
        </row>
        <row r="859">
          <cell r="A859" t="str">
            <v>060366433309</v>
          </cell>
          <cell r="B859" t="str">
            <v>ICON S/S TEE NAVY XL</v>
          </cell>
          <cell r="C859">
            <v>10</v>
          </cell>
          <cell r="D859" t="str">
            <v>648478660427</v>
          </cell>
        </row>
        <row r="860">
          <cell r="A860" t="str">
            <v>060366433310</v>
          </cell>
          <cell r="B860" t="str">
            <v>ICON S/S TEE NAVY XXL</v>
          </cell>
          <cell r="C860">
            <v>10</v>
          </cell>
          <cell r="D860" t="str">
            <v>648478660380</v>
          </cell>
        </row>
        <row r="861">
          <cell r="A861" t="str">
            <v>060367038303</v>
          </cell>
          <cell r="B861" t="str">
            <v>ICON L/S TEE BLK SM</v>
          </cell>
          <cell r="C861">
            <v>6</v>
          </cell>
          <cell r="D861" t="str">
            <v>648478660861</v>
          </cell>
        </row>
        <row r="862">
          <cell r="A862" t="str">
            <v>060367038305</v>
          </cell>
          <cell r="B862" t="str">
            <v>ICON L/S TEE BLK MD</v>
          </cell>
          <cell r="C862">
            <v>6</v>
          </cell>
          <cell r="D862" t="str">
            <v>648478660854</v>
          </cell>
        </row>
        <row r="863">
          <cell r="A863" t="str">
            <v>060367038307</v>
          </cell>
          <cell r="B863" t="str">
            <v>ICON L/S TEE BLK LG</v>
          </cell>
          <cell r="C863">
            <v>6</v>
          </cell>
          <cell r="D863" t="str">
            <v>648478660847</v>
          </cell>
        </row>
        <row r="864">
          <cell r="A864" t="str">
            <v>060367038309</v>
          </cell>
          <cell r="B864" t="str">
            <v>ICON L/S TEE BLK XL</v>
          </cell>
          <cell r="C864">
            <v>6</v>
          </cell>
          <cell r="D864" t="str">
            <v>648478660878</v>
          </cell>
        </row>
        <row r="865">
          <cell r="A865" t="str">
            <v>060367038310</v>
          </cell>
          <cell r="B865" t="str">
            <v>ICON L/S TEE BLK XXL</v>
          </cell>
          <cell r="C865">
            <v>6</v>
          </cell>
          <cell r="D865" t="str">
            <v>648478660830</v>
          </cell>
        </row>
        <row r="866">
          <cell r="A866" t="str">
            <v>060367133303</v>
          </cell>
          <cell r="B866" t="str">
            <v>ICON L/S TEE BROWN SM</v>
          </cell>
          <cell r="C866">
            <v>6</v>
          </cell>
          <cell r="D866" t="str">
            <v>648478660960</v>
          </cell>
        </row>
        <row r="867">
          <cell r="A867" t="str">
            <v>060367133305</v>
          </cell>
          <cell r="B867" t="str">
            <v>ICON L/S TEE BROWN MD</v>
          </cell>
          <cell r="C867">
            <v>6</v>
          </cell>
          <cell r="D867" t="str">
            <v>648478660953</v>
          </cell>
        </row>
        <row r="868">
          <cell r="A868" t="str">
            <v>060367133307</v>
          </cell>
          <cell r="B868" t="str">
            <v>ICON L/S TEE BROWN LG</v>
          </cell>
          <cell r="C868">
            <v>6</v>
          </cell>
          <cell r="D868" t="str">
            <v>648478660946</v>
          </cell>
        </row>
        <row r="869">
          <cell r="A869" t="str">
            <v>060367133309</v>
          </cell>
          <cell r="B869" t="str">
            <v>ICON L/S TEE BROWN XL</v>
          </cell>
          <cell r="C869">
            <v>6</v>
          </cell>
          <cell r="D869" t="str">
            <v>648478660977</v>
          </cell>
        </row>
        <row r="870">
          <cell r="A870" t="str">
            <v>060367133310</v>
          </cell>
          <cell r="B870" t="str">
            <v>ICON L/S TEE BROWN XXL</v>
          </cell>
          <cell r="C870">
            <v>6</v>
          </cell>
          <cell r="D870" t="str">
            <v>648478660939</v>
          </cell>
        </row>
        <row r="871">
          <cell r="A871" t="str">
            <v>060367167303</v>
          </cell>
          <cell r="B871" t="str">
            <v>ICON L/S TEE CHAR HTHR SM</v>
          </cell>
          <cell r="C871">
            <v>6</v>
          </cell>
          <cell r="D871" t="str">
            <v>648478660915</v>
          </cell>
        </row>
        <row r="872">
          <cell r="A872" t="str">
            <v>060367167305</v>
          </cell>
          <cell r="B872" t="str">
            <v>ICON L/S TEE CHAR HTHR MD</v>
          </cell>
          <cell r="C872">
            <v>6</v>
          </cell>
          <cell r="D872" t="str">
            <v>648478660908</v>
          </cell>
        </row>
        <row r="873">
          <cell r="A873" t="str">
            <v>060367167307</v>
          </cell>
          <cell r="B873" t="str">
            <v>ICON L/S TEE CHAR HTHR LG</v>
          </cell>
          <cell r="C873">
            <v>6</v>
          </cell>
          <cell r="D873" t="str">
            <v>648478660892</v>
          </cell>
        </row>
        <row r="874">
          <cell r="A874" t="str">
            <v>060367167309</v>
          </cell>
          <cell r="B874" t="str">
            <v>ICON L/S TEE CHAR HTHR XL</v>
          </cell>
          <cell r="C874">
            <v>6</v>
          </cell>
          <cell r="D874" t="str">
            <v>648478660922</v>
          </cell>
        </row>
        <row r="875">
          <cell r="A875" t="str">
            <v>060367167310</v>
          </cell>
          <cell r="B875" t="str">
            <v>ICON L/S TEE CHAR HTHR XXL</v>
          </cell>
          <cell r="C875">
            <v>6</v>
          </cell>
          <cell r="D875" t="str">
            <v>648478660885</v>
          </cell>
        </row>
        <row r="876">
          <cell r="A876" t="str">
            <v>060367632303</v>
          </cell>
          <cell r="B876" t="str">
            <v>ICON L/S TEE WHITE SM</v>
          </cell>
          <cell r="C876">
            <v>6</v>
          </cell>
          <cell r="D876" t="str">
            <v>648478661011</v>
          </cell>
        </row>
        <row r="877">
          <cell r="A877" t="str">
            <v>060367632305</v>
          </cell>
          <cell r="B877" t="str">
            <v>ICON L/S TEE WHITE MD</v>
          </cell>
          <cell r="C877">
            <v>6</v>
          </cell>
          <cell r="D877" t="str">
            <v>648478661004</v>
          </cell>
        </row>
        <row r="878">
          <cell r="A878" t="str">
            <v>060367632307</v>
          </cell>
          <cell r="B878" t="str">
            <v>ICON L/S TEE WHITE LG</v>
          </cell>
          <cell r="C878">
            <v>6</v>
          </cell>
          <cell r="D878" t="str">
            <v>648478660991</v>
          </cell>
        </row>
        <row r="879">
          <cell r="A879" t="str">
            <v>060367632309</v>
          </cell>
          <cell r="B879" t="str">
            <v>ICON L/S TEE WHITE XL</v>
          </cell>
          <cell r="C879">
            <v>6</v>
          </cell>
          <cell r="D879" t="str">
            <v>648478661028</v>
          </cell>
        </row>
        <row r="880">
          <cell r="A880" t="str">
            <v>060367632310</v>
          </cell>
          <cell r="B880" t="str">
            <v>ICON L/S TEE WHITE XXL</v>
          </cell>
          <cell r="C880">
            <v>6</v>
          </cell>
          <cell r="D880" t="str">
            <v>648478660984</v>
          </cell>
        </row>
        <row r="881">
          <cell r="A881" t="str">
            <v>060368038303</v>
          </cell>
          <cell r="B881" t="str">
            <v>HANDEL FITTED S/S TEE BLACK SM</v>
          </cell>
          <cell r="C881">
            <v>11</v>
          </cell>
          <cell r="D881" t="str">
            <v>648478664890</v>
          </cell>
        </row>
        <row r="882">
          <cell r="A882" t="str">
            <v>060368038305</v>
          </cell>
          <cell r="B882" t="str">
            <v>HANDEL FITTED S/S TEE BLACK MD</v>
          </cell>
          <cell r="C882">
            <v>11</v>
          </cell>
          <cell r="D882" t="str">
            <v>648478664883</v>
          </cell>
        </row>
        <row r="883">
          <cell r="A883" t="str">
            <v>060368038307</v>
          </cell>
          <cell r="B883" t="str">
            <v>HANDEL FITTED S/S TEE BLACK LG</v>
          </cell>
          <cell r="C883">
            <v>5</v>
          </cell>
          <cell r="D883" t="str">
            <v>648478664876</v>
          </cell>
        </row>
        <row r="884">
          <cell r="A884" t="str">
            <v>060368038309</v>
          </cell>
          <cell r="B884" t="str">
            <v>HANDEL FITTED S/S TEE BLACK XL</v>
          </cell>
          <cell r="C884">
            <v>11</v>
          </cell>
          <cell r="D884" t="str">
            <v>648478664906</v>
          </cell>
        </row>
        <row r="885">
          <cell r="A885" t="str">
            <v>060368579303</v>
          </cell>
          <cell r="B885" t="str">
            <v>HANDEL FITTED S/S TEE TAN SM</v>
          </cell>
          <cell r="C885">
            <v>11</v>
          </cell>
          <cell r="D885" t="str">
            <v>648478664937</v>
          </cell>
        </row>
        <row r="886">
          <cell r="A886" t="str">
            <v>060368579305</v>
          </cell>
          <cell r="B886" t="str">
            <v>HANDEL FITTED S/S TEE TAN MD</v>
          </cell>
          <cell r="C886">
            <v>11</v>
          </cell>
          <cell r="D886" t="str">
            <v>648478664920</v>
          </cell>
        </row>
        <row r="887">
          <cell r="A887" t="str">
            <v>060368579307</v>
          </cell>
          <cell r="B887" t="str">
            <v>HANDEL FITTED S/S TEE TAN LG</v>
          </cell>
          <cell r="C887">
            <v>11</v>
          </cell>
          <cell r="D887" t="str">
            <v>648478664913</v>
          </cell>
        </row>
        <row r="888">
          <cell r="A888" t="str">
            <v>060368579309</v>
          </cell>
          <cell r="B888" t="str">
            <v>HANDEL FITTED S/S TEE TAN XL</v>
          </cell>
          <cell r="C888">
            <v>11</v>
          </cell>
          <cell r="D888" t="str">
            <v>648478664944</v>
          </cell>
        </row>
        <row r="889">
          <cell r="A889" t="str">
            <v>060368632303</v>
          </cell>
          <cell r="B889" t="str">
            <v>HANDEL FITTED S/S TEE WHITE SM</v>
          </cell>
          <cell r="C889">
            <v>11</v>
          </cell>
          <cell r="D889" t="str">
            <v>648478664975</v>
          </cell>
        </row>
        <row r="890">
          <cell r="A890" t="str">
            <v>060368632305</v>
          </cell>
          <cell r="B890" t="str">
            <v>HANDEL FITTED S/S TEE WHITE MD</v>
          </cell>
          <cell r="C890">
            <v>11</v>
          </cell>
          <cell r="D890" t="str">
            <v>648478664968</v>
          </cell>
        </row>
        <row r="891">
          <cell r="A891" t="str">
            <v>060368632307</v>
          </cell>
          <cell r="B891" t="str">
            <v>HANDEL FITTED S/S TEE WHITE LG</v>
          </cell>
          <cell r="C891">
            <v>11</v>
          </cell>
          <cell r="D891" t="str">
            <v>648478664951</v>
          </cell>
        </row>
        <row r="892">
          <cell r="A892" t="str">
            <v>060368632309</v>
          </cell>
          <cell r="B892" t="str">
            <v>HANDEL FITTED S/S TEE WHITE XL</v>
          </cell>
          <cell r="C892">
            <v>11</v>
          </cell>
          <cell r="D892" t="str">
            <v>648478664982</v>
          </cell>
        </row>
        <row r="893">
          <cell r="A893" t="str">
            <v>060370019303</v>
          </cell>
          <cell r="B893" t="str">
            <v>HASH FITTED S/S TEE ANT WHITE SM</v>
          </cell>
          <cell r="C893">
            <v>13</v>
          </cell>
          <cell r="D893" t="str">
            <v>648478652941</v>
          </cell>
        </row>
        <row r="894">
          <cell r="A894" t="str">
            <v>060370019305</v>
          </cell>
          <cell r="B894" t="str">
            <v>HASH FITTED S/S TEE ANT WHITE MD</v>
          </cell>
          <cell r="C894">
            <v>13</v>
          </cell>
          <cell r="D894" t="str">
            <v>648478652934</v>
          </cell>
        </row>
        <row r="895">
          <cell r="A895" t="str">
            <v>060370019307</v>
          </cell>
          <cell r="B895" t="str">
            <v>HASH FITTED S/S TEE ANT WHITE LG</v>
          </cell>
          <cell r="C895">
            <v>13</v>
          </cell>
          <cell r="D895" t="str">
            <v>648478652927</v>
          </cell>
        </row>
        <row r="896">
          <cell r="A896" t="str">
            <v>060370019309</v>
          </cell>
          <cell r="B896" t="str">
            <v>HASH FITTED S/S TEE ANT WHITE XL</v>
          </cell>
          <cell r="C896">
            <v>13</v>
          </cell>
          <cell r="D896" t="str">
            <v>648478652958</v>
          </cell>
        </row>
        <row r="897">
          <cell r="A897" t="str">
            <v>060370038303</v>
          </cell>
          <cell r="B897" t="str">
            <v>HASH FITTED S/S TEE BLACK SM</v>
          </cell>
          <cell r="C897">
            <v>13</v>
          </cell>
          <cell r="D897" t="str">
            <v>648478650459</v>
          </cell>
        </row>
        <row r="898">
          <cell r="A898" t="str">
            <v>060370038305</v>
          </cell>
          <cell r="B898" t="str">
            <v>HASH FITTED S/S TEE BLACK MD</v>
          </cell>
          <cell r="C898">
            <v>13</v>
          </cell>
          <cell r="D898" t="str">
            <v>648478650442</v>
          </cell>
        </row>
        <row r="899">
          <cell r="A899" t="str">
            <v>060370038307</v>
          </cell>
          <cell r="B899" t="str">
            <v>HASH FITTED S/S TEE BLACK LG</v>
          </cell>
          <cell r="C899">
            <v>13</v>
          </cell>
          <cell r="D899" t="str">
            <v>648478650435</v>
          </cell>
        </row>
        <row r="900">
          <cell r="A900" t="str">
            <v>060370038309</v>
          </cell>
          <cell r="B900" t="str">
            <v>HASH FITTED S/S TEE BLACK XL</v>
          </cell>
          <cell r="C900">
            <v>13</v>
          </cell>
          <cell r="D900" t="str">
            <v>648478650466</v>
          </cell>
        </row>
        <row r="901">
          <cell r="A901" t="str">
            <v>060370133303</v>
          </cell>
          <cell r="B901" t="str">
            <v>HASH FITTED S/S TEE BROWN SM</v>
          </cell>
          <cell r="C901">
            <v>13</v>
          </cell>
          <cell r="D901" t="str">
            <v>648478655232</v>
          </cell>
        </row>
        <row r="902">
          <cell r="A902" t="str">
            <v>060370133305</v>
          </cell>
          <cell r="B902" t="str">
            <v>HASH FITTED S/S TEE BROWN MD</v>
          </cell>
          <cell r="C902">
            <v>13</v>
          </cell>
          <cell r="D902" t="str">
            <v>648478655225</v>
          </cell>
        </row>
        <row r="903">
          <cell r="A903" t="str">
            <v>060370133307</v>
          </cell>
          <cell r="B903" t="str">
            <v>HASH FITTED S/S TEE BROWN LG</v>
          </cell>
          <cell r="C903">
            <v>13</v>
          </cell>
          <cell r="D903" t="str">
            <v>648478655218</v>
          </cell>
        </row>
        <row r="904">
          <cell r="A904" t="str">
            <v>060370133309</v>
          </cell>
          <cell r="B904" t="str">
            <v>HASH FITTED S/S TEE BROWN XL</v>
          </cell>
          <cell r="C904">
            <v>13</v>
          </cell>
          <cell r="D904" t="str">
            <v>648478655249</v>
          </cell>
        </row>
        <row r="905">
          <cell r="A905" t="str">
            <v>060370348303</v>
          </cell>
          <cell r="B905" t="str">
            <v>HASH FITTED S/S TEE LT BLUE SM</v>
          </cell>
          <cell r="C905">
            <v>13</v>
          </cell>
          <cell r="D905" t="str">
            <v>648478649392</v>
          </cell>
        </row>
        <row r="906">
          <cell r="A906" t="str">
            <v>060370348305</v>
          </cell>
          <cell r="B906" t="str">
            <v>HASH FITTED S/S TEE LT BLUE MD</v>
          </cell>
          <cell r="C906">
            <v>13</v>
          </cell>
          <cell r="D906" t="str">
            <v>648478648586</v>
          </cell>
        </row>
        <row r="907">
          <cell r="A907" t="str">
            <v>060370348307</v>
          </cell>
          <cell r="B907" t="str">
            <v>HASH FITTED S/S TEE LT BLUE LG</v>
          </cell>
          <cell r="C907">
            <v>13</v>
          </cell>
          <cell r="D907" t="str">
            <v>648478648579</v>
          </cell>
        </row>
        <row r="908">
          <cell r="A908" t="str">
            <v>060370348309</v>
          </cell>
          <cell r="B908" t="str">
            <v>HASH FITTED S/S TEE LT BLUE XL</v>
          </cell>
          <cell r="C908">
            <v>5</v>
          </cell>
          <cell r="D908" t="str">
            <v>648478649408</v>
          </cell>
        </row>
        <row r="909">
          <cell r="A909" t="str">
            <v>060372038303</v>
          </cell>
          <cell r="B909" t="str">
            <v>HAUSSE FITTED S/S TEE BLACK SM</v>
          </cell>
          <cell r="C909">
            <v>11</v>
          </cell>
          <cell r="D909" t="str">
            <v>648478665019</v>
          </cell>
        </row>
        <row r="910">
          <cell r="A910" t="str">
            <v>060372038305</v>
          </cell>
          <cell r="B910" t="str">
            <v>HAUSSE FITTED S/S TEE BLACK MD</v>
          </cell>
          <cell r="C910">
            <v>11</v>
          </cell>
          <cell r="D910" t="str">
            <v>648478665002</v>
          </cell>
        </row>
        <row r="911">
          <cell r="A911" t="str">
            <v>060372038307</v>
          </cell>
          <cell r="B911" t="str">
            <v>HAUSSE FITTED S/S TEE BLACK LG</v>
          </cell>
          <cell r="C911">
            <v>11</v>
          </cell>
          <cell r="D911" t="str">
            <v>648478664999</v>
          </cell>
        </row>
        <row r="912">
          <cell r="A912" t="str">
            <v>060372038309</v>
          </cell>
          <cell r="B912" t="str">
            <v>HAUSSE FITTED S/S TEE BLACK XL</v>
          </cell>
          <cell r="C912">
            <v>11</v>
          </cell>
          <cell r="D912" t="str">
            <v>648478665026</v>
          </cell>
        </row>
        <row r="913">
          <cell r="A913" t="str">
            <v>060372133303</v>
          </cell>
          <cell r="B913" t="str">
            <v>HAUSSE FITTED S/S TEE BROWN SM</v>
          </cell>
          <cell r="C913">
            <v>11</v>
          </cell>
          <cell r="D913" t="str">
            <v>648478665057</v>
          </cell>
        </row>
        <row r="914">
          <cell r="A914" t="str">
            <v>060372133305</v>
          </cell>
          <cell r="B914" t="str">
            <v>HAUSSE FITTED S/S TEE BROWN MD</v>
          </cell>
          <cell r="C914">
            <v>11</v>
          </cell>
          <cell r="D914" t="str">
            <v>648478665040</v>
          </cell>
        </row>
        <row r="915">
          <cell r="A915" t="str">
            <v>060372133307</v>
          </cell>
          <cell r="B915" t="str">
            <v>HAUSSE FITTED S/S TEE BROWN LG</v>
          </cell>
          <cell r="C915">
            <v>11</v>
          </cell>
          <cell r="D915" t="str">
            <v>648478665033</v>
          </cell>
        </row>
        <row r="916">
          <cell r="A916" t="str">
            <v>060372133309</v>
          </cell>
          <cell r="B916" t="str">
            <v>HAUSSE FITTED S/S TEE BROWN XL</v>
          </cell>
          <cell r="C916">
            <v>11</v>
          </cell>
          <cell r="D916" t="str">
            <v>648478665064</v>
          </cell>
        </row>
        <row r="917">
          <cell r="A917" t="str">
            <v>060372512303</v>
          </cell>
          <cell r="B917" t="str">
            <v>HAUSSE FITTED S/S TEE RED SM</v>
          </cell>
          <cell r="C917">
            <v>11</v>
          </cell>
          <cell r="D917" t="str">
            <v>648478665293</v>
          </cell>
        </row>
        <row r="918">
          <cell r="A918" t="str">
            <v>060372512305</v>
          </cell>
          <cell r="B918" t="str">
            <v>HAUSSE FITTED S/S TEE RED MD</v>
          </cell>
          <cell r="C918">
            <v>11</v>
          </cell>
          <cell r="D918" t="str">
            <v>648478665286</v>
          </cell>
        </row>
        <row r="919">
          <cell r="A919" t="str">
            <v>060372512307</v>
          </cell>
          <cell r="B919" t="str">
            <v>HAUSSE FITTED S/S TEE RED LG</v>
          </cell>
          <cell r="C919">
            <v>5</v>
          </cell>
          <cell r="D919" t="str">
            <v>648478665279</v>
          </cell>
        </row>
        <row r="920">
          <cell r="A920" t="str">
            <v>060372512309</v>
          </cell>
          <cell r="B920" t="str">
            <v>HAUSSE FITTED S/S TEE RED XL</v>
          </cell>
          <cell r="C920">
            <v>11</v>
          </cell>
          <cell r="D920" t="str">
            <v>648478665309</v>
          </cell>
        </row>
        <row r="921">
          <cell r="A921" t="str">
            <v>060376019303</v>
          </cell>
          <cell r="B921" t="str">
            <v>HORIZONS WMNS S/S TEE ANT WHT SM</v>
          </cell>
          <cell r="C921">
            <v>14.5</v>
          </cell>
          <cell r="D921" t="str">
            <v>648478663015</v>
          </cell>
        </row>
        <row r="922">
          <cell r="A922" t="str">
            <v>060376019305</v>
          </cell>
          <cell r="B922" t="str">
            <v>HORIZONS WMNS S/S TEE ANT WHT MD</v>
          </cell>
          <cell r="C922">
            <v>14.5</v>
          </cell>
          <cell r="D922" t="str">
            <v>648478663008</v>
          </cell>
        </row>
        <row r="923">
          <cell r="A923" t="str">
            <v>060376019307</v>
          </cell>
          <cell r="B923" t="str">
            <v>HORIZONS WMNS S/S TEE ANT WHT LG</v>
          </cell>
          <cell r="C923">
            <v>14.5</v>
          </cell>
          <cell r="D923" t="str">
            <v>648478662995</v>
          </cell>
        </row>
        <row r="924">
          <cell r="A924" t="str">
            <v>060376019309</v>
          </cell>
          <cell r="B924" t="str">
            <v>HORIZONS WMNS S/S TEE ANT WHT XL</v>
          </cell>
          <cell r="C924">
            <v>14.5</v>
          </cell>
          <cell r="D924" t="str">
            <v>648478663022</v>
          </cell>
        </row>
        <row r="925">
          <cell r="A925" t="str">
            <v>060376348303</v>
          </cell>
          <cell r="B925" t="str">
            <v>HORIZONS WMNS S/S TEE LT BLUE SM</v>
          </cell>
          <cell r="C925">
            <v>14.5</v>
          </cell>
          <cell r="D925" t="str">
            <v>648478663053</v>
          </cell>
        </row>
        <row r="926">
          <cell r="A926" t="str">
            <v>060376348305</v>
          </cell>
          <cell r="B926" t="str">
            <v>HORIZONS WMNS S/S TEE LT BLUE MD</v>
          </cell>
          <cell r="C926">
            <v>14.5</v>
          </cell>
          <cell r="D926" t="str">
            <v>648478663046</v>
          </cell>
        </row>
        <row r="927">
          <cell r="A927" t="str">
            <v>060376348307</v>
          </cell>
          <cell r="B927" t="str">
            <v>HORIZONS WMNS S/S TEE LT BLUE LG</v>
          </cell>
          <cell r="C927">
            <v>14.5</v>
          </cell>
          <cell r="D927" t="str">
            <v>648478663039</v>
          </cell>
        </row>
        <row r="928">
          <cell r="A928" t="str">
            <v>060376348309</v>
          </cell>
          <cell r="B928" t="str">
            <v>HORIZONS WMNS S/S TEE LT BLUE XL</v>
          </cell>
          <cell r="C928">
            <v>14.5</v>
          </cell>
          <cell r="D928" t="str">
            <v>648478663060</v>
          </cell>
        </row>
        <row r="929">
          <cell r="A929" t="str">
            <v>060379038303</v>
          </cell>
          <cell r="B929" t="str">
            <v>HUNTED WMN INSIDE OUT L/S TEE BLACK SM</v>
          </cell>
          <cell r="C929">
            <v>14</v>
          </cell>
          <cell r="D929" t="str">
            <v>648478653856</v>
          </cell>
        </row>
        <row r="930">
          <cell r="A930" t="str">
            <v>060379038305</v>
          </cell>
          <cell r="B930" t="str">
            <v>HUNTED WMN INSIDE OUT L/S TEE BLACK MD</v>
          </cell>
          <cell r="C930">
            <v>14</v>
          </cell>
          <cell r="D930" t="str">
            <v>648478653849</v>
          </cell>
        </row>
        <row r="931">
          <cell r="A931" t="str">
            <v>060379038307</v>
          </cell>
          <cell r="B931" t="str">
            <v>HUNTED WMN INSIDE OUT L/S TEE BLACK LG</v>
          </cell>
          <cell r="C931">
            <v>14</v>
          </cell>
          <cell r="D931" t="str">
            <v>648478653832</v>
          </cell>
        </row>
        <row r="932">
          <cell r="A932" t="str">
            <v>060379038309</v>
          </cell>
          <cell r="B932" t="str">
            <v>HUNTED WMN INSIDE OUT L/S TEE BLACK S</v>
          </cell>
          <cell r="C932">
            <v>14</v>
          </cell>
          <cell r="D932" t="str">
            <v>648478653863</v>
          </cell>
        </row>
        <row r="933">
          <cell r="A933" t="str">
            <v>060379421303</v>
          </cell>
          <cell r="B933" t="str">
            <v>HUNTED WMN INSIDE OUT L/S TEE MOCHA SM</v>
          </cell>
          <cell r="C933">
            <v>14</v>
          </cell>
          <cell r="D933" t="str">
            <v>648478653894</v>
          </cell>
        </row>
        <row r="934">
          <cell r="A934" t="str">
            <v>060379421305</v>
          </cell>
          <cell r="B934" t="str">
            <v>HUNTED WMN INSIDE OUT L/S TEE MOCHA MD</v>
          </cell>
          <cell r="C934">
            <v>14</v>
          </cell>
          <cell r="D934" t="str">
            <v>648478653887</v>
          </cell>
        </row>
        <row r="935">
          <cell r="A935" t="str">
            <v>060379421307</v>
          </cell>
          <cell r="B935" t="str">
            <v>HUNTED WMN INSIDE OUT L/S TEE MOCHA LG</v>
          </cell>
          <cell r="C935">
            <v>14</v>
          </cell>
          <cell r="D935" t="str">
            <v>648478653870</v>
          </cell>
        </row>
        <row r="936">
          <cell r="A936" t="str">
            <v>060379421309</v>
          </cell>
          <cell r="B936" t="str">
            <v>HUNTED WMN INSIDE OUT L/S TEE MOCHA XL</v>
          </cell>
          <cell r="C936">
            <v>14</v>
          </cell>
          <cell r="D936" t="str">
            <v>648478653900</v>
          </cell>
        </row>
        <row r="937">
          <cell r="A937" t="str">
            <v>060383038303</v>
          </cell>
          <cell r="B937" t="str">
            <v>ICON TONAL S/S TEE BLACK SM</v>
          </cell>
          <cell r="C937">
            <v>5</v>
          </cell>
          <cell r="D937" t="str">
            <v>648478670372</v>
          </cell>
        </row>
        <row r="938">
          <cell r="A938" t="str">
            <v>060383038305</v>
          </cell>
          <cell r="B938" t="str">
            <v>ICON TONAL S/S TEE BLACK MD</v>
          </cell>
          <cell r="C938">
            <v>10</v>
          </cell>
          <cell r="D938" t="str">
            <v>648478670365</v>
          </cell>
        </row>
        <row r="939">
          <cell r="A939" t="str">
            <v>060383038307</v>
          </cell>
          <cell r="B939" t="str">
            <v>ICON TONAL S/S TEE BLACK LG</v>
          </cell>
          <cell r="C939">
            <v>5</v>
          </cell>
          <cell r="D939" t="str">
            <v>648478670280</v>
          </cell>
        </row>
        <row r="940">
          <cell r="A940" t="str">
            <v>060383038309</v>
          </cell>
          <cell r="B940" t="str">
            <v>ICON TONAL S/S TEE BLACK XL</v>
          </cell>
          <cell r="C940">
            <v>5</v>
          </cell>
          <cell r="D940" t="str">
            <v>648478670389</v>
          </cell>
        </row>
        <row r="941">
          <cell r="A941" t="str">
            <v>060383038310</v>
          </cell>
          <cell r="B941" t="str">
            <v>ICON TONAL S/S TEE BLACK 2X</v>
          </cell>
          <cell r="C941">
            <v>5</v>
          </cell>
          <cell r="D941" t="str">
            <v>648478670396</v>
          </cell>
        </row>
        <row r="942">
          <cell r="A942" t="str">
            <v>060383133303</v>
          </cell>
          <cell r="B942" t="str">
            <v>ICON TONAL S/S TEE BROWN SM</v>
          </cell>
          <cell r="C942">
            <v>5</v>
          </cell>
          <cell r="D942" t="str">
            <v>648478670426</v>
          </cell>
        </row>
        <row r="943">
          <cell r="A943" t="str">
            <v>060383133305</v>
          </cell>
          <cell r="B943" t="str">
            <v>ICON TONAL S/S TEE BROWN MD</v>
          </cell>
          <cell r="C943">
            <v>5</v>
          </cell>
          <cell r="D943" t="str">
            <v>648478670419</v>
          </cell>
        </row>
        <row r="944">
          <cell r="A944" t="str">
            <v>060383133307</v>
          </cell>
          <cell r="B944" t="str">
            <v>ICON TONAL S/S TEE BROWN LG</v>
          </cell>
          <cell r="C944">
            <v>5</v>
          </cell>
          <cell r="D944" t="str">
            <v>648478670334</v>
          </cell>
        </row>
        <row r="945">
          <cell r="A945" t="str">
            <v>060383133309</v>
          </cell>
          <cell r="B945" t="str">
            <v>ICON TONAL S/S TEE BROWN XL</v>
          </cell>
          <cell r="C945">
            <v>5</v>
          </cell>
          <cell r="D945" t="str">
            <v>648478670433</v>
          </cell>
        </row>
        <row r="946">
          <cell r="A946" t="str">
            <v>060383133310</v>
          </cell>
          <cell r="B946" t="str">
            <v>ICON TONAL S/S TEE BROWN 2X</v>
          </cell>
          <cell r="C946">
            <v>5</v>
          </cell>
          <cell r="D946" t="str">
            <v>648478670402</v>
          </cell>
        </row>
        <row r="947">
          <cell r="A947" t="str">
            <v>060383303303</v>
          </cell>
          <cell r="B947" t="str">
            <v>ICON TONAL S/S TEE HTHR GRY SM</v>
          </cell>
          <cell r="C947">
            <v>10</v>
          </cell>
          <cell r="D947" t="str">
            <v>648478670464</v>
          </cell>
        </row>
        <row r="948">
          <cell r="A948" t="str">
            <v>060383303305</v>
          </cell>
          <cell r="B948" t="str">
            <v>ICON TONAL S/S TEE HTHR GRY MD</v>
          </cell>
          <cell r="C948">
            <v>5</v>
          </cell>
          <cell r="D948" t="str">
            <v>648478670457</v>
          </cell>
        </row>
        <row r="949">
          <cell r="A949" t="str">
            <v>060383303307</v>
          </cell>
          <cell r="B949" t="str">
            <v>ICON TONAL S/S TEE HTHR GRY LG</v>
          </cell>
          <cell r="C949">
            <v>5</v>
          </cell>
          <cell r="D949" t="str">
            <v>648478670358</v>
          </cell>
        </row>
        <row r="950">
          <cell r="A950" t="str">
            <v>060383303309</v>
          </cell>
          <cell r="B950" t="str">
            <v>ICON TONAL S/S TEE HTHR GRY XL</v>
          </cell>
          <cell r="C950">
            <v>5</v>
          </cell>
          <cell r="D950" t="str">
            <v>648478670471</v>
          </cell>
        </row>
        <row r="951">
          <cell r="A951" t="str">
            <v>060383303310</v>
          </cell>
          <cell r="B951" t="str">
            <v>ICON TONAL S/S TEE HTHR GRY 2X</v>
          </cell>
          <cell r="C951">
            <v>10</v>
          </cell>
          <cell r="D951" t="str">
            <v>648478670440</v>
          </cell>
        </row>
        <row r="952">
          <cell r="A952" t="str">
            <v>060383448303</v>
          </cell>
          <cell r="B952" t="str">
            <v>ICON TONAL S/S TEE OLIVE SM</v>
          </cell>
          <cell r="C952">
            <v>5</v>
          </cell>
          <cell r="D952" t="str">
            <v>648478670495</v>
          </cell>
        </row>
        <row r="953">
          <cell r="A953" t="str">
            <v>060383448305</v>
          </cell>
          <cell r="B953" t="str">
            <v>ICON TONAL S/S TEE OLIVE MD</v>
          </cell>
          <cell r="C953">
            <v>5</v>
          </cell>
          <cell r="D953" t="str">
            <v>648478670488</v>
          </cell>
        </row>
        <row r="954">
          <cell r="A954" t="str">
            <v>060383448307</v>
          </cell>
          <cell r="B954" t="str">
            <v>ICON TONAL S/S TEE OLIVE LG</v>
          </cell>
          <cell r="C954">
            <v>5</v>
          </cell>
          <cell r="D954" t="str">
            <v>648478670341</v>
          </cell>
        </row>
        <row r="955">
          <cell r="A955" t="str">
            <v>060383448309</v>
          </cell>
          <cell r="B955" t="str">
            <v>ICON TONAL S/S TEE OLIVE XL</v>
          </cell>
          <cell r="C955">
            <v>5</v>
          </cell>
          <cell r="D955" t="str">
            <v>648478670518</v>
          </cell>
        </row>
        <row r="956">
          <cell r="A956" t="str">
            <v>060383448310</v>
          </cell>
          <cell r="B956" t="str">
            <v>ICON TONAL S/S TEE OLIVE 2X</v>
          </cell>
          <cell r="C956">
            <v>5</v>
          </cell>
          <cell r="D956" t="str">
            <v>648478670501</v>
          </cell>
        </row>
        <row r="957">
          <cell r="A957" t="str">
            <v>060384038303</v>
          </cell>
          <cell r="B957" t="str">
            <v>ICON WMNS S/S TEE BLACK SM</v>
          </cell>
          <cell r="C957">
            <v>10</v>
          </cell>
          <cell r="D957" t="str">
            <v>648478661431</v>
          </cell>
        </row>
        <row r="958">
          <cell r="A958" t="str">
            <v>060384038305</v>
          </cell>
          <cell r="B958" t="str">
            <v>ICON WMNS S/S TEE BLACK MD</v>
          </cell>
          <cell r="C958">
            <v>3.5</v>
          </cell>
          <cell r="D958" t="str">
            <v>648478661424</v>
          </cell>
        </row>
        <row r="959">
          <cell r="A959" t="str">
            <v>060384038307</v>
          </cell>
          <cell r="B959" t="str">
            <v>ICON WMNS S/S TEE BLACK LG</v>
          </cell>
          <cell r="C959">
            <v>3.5</v>
          </cell>
          <cell r="D959" t="str">
            <v>648478661417</v>
          </cell>
        </row>
        <row r="960">
          <cell r="A960" t="str">
            <v>060384038309</v>
          </cell>
          <cell r="B960" t="str">
            <v>ICON WMNS S/S TEE BLACK XL</v>
          </cell>
          <cell r="C960">
            <v>3.5</v>
          </cell>
          <cell r="D960" t="str">
            <v>648478661448</v>
          </cell>
        </row>
        <row r="961">
          <cell r="A961" t="str">
            <v>060384133303</v>
          </cell>
          <cell r="B961" t="str">
            <v>ICON WMNS S/S TEE BROWN SM</v>
          </cell>
          <cell r="C961">
            <v>3.5</v>
          </cell>
          <cell r="D961" t="str">
            <v>648478661479</v>
          </cell>
        </row>
        <row r="962">
          <cell r="A962" t="str">
            <v>060384133305</v>
          </cell>
          <cell r="B962" t="str">
            <v>ICON WMNS S/S TEE BROWN MD</v>
          </cell>
          <cell r="C962">
            <v>3.5</v>
          </cell>
          <cell r="D962" t="str">
            <v>648478661462</v>
          </cell>
        </row>
        <row r="963">
          <cell r="A963" t="str">
            <v>060384133307</v>
          </cell>
          <cell r="B963" t="str">
            <v>ICON WMNS S/S TEE BROWN LG</v>
          </cell>
          <cell r="C963">
            <v>3.5</v>
          </cell>
          <cell r="D963" t="str">
            <v>648478661455</v>
          </cell>
        </row>
        <row r="964">
          <cell r="A964" t="str">
            <v>060384133309</v>
          </cell>
          <cell r="B964" t="str">
            <v>ICON WMNS S/S TEE BROWN XL</v>
          </cell>
          <cell r="C964">
            <v>3.5</v>
          </cell>
          <cell r="D964" t="str">
            <v>648478661486</v>
          </cell>
        </row>
        <row r="965">
          <cell r="A965" t="str">
            <v>060384462303</v>
          </cell>
          <cell r="B965" t="str">
            <v>ICON WMNS S/S TEE ORANGE SM</v>
          </cell>
          <cell r="C965">
            <v>10</v>
          </cell>
          <cell r="D965" t="str">
            <v>648478661516</v>
          </cell>
        </row>
        <row r="966">
          <cell r="A966" t="str">
            <v>060384462305</v>
          </cell>
          <cell r="B966" t="str">
            <v>ICON WMNS S/S TEE ORANGE MD</v>
          </cell>
          <cell r="C966">
            <v>3.5</v>
          </cell>
          <cell r="D966" t="str">
            <v>648478661509</v>
          </cell>
        </row>
        <row r="967">
          <cell r="A967" t="str">
            <v>060384462307</v>
          </cell>
          <cell r="B967" t="str">
            <v>ICON WMNS S/S TEE ORANGE LG</v>
          </cell>
          <cell r="C967">
            <v>3.5</v>
          </cell>
          <cell r="D967" t="str">
            <v>648478661493</v>
          </cell>
        </row>
        <row r="968">
          <cell r="A968" t="str">
            <v>060384462309</v>
          </cell>
          <cell r="B968" t="str">
            <v>ICON WMNS S/S TEE ORANGE XL</v>
          </cell>
          <cell r="C968">
            <v>3.5</v>
          </cell>
          <cell r="D968" t="str">
            <v>648478661523</v>
          </cell>
        </row>
        <row r="969">
          <cell r="A969" t="str">
            <v>060384632303</v>
          </cell>
          <cell r="B969" t="str">
            <v>ICON WMNS S/S TEE WHITE SM</v>
          </cell>
          <cell r="C969">
            <v>10</v>
          </cell>
          <cell r="D969" t="str">
            <v>648478661554</v>
          </cell>
        </row>
        <row r="970">
          <cell r="A970" t="str">
            <v>060384632305</v>
          </cell>
          <cell r="B970" t="str">
            <v>ICON WMNS S/S TEE WHITE MD</v>
          </cell>
          <cell r="C970">
            <v>3.5</v>
          </cell>
          <cell r="D970" t="str">
            <v>648478661547</v>
          </cell>
        </row>
        <row r="971">
          <cell r="A971" t="str">
            <v>060384632307</v>
          </cell>
          <cell r="B971" t="str">
            <v>ICON WMNS S/S TEE WHITE LG</v>
          </cell>
          <cell r="C971">
            <v>10</v>
          </cell>
          <cell r="D971" t="str">
            <v>648478661530</v>
          </cell>
        </row>
        <row r="972">
          <cell r="A972" t="str">
            <v>060384632309</v>
          </cell>
          <cell r="B972" t="str">
            <v>ICON WMNS S/S TEE WHITE XL</v>
          </cell>
          <cell r="C972">
            <v>3.5</v>
          </cell>
          <cell r="D972" t="str">
            <v>648478661561</v>
          </cell>
        </row>
        <row r="973">
          <cell r="A973" t="str">
            <v>060389038303</v>
          </cell>
          <cell r="B973" t="str">
            <v>ICON DIST S/S TEE BLACK SM</v>
          </cell>
          <cell r="C973">
            <v>5</v>
          </cell>
          <cell r="D973" t="str">
            <v>648478660465</v>
          </cell>
        </row>
        <row r="974">
          <cell r="A974" t="str">
            <v>060389038305</v>
          </cell>
          <cell r="B974" t="str">
            <v>ICON DIST S/S TEE BLACK MD</v>
          </cell>
          <cell r="C974">
            <v>5</v>
          </cell>
          <cell r="D974" t="str">
            <v>648478660458</v>
          </cell>
        </row>
        <row r="975">
          <cell r="A975" t="str">
            <v>060389038307</v>
          </cell>
          <cell r="B975" t="str">
            <v>ICON DIST S/S TEE BLACK LG</v>
          </cell>
          <cell r="C975">
            <v>5</v>
          </cell>
          <cell r="D975" t="str">
            <v>648478660441</v>
          </cell>
        </row>
        <row r="976">
          <cell r="A976" t="str">
            <v>060389038309</v>
          </cell>
          <cell r="B976" t="str">
            <v>ICON DIST S/S TEE BLACK XL</v>
          </cell>
          <cell r="C976">
            <v>5</v>
          </cell>
          <cell r="D976" t="str">
            <v>648478660472</v>
          </cell>
        </row>
        <row r="977">
          <cell r="A977" t="str">
            <v>060389038310</v>
          </cell>
          <cell r="B977" t="str">
            <v>ICON DIST S/S TEE BLACK XXL</v>
          </cell>
          <cell r="C977">
            <v>5</v>
          </cell>
          <cell r="D977" t="str">
            <v>648478660434</v>
          </cell>
        </row>
        <row r="978">
          <cell r="A978" t="str">
            <v>060389133303</v>
          </cell>
          <cell r="B978" t="str">
            <v>ICON DIST S/S TEE BROWN SM</v>
          </cell>
          <cell r="C978">
            <v>10</v>
          </cell>
          <cell r="D978" t="str">
            <v>648478660519</v>
          </cell>
        </row>
        <row r="979">
          <cell r="A979" t="str">
            <v>060389133305</v>
          </cell>
          <cell r="B979" t="str">
            <v>ICON DIST S/S TEE BROWN MD</v>
          </cell>
          <cell r="C979">
            <v>10</v>
          </cell>
          <cell r="D979" t="str">
            <v>648478660502</v>
          </cell>
        </row>
        <row r="980">
          <cell r="A980" t="str">
            <v>060389133307</v>
          </cell>
          <cell r="B980" t="str">
            <v>ICON DIST S/S TEE BROWN LG</v>
          </cell>
          <cell r="C980">
            <v>10</v>
          </cell>
          <cell r="D980" t="str">
            <v>648478660496</v>
          </cell>
        </row>
        <row r="981">
          <cell r="A981" t="str">
            <v>060389133309</v>
          </cell>
          <cell r="B981" t="str">
            <v>ICON DIST S/S TEE BROWN XL</v>
          </cell>
          <cell r="C981">
            <v>10</v>
          </cell>
          <cell r="D981" t="str">
            <v>648478660526</v>
          </cell>
        </row>
        <row r="982">
          <cell r="A982" t="str">
            <v>060389133310</v>
          </cell>
          <cell r="B982" t="str">
            <v>ICON DIST S/S TEE BROWN XXL</v>
          </cell>
          <cell r="C982">
            <v>10</v>
          </cell>
          <cell r="D982" t="str">
            <v>648478660489</v>
          </cell>
        </row>
        <row r="983">
          <cell r="A983" t="str">
            <v>060389564303</v>
          </cell>
          <cell r="B983" t="str">
            <v>ICON DIST S/S TEE SLATE BLUE SM</v>
          </cell>
          <cell r="C983">
            <v>10</v>
          </cell>
          <cell r="D983" t="str">
            <v>648478660564</v>
          </cell>
        </row>
        <row r="984">
          <cell r="A984" t="str">
            <v>060389564305</v>
          </cell>
          <cell r="B984" t="str">
            <v>ICON DIST S/S TEE SLATE BLUE MD</v>
          </cell>
          <cell r="C984">
            <v>5</v>
          </cell>
          <cell r="D984" t="str">
            <v>648478660557</v>
          </cell>
        </row>
        <row r="985">
          <cell r="A985" t="str">
            <v>060389564307</v>
          </cell>
          <cell r="B985" t="str">
            <v>ICON DIST S/S TEE SLATE BLUE LG</v>
          </cell>
          <cell r="C985">
            <v>10</v>
          </cell>
          <cell r="D985" t="str">
            <v>648478660540</v>
          </cell>
        </row>
        <row r="986">
          <cell r="A986" t="str">
            <v>060389564309</v>
          </cell>
          <cell r="B986" t="str">
            <v>ICON DIST S/S TEE SLATE BLUE XL</v>
          </cell>
          <cell r="C986">
            <v>10</v>
          </cell>
          <cell r="D986" t="str">
            <v>648478660571</v>
          </cell>
        </row>
        <row r="987">
          <cell r="A987" t="str">
            <v>060389564310</v>
          </cell>
          <cell r="B987" t="str">
            <v>ICON DIST S/S TEE SLATE BLUE XXL</v>
          </cell>
          <cell r="C987">
            <v>10</v>
          </cell>
          <cell r="D987" t="str">
            <v>648478660533</v>
          </cell>
        </row>
        <row r="988">
          <cell r="A988" t="str">
            <v>060389632303</v>
          </cell>
          <cell r="B988" t="str">
            <v>ICON DIST S/S TEE WHITE SM</v>
          </cell>
          <cell r="C988">
            <v>5</v>
          </cell>
          <cell r="D988" t="str">
            <v>648478660618</v>
          </cell>
        </row>
        <row r="989">
          <cell r="A989" t="str">
            <v>060389632305</v>
          </cell>
          <cell r="B989" t="str">
            <v>ICON DIST S/S TEE WHITE MD</v>
          </cell>
          <cell r="C989">
            <v>5</v>
          </cell>
          <cell r="D989" t="str">
            <v>648478660601</v>
          </cell>
        </row>
        <row r="990">
          <cell r="A990" t="str">
            <v>060389632307</v>
          </cell>
          <cell r="B990" t="str">
            <v>ICON DIST S/S TEE WHITE LG</v>
          </cell>
          <cell r="C990">
            <v>5</v>
          </cell>
          <cell r="D990" t="str">
            <v>648478660595</v>
          </cell>
        </row>
        <row r="991">
          <cell r="A991" t="str">
            <v>060389632309</v>
          </cell>
          <cell r="B991" t="str">
            <v>ICON DIST S/S TEE WHITE XL</v>
          </cell>
          <cell r="C991">
            <v>5</v>
          </cell>
          <cell r="D991" t="str">
            <v>648478660625</v>
          </cell>
        </row>
        <row r="992">
          <cell r="A992" t="str">
            <v>060389632310</v>
          </cell>
          <cell r="B992" t="str">
            <v>ICON DIST S/S TEE WHITE XXL</v>
          </cell>
          <cell r="C992">
            <v>5</v>
          </cell>
          <cell r="D992" t="str">
            <v>648478660588</v>
          </cell>
        </row>
        <row r="993">
          <cell r="A993" t="str">
            <v>060403038303</v>
          </cell>
          <cell r="B993" t="str">
            <v>INSPYRATIONAL WMNS INSIDE OUT S/S TEE BLACK SM</v>
          </cell>
          <cell r="C993">
            <v>12</v>
          </cell>
          <cell r="D993" t="str">
            <v>648478653740</v>
          </cell>
        </row>
        <row r="994">
          <cell r="A994" t="str">
            <v>060403038305</v>
          </cell>
          <cell r="B994" t="str">
            <v>INSPYRATIONAL WMNS INSIDE OUT S/S TEE BLACK MD</v>
          </cell>
          <cell r="C994">
            <v>12</v>
          </cell>
          <cell r="D994" t="str">
            <v>648478653733</v>
          </cell>
        </row>
        <row r="995">
          <cell r="A995" t="str">
            <v>060403038307</v>
          </cell>
          <cell r="B995" t="str">
            <v>INSPYRATIONAL WMNS INSIDE OUT S/S TEE BLACK LG</v>
          </cell>
          <cell r="C995">
            <v>12</v>
          </cell>
          <cell r="D995" t="str">
            <v>648478653726</v>
          </cell>
        </row>
        <row r="996">
          <cell r="A996" t="str">
            <v>060403038309</v>
          </cell>
          <cell r="B996" t="str">
            <v>INSPYRATIONAL WMNS INSIDE OUT S/S TEE BLACK XL</v>
          </cell>
          <cell r="C996">
            <v>3.5</v>
          </cell>
          <cell r="D996" t="str">
            <v>648478653757</v>
          </cell>
        </row>
        <row r="997">
          <cell r="A997" t="str">
            <v>060403326303</v>
          </cell>
          <cell r="B997" t="str">
            <v>INSPYRATIONAL WMNS INSIDE OUT S/S TEE INDIGO SM</v>
          </cell>
          <cell r="C997">
            <v>3.5</v>
          </cell>
          <cell r="D997" t="str">
            <v>648478653788</v>
          </cell>
        </row>
        <row r="998">
          <cell r="A998" t="str">
            <v>060403326305</v>
          </cell>
          <cell r="B998" t="str">
            <v>INSPYRATIONAL WMNS INSIDE OUT S/S TEE INDIGO MD</v>
          </cell>
          <cell r="C998">
            <v>12</v>
          </cell>
          <cell r="D998" t="str">
            <v>648478653771</v>
          </cell>
        </row>
        <row r="999">
          <cell r="A999" t="str">
            <v>060403326307</v>
          </cell>
          <cell r="B999" t="str">
            <v>INSPYRATIONAL WMNS INSIDE OUT S/S TEE INDIGO LG</v>
          </cell>
          <cell r="C999">
            <v>12</v>
          </cell>
          <cell r="D999" t="str">
            <v>648478653764</v>
          </cell>
        </row>
        <row r="1000">
          <cell r="A1000" t="str">
            <v>060403326309</v>
          </cell>
          <cell r="B1000" t="str">
            <v>INSPYRATIONAL WMNS INSIDE OUT S/S TEE INDIGO XL</v>
          </cell>
          <cell r="C1000">
            <v>3.5</v>
          </cell>
          <cell r="D1000" t="str">
            <v>648478653795</v>
          </cell>
        </row>
        <row r="1001">
          <cell r="A1001" t="str">
            <v>060403421303</v>
          </cell>
          <cell r="B1001" t="str">
            <v>INSPYRATIONAL WMNS INSIDE OUT S/S TEE MOCHA SM</v>
          </cell>
          <cell r="C1001">
            <v>3.5</v>
          </cell>
          <cell r="D1001" t="str">
            <v>648478653702</v>
          </cell>
        </row>
        <row r="1002">
          <cell r="A1002" t="str">
            <v>060403421305</v>
          </cell>
          <cell r="B1002" t="str">
            <v>INSPYRATIONAL WMNS INSIDE OUT S/S TEE MOCHA MD</v>
          </cell>
          <cell r="C1002">
            <v>3.5</v>
          </cell>
          <cell r="D1002" t="str">
            <v>648478653696</v>
          </cell>
        </row>
        <row r="1003">
          <cell r="A1003" t="str">
            <v>060403421307</v>
          </cell>
          <cell r="B1003" t="str">
            <v>INSPYRATIONAL WMNS INSIDE OUT S/S TEE MOCHA LG</v>
          </cell>
          <cell r="C1003">
            <v>3.5</v>
          </cell>
          <cell r="D1003" t="str">
            <v>648478653689</v>
          </cell>
        </row>
        <row r="1004">
          <cell r="A1004" t="str">
            <v>060403421309</v>
          </cell>
          <cell r="B1004" t="str">
            <v>INSPYRATIONAL WMNS INSIDE OUT S/S TEE MOCHA XL</v>
          </cell>
          <cell r="C1004">
            <v>3.5</v>
          </cell>
          <cell r="D1004" t="str">
            <v>648478653719</v>
          </cell>
        </row>
        <row r="1005">
          <cell r="A1005" t="str">
            <v>060417038303</v>
          </cell>
          <cell r="B1005" t="str">
            <v>KERNEL FITTED S/S TEE BLACK SM</v>
          </cell>
          <cell r="C1005">
            <v>10.5</v>
          </cell>
          <cell r="D1005" t="str">
            <v>648478649415</v>
          </cell>
        </row>
        <row r="1006">
          <cell r="A1006" t="str">
            <v>060417038305</v>
          </cell>
          <cell r="B1006" t="str">
            <v>KERNEL FITTED S/S TEE BLACK MD</v>
          </cell>
          <cell r="C1006">
            <v>10.5</v>
          </cell>
          <cell r="D1006" t="str">
            <v>648478648609</v>
          </cell>
        </row>
        <row r="1007">
          <cell r="A1007" t="str">
            <v>060417038307</v>
          </cell>
          <cell r="B1007" t="str">
            <v>KERNEL FITTED S/S TEE BLACK LG</v>
          </cell>
          <cell r="C1007">
            <v>10.5</v>
          </cell>
          <cell r="D1007" t="str">
            <v>648478648593</v>
          </cell>
        </row>
        <row r="1008">
          <cell r="A1008" t="str">
            <v>060417038309</v>
          </cell>
          <cell r="B1008" t="str">
            <v>KERNEL FITTED S/S TEE BLACK XL</v>
          </cell>
          <cell r="C1008">
            <v>10.5</v>
          </cell>
          <cell r="D1008" t="str">
            <v>648478649422</v>
          </cell>
        </row>
        <row r="1009">
          <cell r="A1009" t="str">
            <v>060417133303</v>
          </cell>
          <cell r="B1009" t="str">
            <v>KERNEL FITTED S/S TEE BROWN SM</v>
          </cell>
          <cell r="C1009">
            <v>10.5</v>
          </cell>
          <cell r="D1009" t="str">
            <v>648478650497</v>
          </cell>
        </row>
        <row r="1010">
          <cell r="A1010" t="str">
            <v>060417133305</v>
          </cell>
          <cell r="B1010" t="str">
            <v>KERNEL FITTED S/S TEE BROWN MD</v>
          </cell>
          <cell r="C1010">
            <v>10.5</v>
          </cell>
          <cell r="D1010" t="str">
            <v>648478650480</v>
          </cell>
        </row>
        <row r="1011">
          <cell r="A1011" t="str">
            <v>060417133307</v>
          </cell>
          <cell r="B1011" t="str">
            <v>KERNEL FITTED S/S TEE BROWN LG</v>
          </cell>
          <cell r="C1011">
            <v>10.5</v>
          </cell>
          <cell r="D1011" t="str">
            <v>648478650473</v>
          </cell>
        </row>
        <row r="1012">
          <cell r="A1012" t="str">
            <v>060417133309</v>
          </cell>
          <cell r="B1012" t="str">
            <v>KERNEL FITTED S/S TEE BROWN XL</v>
          </cell>
          <cell r="C1012">
            <v>10.5</v>
          </cell>
          <cell r="D1012" t="str">
            <v>648478650503</v>
          </cell>
        </row>
        <row r="1013">
          <cell r="A1013" t="str">
            <v>060417326303</v>
          </cell>
          <cell r="B1013" t="str">
            <v>KERNEL FITTED S/S TEE INDIGO SM</v>
          </cell>
          <cell r="C1013">
            <v>10.5</v>
          </cell>
          <cell r="D1013" t="str">
            <v>648478650534</v>
          </cell>
        </row>
        <row r="1014">
          <cell r="A1014" t="str">
            <v>060417326305</v>
          </cell>
          <cell r="B1014" t="str">
            <v>KERNEL FITTED S/S TEE INDIGO MD</v>
          </cell>
          <cell r="C1014">
            <v>10.5</v>
          </cell>
          <cell r="D1014" t="str">
            <v>648478650527</v>
          </cell>
        </row>
        <row r="1015">
          <cell r="A1015" t="str">
            <v>060417326307</v>
          </cell>
          <cell r="B1015" t="str">
            <v>KERNEL FITTED S/S TEE INDIGO LG</v>
          </cell>
          <cell r="C1015">
            <v>10.5</v>
          </cell>
          <cell r="D1015" t="str">
            <v>648478650510</v>
          </cell>
        </row>
        <row r="1016">
          <cell r="A1016" t="str">
            <v>060417326309</v>
          </cell>
          <cell r="B1016" t="str">
            <v>KERNEL FITTED S/S TEE INDIGO XL</v>
          </cell>
          <cell r="C1016">
            <v>10.5</v>
          </cell>
          <cell r="D1016" t="str">
            <v>648478650541</v>
          </cell>
        </row>
        <row r="1017">
          <cell r="A1017" t="str">
            <v>060417632303</v>
          </cell>
          <cell r="B1017" t="str">
            <v>KERNEL FITTED S/S TEE WHITE SM</v>
          </cell>
          <cell r="C1017">
            <v>10.5</v>
          </cell>
          <cell r="D1017" t="str">
            <v>648478650572</v>
          </cell>
        </row>
        <row r="1018">
          <cell r="A1018" t="str">
            <v>060417632305</v>
          </cell>
          <cell r="B1018" t="str">
            <v>KERNEL FITTED S/S TEE WHITE MD</v>
          </cell>
          <cell r="C1018">
            <v>10.5</v>
          </cell>
          <cell r="D1018" t="str">
            <v>648478650565</v>
          </cell>
        </row>
        <row r="1019">
          <cell r="A1019" t="str">
            <v>060417632307</v>
          </cell>
          <cell r="B1019" t="str">
            <v>KERNEL FITTED S/S TEE WHITE LG</v>
          </cell>
          <cell r="C1019">
            <v>10.5</v>
          </cell>
          <cell r="D1019" t="str">
            <v>648478650558</v>
          </cell>
        </row>
        <row r="1020">
          <cell r="A1020" t="str">
            <v>060417632309</v>
          </cell>
          <cell r="B1020" t="str">
            <v>KERNEL FITTED S/S TEE WHITE XL</v>
          </cell>
          <cell r="C1020">
            <v>10.5</v>
          </cell>
          <cell r="D1020" t="str">
            <v>648478650589</v>
          </cell>
        </row>
        <row r="1021">
          <cell r="A1021" t="str">
            <v>060422212303</v>
          </cell>
          <cell r="B1021" t="str">
            <v>KISSABLE WMNS S/S TEE CORAL SM</v>
          </cell>
          <cell r="C1021">
            <v>11</v>
          </cell>
          <cell r="D1021" t="str">
            <v>648478662155</v>
          </cell>
        </row>
        <row r="1022">
          <cell r="A1022" t="str">
            <v>060422212305</v>
          </cell>
          <cell r="B1022" t="str">
            <v>KISSABLE WMNS S/S TEE CORAL MD</v>
          </cell>
          <cell r="C1022">
            <v>11</v>
          </cell>
          <cell r="D1022" t="str">
            <v>648478662148</v>
          </cell>
        </row>
        <row r="1023">
          <cell r="A1023" t="str">
            <v>060422212307</v>
          </cell>
          <cell r="B1023" t="str">
            <v>KISSABLE WMNS S/S TEE CORAL LG</v>
          </cell>
          <cell r="C1023">
            <v>11</v>
          </cell>
          <cell r="D1023" t="str">
            <v>648478662131</v>
          </cell>
        </row>
        <row r="1024">
          <cell r="A1024" t="str">
            <v>060422212309</v>
          </cell>
          <cell r="B1024" t="str">
            <v>KISSABLE WMNS S/S TEE CORAL XL</v>
          </cell>
          <cell r="C1024">
            <v>11</v>
          </cell>
          <cell r="D1024" t="str">
            <v>648478662162</v>
          </cell>
        </row>
        <row r="1025">
          <cell r="A1025" t="str">
            <v>060422484303</v>
          </cell>
          <cell r="B1025" t="str">
            <v>KISSABLE WMNS S/S TEE PINK SM</v>
          </cell>
          <cell r="C1025">
            <v>11</v>
          </cell>
          <cell r="D1025" t="str">
            <v>648478662193</v>
          </cell>
        </row>
        <row r="1026">
          <cell r="A1026" t="str">
            <v>060422484305</v>
          </cell>
          <cell r="B1026" t="str">
            <v>KISSABLE WMNS S/S TEE PINK MD</v>
          </cell>
          <cell r="C1026">
            <v>11</v>
          </cell>
          <cell r="D1026" t="str">
            <v>648478662186</v>
          </cell>
        </row>
        <row r="1027">
          <cell r="A1027" t="str">
            <v>060422484307</v>
          </cell>
          <cell r="B1027" t="str">
            <v>KISSABLE WMNS S/S TEE PINK LG</v>
          </cell>
          <cell r="C1027">
            <v>11</v>
          </cell>
          <cell r="D1027" t="str">
            <v>648478662179</v>
          </cell>
        </row>
        <row r="1028">
          <cell r="A1028" t="str">
            <v>060422484309</v>
          </cell>
          <cell r="B1028" t="str">
            <v>KISSABLE WMNS S/S TEE PINK XL</v>
          </cell>
          <cell r="C1028">
            <v>11</v>
          </cell>
          <cell r="D1028" t="str">
            <v>648478662209</v>
          </cell>
        </row>
        <row r="1029">
          <cell r="A1029" t="str">
            <v>060422632303</v>
          </cell>
          <cell r="B1029" t="str">
            <v>KISSABLE WMNS S/S TEE WHITE SM</v>
          </cell>
          <cell r="C1029">
            <v>11</v>
          </cell>
          <cell r="D1029" t="str">
            <v>648478662230</v>
          </cell>
        </row>
        <row r="1030">
          <cell r="A1030" t="str">
            <v>060422632305</v>
          </cell>
          <cell r="B1030" t="str">
            <v>KISSABLE WMNS S/S TEE WHITE MD</v>
          </cell>
          <cell r="C1030">
            <v>11</v>
          </cell>
          <cell r="D1030" t="str">
            <v>648478662223</v>
          </cell>
        </row>
        <row r="1031">
          <cell r="A1031" t="str">
            <v>060422632307</v>
          </cell>
          <cell r="B1031" t="str">
            <v>KISSABLE WMNS S/S TEE WHITE LG</v>
          </cell>
          <cell r="C1031">
            <v>11</v>
          </cell>
          <cell r="D1031" t="str">
            <v>648478662216</v>
          </cell>
        </row>
        <row r="1032">
          <cell r="A1032" t="str">
            <v>060422632309</v>
          </cell>
          <cell r="B1032" t="str">
            <v>KISSABLE WMNS S/S TEE WHITE XL</v>
          </cell>
          <cell r="C1032">
            <v>11</v>
          </cell>
          <cell r="D1032" t="str">
            <v>648478662247</v>
          </cell>
        </row>
        <row r="1033">
          <cell r="A1033" t="str">
            <v>060422661303</v>
          </cell>
          <cell r="B1033" t="str">
            <v>KISSABLE WMNS S/S TEE YELLOW SM</v>
          </cell>
          <cell r="C1033">
            <v>11</v>
          </cell>
          <cell r="D1033" t="str">
            <v>648478662278</v>
          </cell>
        </row>
        <row r="1034">
          <cell r="A1034" t="str">
            <v>060422661305</v>
          </cell>
          <cell r="B1034" t="str">
            <v>KISSABLE WMNS S/S TEE YELLOW MD</v>
          </cell>
          <cell r="C1034">
            <v>11</v>
          </cell>
          <cell r="D1034" t="str">
            <v>648478662261</v>
          </cell>
        </row>
        <row r="1035">
          <cell r="A1035" t="str">
            <v>060422661307</v>
          </cell>
          <cell r="B1035" t="str">
            <v>KISSABLE WMNS S/S TEE YELLOW LG</v>
          </cell>
          <cell r="C1035">
            <v>11</v>
          </cell>
          <cell r="D1035" t="str">
            <v>648478662254</v>
          </cell>
        </row>
        <row r="1036">
          <cell r="A1036" t="str">
            <v>060422661309</v>
          </cell>
          <cell r="B1036" t="str">
            <v>KISSABLE WMNS S/S TEE YELLOW XL</v>
          </cell>
          <cell r="C1036">
            <v>11</v>
          </cell>
          <cell r="D1036" t="str">
            <v>648478662285</v>
          </cell>
        </row>
        <row r="1037">
          <cell r="A1037" t="str">
            <v>060443038303</v>
          </cell>
          <cell r="B1037" t="str">
            <v>LEON S/S TEE BLACK SM</v>
          </cell>
          <cell r="C1037">
            <v>9.5</v>
          </cell>
          <cell r="D1037" t="str">
            <v>648478650008</v>
          </cell>
        </row>
        <row r="1038">
          <cell r="A1038" t="str">
            <v>060443038305</v>
          </cell>
          <cell r="B1038" t="str">
            <v>LEON S/S TEE BLACK MD</v>
          </cell>
          <cell r="C1038">
            <v>9.5</v>
          </cell>
          <cell r="D1038" t="str">
            <v>648478649996</v>
          </cell>
        </row>
        <row r="1039">
          <cell r="A1039" t="str">
            <v>060443038307</v>
          </cell>
          <cell r="B1039" t="str">
            <v>LEON S/S TEE BLACK LG</v>
          </cell>
          <cell r="C1039">
            <v>9.5</v>
          </cell>
          <cell r="D1039" t="str">
            <v>648478649989</v>
          </cell>
        </row>
        <row r="1040">
          <cell r="A1040" t="str">
            <v>060443038309</v>
          </cell>
          <cell r="B1040" t="str">
            <v>LEON S/S TEE BLACK XL</v>
          </cell>
          <cell r="C1040">
            <v>9.5</v>
          </cell>
          <cell r="D1040" t="str">
            <v>648478650015</v>
          </cell>
        </row>
        <row r="1041">
          <cell r="A1041" t="str">
            <v>060443133303</v>
          </cell>
          <cell r="B1041" t="str">
            <v>LEON S/S TEE BROWN SM</v>
          </cell>
          <cell r="C1041">
            <v>9.5</v>
          </cell>
          <cell r="D1041" t="str">
            <v>648478649699</v>
          </cell>
        </row>
        <row r="1042">
          <cell r="A1042" t="str">
            <v>060443133305</v>
          </cell>
          <cell r="B1042" t="str">
            <v>LEON S/S TEE BROWN MD</v>
          </cell>
          <cell r="C1042">
            <v>9.5</v>
          </cell>
          <cell r="D1042" t="str">
            <v>648478648500</v>
          </cell>
        </row>
        <row r="1043">
          <cell r="A1043" t="str">
            <v>060443133307</v>
          </cell>
          <cell r="B1043" t="str">
            <v>LEON S/S TEE BROWN LG</v>
          </cell>
          <cell r="C1043">
            <v>9.5</v>
          </cell>
          <cell r="D1043" t="str">
            <v>648478648494</v>
          </cell>
        </row>
        <row r="1044">
          <cell r="A1044" t="str">
            <v>060443133309</v>
          </cell>
          <cell r="B1044" t="str">
            <v>LEON S/S TEE BROWN XL</v>
          </cell>
          <cell r="C1044">
            <v>9.5</v>
          </cell>
          <cell r="D1044" t="str">
            <v>648478649705</v>
          </cell>
        </row>
        <row r="1045">
          <cell r="A1045" t="str">
            <v>060443339303</v>
          </cell>
          <cell r="B1045" t="str">
            <v>LEON S/S TEE KHAKI SM</v>
          </cell>
          <cell r="C1045">
            <v>9.5</v>
          </cell>
          <cell r="D1045" t="str">
            <v>648478650084</v>
          </cell>
        </row>
        <row r="1046">
          <cell r="A1046" t="str">
            <v>060443339305</v>
          </cell>
          <cell r="B1046" t="str">
            <v>LEON S/S TEE KHAKI MD</v>
          </cell>
          <cell r="C1046">
            <v>9.5</v>
          </cell>
          <cell r="D1046" t="str">
            <v>648478650077</v>
          </cell>
        </row>
        <row r="1047">
          <cell r="A1047" t="str">
            <v>060443339307</v>
          </cell>
          <cell r="B1047" t="str">
            <v>LEON S/S TEE KHAKI LG</v>
          </cell>
          <cell r="C1047">
            <v>9.5</v>
          </cell>
          <cell r="D1047" t="str">
            <v>648478650060</v>
          </cell>
        </row>
        <row r="1048">
          <cell r="A1048" t="str">
            <v>060443339309</v>
          </cell>
          <cell r="B1048" t="str">
            <v>LEON S/S TEE KHAKI XL</v>
          </cell>
          <cell r="C1048">
            <v>9.5</v>
          </cell>
          <cell r="D1048" t="str">
            <v>648478650091</v>
          </cell>
        </row>
        <row r="1049">
          <cell r="A1049" t="str">
            <v>060443367303</v>
          </cell>
          <cell r="B1049" t="str">
            <v>LEON S/S TEE MAROON SM</v>
          </cell>
          <cell r="C1049">
            <v>9.5</v>
          </cell>
          <cell r="D1049" t="str">
            <v>648478650046</v>
          </cell>
        </row>
        <row r="1050">
          <cell r="A1050" t="str">
            <v>060443367305</v>
          </cell>
          <cell r="B1050" t="str">
            <v>LEON S/S TEE MAROON MD</v>
          </cell>
          <cell r="C1050">
            <v>9.5</v>
          </cell>
          <cell r="D1050" t="str">
            <v>648478650039</v>
          </cell>
        </row>
        <row r="1051">
          <cell r="A1051" t="str">
            <v>060443367307</v>
          </cell>
          <cell r="B1051" t="str">
            <v>LEON S/S TEE MAROON LG</v>
          </cell>
          <cell r="C1051">
            <v>9.5</v>
          </cell>
          <cell r="D1051" t="str">
            <v>648478650022</v>
          </cell>
        </row>
        <row r="1052">
          <cell r="A1052" t="str">
            <v>060443367309</v>
          </cell>
          <cell r="B1052" t="str">
            <v>LEON S/S TEE MAROON XL</v>
          </cell>
          <cell r="C1052">
            <v>9.5</v>
          </cell>
          <cell r="D1052" t="str">
            <v>648478650053</v>
          </cell>
        </row>
        <row r="1053">
          <cell r="A1053" t="str">
            <v>060454156303</v>
          </cell>
          <cell r="B1053" t="str">
            <v>LOST S/S TEE BURNT ORNG SM</v>
          </cell>
          <cell r="C1053">
            <v>9.5</v>
          </cell>
          <cell r="D1053" t="str">
            <v>648478652903</v>
          </cell>
        </row>
        <row r="1054">
          <cell r="A1054" t="str">
            <v>060454156305</v>
          </cell>
          <cell r="B1054" t="str">
            <v>LOST S/S TEE BURNT ORNG MD</v>
          </cell>
          <cell r="C1054">
            <v>9.5</v>
          </cell>
          <cell r="D1054" t="str">
            <v>648478652897</v>
          </cell>
        </row>
        <row r="1055">
          <cell r="A1055" t="str">
            <v>060454156307</v>
          </cell>
          <cell r="B1055" t="str">
            <v>LOST S/S TEE BURNT ORNG LG</v>
          </cell>
          <cell r="C1055">
            <v>9.5</v>
          </cell>
          <cell r="D1055" t="str">
            <v>648478652880</v>
          </cell>
        </row>
        <row r="1056">
          <cell r="A1056" t="str">
            <v>060454156309</v>
          </cell>
          <cell r="B1056" t="str">
            <v>LOST S/S TEE BURNT ORNG XL</v>
          </cell>
          <cell r="C1056">
            <v>9.5</v>
          </cell>
          <cell r="D1056" t="str">
            <v>648478652910</v>
          </cell>
        </row>
        <row r="1057">
          <cell r="A1057" t="str">
            <v>060454166303</v>
          </cell>
          <cell r="B1057" t="str">
            <v>LOST S/S TEE CHAR HEATH SM</v>
          </cell>
          <cell r="C1057">
            <v>9.5</v>
          </cell>
          <cell r="D1057" t="str">
            <v>648478649231</v>
          </cell>
        </row>
        <row r="1058">
          <cell r="A1058" t="str">
            <v>060454166305</v>
          </cell>
          <cell r="B1058" t="str">
            <v>LOST S/S TEE CHAR HEATH MD</v>
          </cell>
          <cell r="C1058">
            <v>9.5</v>
          </cell>
          <cell r="D1058" t="str">
            <v>648478648425</v>
          </cell>
        </row>
        <row r="1059">
          <cell r="A1059" t="str">
            <v>060454166307</v>
          </cell>
          <cell r="B1059" t="str">
            <v>LOST S/S TEE CHAR HEATH LG</v>
          </cell>
          <cell r="C1059">
            <v>9.5</v>
          </cell>
          <cell r="D1059" t="str">
            <v>648478648418</v>
          </cell>
        </row>
        <row r="1060">
          <cell r="A1060" t="str">
            <v>060454166309</v>
          </cell>
          <cell r="B1060" t="str">
            <v>LOST S/S TEE CHAR HEATH XL</v>
          </cell>
          <cell r="C1060">
            <v>9.5</v>
          </cell>
          <cell r="D1060" t="str">
            <v>648478649248</v>
          </cell>
        </row>
        <row r="1061">
          <cell r="A1061" t="str">
            <v>060454242303</v>
          </cell>
          <cell r="B1061" t="str">
            <v>LOST S/S TEE DARK RED SM</v>
          </cell>
          <cell r="C1061">
            <v>9.5</v>
          </cell>
          <cell r="D1061" t="str">
            <v>648478649767</v>
          </cell>
        </row>
        <row r="1062">
          <cell r="A1062" t="str">
            <v>060454242305</v>
          </cell>
          <cell r="B1062" t="str">
            <v>LOST S/S TEE DARK RED MD</v>
          </cell>
          <cell r="C1062">
            <v>9.5</v>
          </cell>
          <cell r="D1062" t="str">
            <v>648478649750</v>
          </cell>
        </row>
        <row r="1063">
          <cell r="A1063" t="str">
            <v>060454242307</v>
          </cell>
          <cell r="B1063" t="str">
            <v>LOST S/S TEE DARK RED LG</v>
          </cell>
          <cell r="C1063">
            <v>9.5</v>
          </cell>
          <cell r="D1063" t="str">
            <v>648478649743</v>
          </cell>
        </row>
        <row r="1064">
          <cell r="A1064" t="str">
            <v>060454242309</v>
          </cell>
          <cell r="B1064" t="str">
            <v>LOST S/S TEE DARK RED XL</v>
          </cell>
          <cell r="C1064">
            <v>9.5</v>
          </cell>
          <cell r="D1064" t="str">
            <v>648478649774</v>
          </cell>
        </row>
        <row r="1065">
          <cell r="A1065" t="str">
            <v>060460038303</v>
          </cell>
          <cell r="B1065" t="str">
            <v>LURE WMN L/S TEE BLACK SM</v>
          </cell>
          <cell r="C1065">
            <v>16</v>
          </cell>
          <cell r="D1065" t="str">
            <v>648478667723</v>
          </cell>
        </row>
        <row r="1066">
          <cell r="A1066" t="str">
            <v>060460038305</v>
          </cell>
          <cell r="B1066" t="str">
            <v>LURE WMN L/S TEE BLACK MD</v>
          </cell>
          <cell r="C1066">
            <v>16</v>
          </cell>
          <cell r="D1066" t="str">
            <v>648478667716</v>
          </cell>
        </row>
        <row r="1067">
          <cell r="A1067" t="str">
            <v>060460038307</v>
          </cell>
          <cell r="B1067" t="str">
            <v>LURE WMN L/S TEE BLACK LG</v>
          </cell>
          <cell r="C1067">
            <v>16</v>
          </cell>
          <cell r="D1067" t="str">
            <v>648478667709</v>
          </cell>
        </row>
        <row r="1068">
          <cell r="A1068" t="str">
            <v>060460632303</v>
          </cell>
          <cell r="B1068" t="str">
            <v>LURE WMN L/S TEE WHITE SM</v>
          </cell>
          <cell r="C1068">
            <v>16</v>
          </cell>
          <cell r="D1068" t="str">
            <v>648478667754</v>
          </cell>
        </row>
        <row r="1069">
          <cell r="A1069" t="str">
            <v>060460632305</v>
          </cell>
          <cell r="B1069" t="str">
            <v>LURE WMN L/S TEE WHITE MD</v>
          </cell>
          <cell r="C1069">
            <v>6</v>
          </cell>
          <cell r="D1069" t="str">
            <v>648478667747</v>
          </cell>
        </row>
        <row r="1070">
          <cell r="A1070" t="str">
            <v>060460632307</v>
          </cell>
          <cell r="B1070" t="str">
            <v>LURE WMN L/S TEE WHITE LG</v>
          </cell>
          <cell r="C1070">
            <v>16</v>
          </cell>
          <cell r="D1070" t="str">
            <v>648478667730</v>
          </cell>
        </row>
        <row r="1071">
          <cell r="A1071" t="str">
            <v>060462133303</v>
          </cell>
          <cell r="B1071" t="str">
            <v>LUV SPY WMNS S/S TEE BROWN SM</v>
          </cell>
          <cell r="C1071">
            <v>11.5</v>
          </cell>
          <cell r="D1071" t="str">
            <v>648478667525</v>
          </cell>
        </row>
        <row r="1072">
          <cell r="A1072" t="str">
            <v>060462133305</v>
          </cell>
          <cell r="B1072" t="str">
            <v>LUV SPY WMNS S/S TEE BROWN MD</v>
          </cell>
          <cell r="C1072">
            <v>11.5</v>
          </cell>
          <cell r="D1072" t="str">
            <v>648478667518</v>
          </cell>
        </row>
        <row r="1073">
          <cell r="A1073" t="str">
            <v>060462133307</v>
          </cell>
          <cell r="B1073" t="str">
            <v>LUV SPY WMNS S/S TEE BROWN LG</v>
          </cell>
          <cell r="C1073">
            <v>11.5</v>
          </cell>
          <cell r="D1073" t="str">
            <v>648478667501</v>
          </cell>
        </row>
        <row r="1074">
          <cell r="A1074" t="str">
            <v>060462133309</v>
          </cell>
          <cell r="B1074" t="str">
            <v>LUV SPY WMNS S/S TEE BROWN XL</v>
          </cell>
          <cell r="C1074">
            <v>11.5</v>
          </cell>
          <cell r="D1074" t="str">
            <v>648478667532</v>
          </cell>
        </row>
        <row r="1075">
          <cell r="A1075" t="str">
            <v>060462404303</v>
          </cell>
          <cell r="B1075" t="str">
            <v>LUV SPY WMNS S/S TEE MERLOT SM</v>
          </cell>
          <cell r="C1075">
            <v>11.5</v>
          </cell>
          <cell r="D1075" t="str">
            <v>648478667563</v>
          </cell>
        </row>
        <row r="1076">
          <cell r="A1076" t="str">
            <v>060462404305</v>
          </cell>
          <cell r="B1076" t="str">
            <v>LUV SPY WMNS S/S TEE MERLOT MD</v>
          </cell>
          <cell r="C1076">
            <v>11.5</v>
          </cell>
          <cell r="D1076" t="str">
            <v>648478667556</v>
          </cell>
        </row>
        <row r="1077">
          <cell r="A1077" t="str">
            <v>060462404307</v>
          </cell>
          <cell r="B1077" t="str">
            <v>LUV SPY WMNS S/S TEE MERLOT LG</v>
          </cell>
          <cell r="C1077">
            <v>11.5</v>
          </cell>
          <cell r="D1077" t="str">
            <v>648478667549</v>
          </cell>
        </row>
        <row r="1078">
          <cell r="A1078" t="str">
            <v>060462404309</v>
          </cell>
          <cell r="B1078" t="str">
            <v>LUV SPY WMNS S/S TEE MERLOT XL</v>
          </cell>
          <cell r="C1078">
            <v>11.5</v>
          </cell>
          <cell r="D1078" t="str">
            <v>648478667570</v>
          </cell>
        </row>
        <row r="1079">
          <cell r="A1079" t="str">
            <v>060462590303</v>
          </cell>
          <cell r="B1079" t="str">
            <v>LUV SPY WMNS S/S TEE TEAL SM</v>
          </cell>
          <cell r="C1079">
            <v>11.5</v>
          </cell>
          <cell r="D1079" t="str">
            <v>648478667600</v>
          </cell>
        </row>
        <row r="1080">
          <cell r="A1080" t="str">
            <v>060462590305</v>
          </cell>
          <cell r="B1080" t="str">
            <v>LUV SPY WMNS S/S TEE TEAL MD</v>
          </cell>
          <cell r="C1080">
            <v>11.5</v>
          </cell>
          <cell r="D1080" t="str">
            <v>648478667594</v>
          </cell>
        </row>
        <row r="1081">
          <cell r="A1081" t="str">
            <v>060462590307</v>
          </cell>
          <cell r="B1081" t="str">
            <v>LUV SPY WMNS S/S TEE TEAL LG</v>
          </cell>
          <cell r="C1081">
            <v>11.5</v>
          </cell>
          <cell r="D1081" t="str">
            <v>648478667587</v>
          </cell>
        </row>
        <row r="1082">
          <cell r="A1082" t="str">
            <v>060462590309</v>
          </cell>
          <cell r="B1082" t="str">
            <v>LUV SPY WMNS S/S TEE TEAL XL</v>
          </cell>
          <cell r="C1082">
            <v>11.5</v>
          </cell>
          <cell r="D1082" t="str">
            <v>648478667617</v>
          </cell>
        </row>
        <row r="1083">
          <cell r="A1083" t="str">
            <v>060474038303</v>
          </cell>
          <cell r="B1083" t="str">
            <v>MAS L/S TEE BLACK SM</v>
          </cell>
          <cell r="C1083">
            <v>12.5</v>
          </cell>
          <cell r="D1083" t="str">
            <v>648478665590</v>
          </cell>
        </row>
        <row r="1084">
          <cell r="A1084" t="str">
            <v>060474038305</v>
          </cell>
          <cell r="B1084" t="str">
            <v>MAS L/S TEE BLACK MD</v>
          </cell>
          <cell r="C1084">
            <v>12.5</v>
          </cell>
          <cell r="D1084" t="str">
            <v>648478665583</v>
          </cell>
        </row>
        <row r="1085">
          <cell r="A1085" t="str">
            <v>060474038307</v>
          </cell>
          <cell r="B1085" t="str">
            <v>MAS L/S TEE BLACK LG</v>
          </cell>
          <cell r="C1085">
            <v>12.5</v>
          </cell>
          <cell r="D1085" t="str">
            <v>648478665576</v>
          </cell>
        </row>
        <row r="1086">
          <cell r="A1086" t="str">
            <v>060474038309</v>
          </cell>
          <cell r="B1086" t="str">
            <v>MAS L/S TEE BLACK XL</v>
          </cell>
          <cell r="C1086">
            <v>6</v>
          </cell>
          <cell r="D1086" t="str">
            <v>648478665606</v>
          </cell>
        </row>
        <row r="1087">
          <cell r="A1087" t="str">
            <v>060474038310</v>
          </cell>
          <cell r="B1087" t="str">
            <v>MAS L/S TEE BLACK XXL</v>
          </cell>
          <cell r="C1087">
            <v>6</v>
          </cell>
          <cell r="D1087" t="str">
            <v>648478665569</v>
          </cell>
        </row>
        <row r="1088">
          <cell r="A1088" t="str">
            <v>060474133303</v>
          </cell>
          <cell r="B1088" t="str">
            <v>MAS L/S TEE BROWN SM</v>
          </cell>
          <cell r="C1088">
            <v>12.5</v>
          </cell>
          <cell r="D1088" t="str">
            <v>648478665644</v>
          </cell>
        </row>
        <row r="1089">
          <cell r="A1089" t="str">
            <v>060474133305</v>
          </cell>
          <cell r="B1089" t="str">
            <v>MAS L/S TEE BROWN MD</v>
          </cell>
          <cell r="C1089">
            <v>12.5</v>
          </cell>
          <cell r="D1089" t="str">
            <v>648478665637</v>
          </cell>
        </row>
        <row r="1090">
          <cell r="A1090" t="str">
            <v>060474133307</v>
          </cell>
          <cell r="B1090" t="str">
            <v>MAS L/S TEE BROWN LG</v>
          </cell>
          <cell r="C1090">
            <v>6</v>
          </cell>
          <cell r="D1090" t="str">
            <v>648478665620</v>
          </cell>
        </row>
        <row r="1091">
          <cell r="A1091" t="str">
            <v>060474133309</v>
          </cell>
          <cell r="B1091" t="str">
            <v>MAS L/S TEE BROWN XL</v>
          </cell>
          <cell r="C1091">
            <v>12.5</v>
          </cell>
          <cell r="D1091" t="str">
            <v>648478665651</v>
          </cell>
        </row>
        <row r="1092">
          <cell r="A1092" t="str">
            <v>060474133310</v>
          </cell>
          <cell r="B1092" t="str">
            <v>MAS L/S TEE BROWN XXL</v>
          </cell>
          <cell r="C1092">
            <v>6</v>
          </cell>
          <cell r="D1092" t="str">
            <v>648478665613</v>
          </cell>
        </row>
        <row r="1093">
          <cell r="A1093" t="str">
            <v>060474433303</v>
          </cell>
          <cell r="B1093" t="str">
            <v>MAS L/S TEE NAVY SM</v>
          </cell>
          <cell r="C1093">
            <v>6</v>
          </cell>
          <cell r="D1093" t="str">
            <v>648478665699</v>
          </cell>
        </row>
        <row r="1094">
          <cell r="A1094" t="str">
            <v>060474433305</v>
          </cell>
          <cell r="B1094" t="str">
            <v>MAS L/S TEE NAVY MD</v>
          </cell>
          <cell r="C1094">
            <v>6</v>
          </cell>
          <cell r="D1094" t="str">
            <v>648478665682</v>
          </cell>
        </row>
        <row r="1095">
          <cell r="A1095" t="str">
            <v>060474433307</v>
          </cell>
          <cell r="B1095" t="str">
            <v>MAS L/S TEE NAVY LG</v>
          </cell>
          <cell r="C1095">
            <v>6</v>
          </cell>
          <cell r="D1095" t="str">
            <v>648478665675</v>
          </cell>
        </row>
        <row r="1096">
          <cell r="A1096" t="str">
            <v>060474433309</v>
          </cell>
          <cell r="B1096" t="str">
            <v>MAS L/S TEE NAVY XL</v>
          </cell>
          <cell r="C1096">
            <v>6</v>
          </cell>
          <cell r="D1096" t="str">
            <v>648478665705</v>
          </cell>
        </row>
        <row r="1097">
          <cell r="A1097" t="str">
            <v>060474433310</v>
          </cell>
          <cell r="B1097" t="str">
            <v>MAS L/S TEE NAVY XXL</v>
          </cell>
          <cell r="C1097">
            <v>6</v>
          </cell>
          <cell r="D1097" t="str">
            <v>648478665668</v>
          </cell>
        </row>
        <row r="1098">
          <cell r="A1098" t="str">
            <v>060475038303</v>
          </cell>
          <cell r="B1098" t="str">
            <v>MASK FITTED S/S TEE BLACK SM</v>
          </cell>
          <cell r="C1098">
            <v>5</v>
          </cell>
          <cell r="D1098" t="str">
            <v>648478650121</v>
          </cell>
        </row>
        <row r="1099">
          <cell r="A1099" t="str">
            <v>060475038305</v>
          </cell>
          <cell r="B1099" t="str">
            <v>MASK FITTED S/S TEE BLACK MD</v>
          </cell>
          <cell r="C1099">
            <v>13</v>
          </cell>
          <cell r="D1099" t="str">
            <v>648478650114</v>
          </cell>
        </row>
        <row r="1100">
          <cell r="A1100" t="str">
            <v>060475038307</v>
          </cell>
          <cell r="B1100" t="str">
            <v>MASK FITTED S/S TEE BLACK LG</v>
          </cell>
          <cell r="C1100">
            <v>13</v>
          </cell>
          <cell r="D1100" t="str">
            <v>648478650107</v>
          </cell>
        </row>
        <row r="1101">
          <cell r="A1101" t="str">
            <v>060475038309</v>
          </cell>
          <cell r="B1101" t="str">
            <v>MASK FITTED S/S TEE BLACK XL</v>
          </cell>
          <cell r="C1101">
            <v>13</v>
          </cell>
          <cell r="D1101" t="str">
            <v>648478650138</v>
          </cell>
        </row>
        <row r="1102">
          <cell r="A1102" t="str">
            <v>060475133303</v>
          </cell>
          <cell r="B1102" t="str">
            <v>MASK FITTED S/S TEE BROWN SM</v>
          </cell>
          <cell r="C1102">
            <v>13</v>
          </cell>
          <cell r="D1102" t="str">
            <v>648478650169</v>
          </cell>
        </row>
        <row r="1103">
          <cell r="A1103" t="str">
            <v>060475133305</v>
          </cell>
          <cell r="B1103" t="str">
            <v>MASK FITTED S/S TEE BROWN MD</v>
          </cell>
          <cell r="C1103">
            <v>13</v>
          </cell>
          <cell r="D1103" t="str">
            <v>648478650152</v>
          </cell>
        </row>
        <row r="1104">
          <cell r="A1104" t="str">
            <v>060475133307</v>
          </cell>
          <cell r="B1104" t="str">
            <v>MASK FITTED S/S TEE BROWN LG</v>
          </cell>
          <cell r="C1104">
            <v>13</v>
          </cell>
          <cell r="D1104" t="str">
            <v>648478650145</v>
          </cell>
        </row>
        <row r="1105">
          <cell r="A1105" t="str">
            <v>060475133309</v>
          </cell>
          <cell r="B1105" t="str">
            <v>MASK FITTED S/S TEE BROWN XL</v>
          </cell>
          <cell r="C1105">
            <v>13</v>
          </cell>
          <cell r="D1105" t="str">
            <v>648478650176</v>
          </cell>
        </row>
        <row r="1106">
          <cell r="A1106" t="str">
            <v>060475242303</v>
          </cell>
          <cell r="B1106" t="str">
            <v>MASK FITTED S/S TEE DARK RED SM</v>
          </cell>
          <cell r="C1106">
            <v>13</v>
          </cell>
          <cell r="D1106" t="str">
            <v>648478649330</v>
          </cell>
        </row>
        <row r="1107">
          <cell r="A1107" t="str">
            <v>060475242305</v>
          </cell>
          <cell r="B1107" t="str">
            <v>MASK FITTED S/S TEE DARK RED MD</v>
          </cell>
          <cell r="C1107">
            <v>13</v>
          </cell>
          <cell r="D1107" t="str">
            <v>648478648524</v>
          </cell>
        </row>
        <row r="1108">
          <cell r="A1108" t="str">
            <v>060475242307</v>
          </cell>
          <cell r="B1108" t="str">
            <v>MASK FITTED S/S TEE DARK RED LG</v>
          </cell>
          <cell r="C1108">
            <v>13</v>
          </cell>
          <cell r="D1108" t="str">
            <v>648478648517</v>
          </cell>
        </row>
        <row r="1109">
          <cell r="A1109" t="str">
            <v>060475242309</v>
          </cell>
          <cell r="B1109" t="str">
            <v>MASK FITTED S/S TEE DARK RED XL</v>
          </cell>
          <cell r="C1109">
            <v>13</v>
          </cell>
          <cell r="D1109" t="str">
            <v>648478649347</v>
          </cell>
        </row>
        <row r="1110">
          <cell r="A1110" t="str">
            <v>060475632303</v>
          </cell>
          <cell r="B1110" t="str">
            <v>MASK FITTED S/S TEE WHITE SM</v>
          </cell>
          <cell r="C1110">
            <v>5</v>
          </cell>
          <cell r="D1110" t="str">
            <v>648478652699</v>
          </cell>
        </row>
        <row r="1111">
          <cell r="A1111" t="str">
            <v>060475632305</v>
          </cell>
          <cell r="B1111" t="str">
            <v>MASK FITTED S/S TEE WHITE MD</v>
          </cell>
          <cell r="C1111">
            <v>5</v>
          </cell>
          <cell r="D1111" t="str">
            <v>648478652682</v>
          </cell>
        </row>
        <row r="1112">
          <cell r="A1112" t="str">
            <v>060475632307</v>
          </cell>
          <cell r="B1112" t="str">
            <v>MASK FITTED S/S TEE WHITE LG</v>
          </cell>
          <cell r="C1112">
            <v>5</v>
          </cell>
          <cell r="D1112" t="str">
            <v>648478652675</v>
          </cell>
        </row>
        <row r="1113">
          <cell r="A1113" t="str">
            <v>060475632309</v>
          </cell>
          <cell r="B1113" t="str">
            <v>MASK FITTED S/S TEE WHITE XL</v>
          </cell>
          <cell r="C1113">
            <v>13</v>
          </cell>
          <cell r="D1113" t="str">
            <v>648478652705</v>
          </cell>
        </row>
        <row r="1114">
          <cell r="A1114" t="str">
            <v>060476038303</v>
          </cell>
          <cell r="B1114" t="str">
            <v>MASQUING S/S TEE BLACK SM</v>
          </cell>
          <cell r="C1114">
            <v>10</v>
          </cell>
          <cell r="D1114" t="str">
            <v>648478664395</v>
          </cell>
        </row>
        <row r="1115">
          <cell r="A1115" t="str">
            <v>060476038305</v>
          </cell>
          <cell r="B1115" t="str">
            <v>MASQUING S/S TEE BLACK MD</v>
          </cell>
          <cell r="C1115">
            <v>10</v>
          </cell>
          <cell r="D1115" t="str">
            <v>648478664388</v>
          </cell>
        </row>
        <row r="1116">
          <cell r="A1116" t="str">
            <v>060476038307</v>
          </cell>
          <cell r="B1116" t="str">
            <v>MASQUING S/S TEE BLACK LG</v>
          </cell>
          <cell r="C1116">
            <v>10</v>
          </cell>
          <cell r="D1116" t="str">
            <v>648478664371</v>
          </cell>
        </row>
        <row r="1117">
          <cell r="A1117" t="str">
            <v>060476038309</v>
          </cell>
          <cell r="B1117" t="str">
            <v>MASQUING S/S TEE BLACK XL</v>
          </cell>
          <cell r="C1117">
            <v>5</v>
          </cell>
          <cell r="D1117" t="str">
            <v>648478664401</v>
          </cell>
        </row>
        <row r="1118">
          <cell r="A1118" t="str">
            <v>060476038310</v>
          </cell>
          <cell r="B1118" t="str">
            <v>MASQUING S/S TEE BLACK XXL</v>
          </cell>
          <cell r="C1118">
            <v>5</v>
          </cell>
          <cell r="D1118" t="str">
            <v>648478677913</v>
          </cell>
        </row>
        <row r="1119">
          <cell r="A1119" t="str">
            <v>060476133303</v>
          </cell>
          <cell r="B1119" t="str">
            <v>MASQUING S/S TEE BROWN SM</v>
          </cell>
          <cell r="C1119">
            <v>5</v>
          </cell>
          <cell r="D1119" t="str">
            <v>648478664432</v>
          </cell>
        </row>
        <row r="1120">
          <cell r="A1120" t="str">
            <v>060476133305</v>
          </cell>
          <cell r="B1120" t="str">
            <v>MASQUING S/S TEE BROWN MD</v>
          </cell>
          <cell r="C1120">
            <v>5</v>
          </cell>
          <cell r="D1120" t="str">
            <v>648478664425</v>
          </cell>
        </row>
        <row r="1121">
          <cell r="A1121" t="str">
            <v>060476133307</v>
          </cell>
          <cell r="B1121" t="str">
            <v>MASQUING S/S TEE BROWN LG</v>
          </cell>
          <cell r="C1121">
            <v>5</v>
          </cell>
          <cell r="D1121" t="str">
            <v>648478664418</v>
          </cell>
        </row>
        <row r="1122">
          <cell r="A1122" t="str">
            <v>060476133309</v>
          </cell>
          <cell r="B1122" t="str">
            <v>MASQUING S/S TEE BROWN XL</v>
          </cell>
          <cell r="C1122">
            <v>5</v>
          </cell>
          <cell r="D1122" t="str">
            <v>648478664449</v>
          </cell>
        </row>
        <row r="1123">
          <cell r="A1123" t="str">
            <v>060476303303</v>
          </cell>
          <cell r="B1123" t="str">
            <v>MASQUING S/S TEE HEATHER GREY SM</v>
          </cell>
          <cell r="C1123">
            <v>5</v>
          </cell>
          <cell r="D1123" t="str">
            <v>648478664470</v>
          </cell>
        </row>
        <row r="1124">
          <cell r="A1124" t="str">
            <v>060476303305</v>
          </cell>
          <cell r="B1124" t="str">
            <v>MASQUING S/S TEE HEATHER GREY MD</v>
          </cell>
          <cell r="C1124">
            <v>5</v>
          </cell>
          <cell r="D1124" t="str">
            <v>648478664463</v>
          </cell>
        </row>
        <row r="1125">
          <cell r="A1125" t="str">
            <v>060476303307</v>
          </cell>
          <cell r="B1125" t="str">
            <v>MASQUING S/S TEE HEATHER GREY LG</v>
          </cell>
          <cell r="C1125">
            <v>5</v>
          </cell>
          <cell r="D1125" t="str">
            <v>648478664456</v>
          </cell>
        </row>
        <row r="1126">
          <cell r="A1126" t="str">
            <v>060476303309</v>
          </cell>
          <cell r="B1126" t="str">
            <v>MASQUING S/S TEE HEATHER GREY XL</v>
          </cell>
          <cell r="C1126">
            <v>5</v>
          </cell>
          <cell r="D1126" t="str">
            <v>648478664487</v>
          </cell>
        </row>
        <row r="1127">
          <cell r="A1127" t="str">
            <v>060476433303</v>
          </cell>
          <cell r="B1127" t="str">
            <v>MASQUING S/S TEE NAVY SM</v>
          </cell>
          <cell r="C1127">
            <v>5</v>
          </cell>
          <cell r="D1127" t="str">
            <v>648478664517</v>
          </cell>
        </row>
        <row r="1128">
          <cell r="A1128" t="str">
            <v>060476433305</v>
          </cell>
          <cell r="B1128" t="str">
            <v>MASQUING S/S TEE NAVY MD</v>
          </cell>
          <cell r="C1128">
            <v>10</v>
          </cell>
          <cell r="D1128" t="str">
            <v>648478664500</v>
          </cell>
        </row>
        <row r="1129">
          <cell r="A1129" t="str">
            <v>060476433307</v>
          </cell>
          <cell r="B1129" t="str">
            <v>MASQUING S/S TEE NAVY LG</v>
          </cell>
          <cell r="C1129">
            <v>5</v>
          </cell>
          <cell r="D1129" t="str">
            <v>648478664494</v>
          </cell>
        </row>
        <row r="1130">
          <cell r="A1130" t="str">
            <v>060476433309</v>
          </cell>
          <cell r="B1130" t="str">
            <v>MASQUING S/S TEE NAVY XL</v>
          </cell>
          <cell r="C1130">
            <v>5</v>
          </cell>
          <cell r="D1130" t="str">
            <v>648478664524</v>
          </cell>
        </row>
        <row r="1131">
          <cell r="A1131" t="str">
            <v>060529038303</v>
          </cell>
          <cell r="B1131" t="str">
            <v>NEW ENGLAND FITTED S/S TEE BLACK SM</v>
          </cell>
          <cell r="C1131">
            <v>5</v>
          </cell>
          <cell r="D1131" t="str">
            <v>648478660038</v>
          </cell>
        </row>
        <row r="1132">
          <cell r="A1132" t="str">
            <v>060529038305</v>
          </cell>
          <cell r="B1132" t="str">
            <v>NEW ENGLAND FITTED S/S TEE BLACK MD</v>
          </cell>
          <cell r="C1132">
            <v>5</v>
          </cell>
          <cell r="D1132" t="str">
            <v>648478660021</v>
          </cell>
        </row>
        <row r="1133">
          <cell r="A1133" t="str">
            <v>060529038307</v>
          </cell>
          <cell r="B1133" t="str">
            <v>NEW ENGLAND FITTED S/S TEE BLACK LG</v>
          </cell>
          <cell r="C1133">
            <v>5</v>
          </cell>
          <cell r="D1133" t="str">
            <v>648478660014</v>
          </cell>
        </row>
        <row r="1134">
          <cell r="A1134" t="str">
            <v>060529038309</v>
          </cell>
          <cell r="B1134" t="str">
            <v>NEW ENGLAND FITTED S/S TEE BLACK XL</v>
          </cell>
          <cell r="C1134">
            <v>10.5</v>
          </cell>
          <cell r="D1134" t="str">
            <v>648478660045</v>
          </cell>
        </row>
        <row r="1135">
          <cell r="A1135" t="str">
            <v>060529259303</v>
          </cell>
          <cell r="B1135" t="str">
            <v>NEW ENGLAND FITTED S/S TEE EMRLD GRN SM</v>
          </cell>
          <cell r="C1135">
            <v>5</v>
          </cell>
          <cell r="D1135" t="str">
            <v>648478660076</v>
          </cell>
        </row>
        <row r="1136">
          <cell r="A1136" t="str">
            <v>060529259305</v>
          </cell>
          <cell r="B1136" t="str">
            <v>NEW ENGLAND FITTED S/S TEE EMRLD GRN MD</v>
          </cell>
          <cell r="C1136">
            <v>5</v>
          </cell>
          <cell r="D1136" t="str">
            <v>648478660069</v>
          </cell>
        </row>
        <row r="1137">
          <cell r="A1137" t="str">
            <v>060529259307</v>
          </cell>
          <cell r="B1137" t="str">
            <v>NEW ENGLAND FITTED S/S TEE EMRLD GRN LG</v>
          </cell>
          <cell r="C1137">
            <v>5</v>
          </cell>
          <cell r="D1137" t="str">
            <v>648478660052</v>
          </cell>
        </row>
        <row r="1138">
          <cell r="A1138" t="str">
            <v>060529259309</v>
          </cell>
          <cell r="B1138" t="str">
            <v>NEW ENGLAND FITTED S/S TEE EMRLD GRN XL</v>
          </cell>
          <cell r="C1138">
            <v>5</v>
          </cell>
          <cell r="D1138" t="str">
            <v>648478660083</v>
          </cell>
        </row>
        <row r="1139">
          <cell r="A1139" t="str">
            <v>060529579303</v>
          </cell>
          <cell r="B1139" t="str">
            <v>NEW ENGLAND FITTED S/S TEE TAN SM</v>
          </cell>
          <cell r="C1139">
            <v>5</v>
          </cell>
          <cell r="D1139" t="str">
            <v>648478660113</v>
          </cell>
        </row>
        <row r="1140">
          <cell r="A1140" t="str">
            <v>060529579305</v>
          </cell>
          <cell r="B1140" t="str">
            <v>NEW ENGLAND FITTED S/S TEE TAN MD</v>
          </cell>
          <cell r="C1140">
            <v>5</v>
          </cell>
          <cell r="D1140" t="str">
            <v>648478660106</v>
          </cell>
        </row>
        <row r="1141">
          <cell r="A1141" t="str">
            <v>060529579307</v>
          </cell>
          <cell r="B1141" t="str">
            <v>NEW ENGLAND FITTED S/S TEE TAN LG</v>
          </cell>
          <cell r="C1141">
            <v>10.5</v>
          </cell>
          <cell r="D1141" t="str">
            <v>648478660090</v>
          </cell>
        </row>
        <row r="1142">
          <cell r="A1142" t="str">
            <v>060529579309</v>
          </cell>
          <cell r="B1142" t="str">
            <v>NEW ENGLAND FITTED S/S TEE TAN XL</v>
          </cell>
          <cell r="C1142">
            <v>5</v>
          </cell>
          <cell r="D1142" t="str">
            <v>648478660120</v>
          </cell>
        </row>
        <row r="1143">
          <cell r="A1143" t="str">
            <v>060530512303</v>
          </cell>
          <cell r="B1143" t="str">
            <v>NEW ENGLISH S/S TEE RED SM</v>
          </cell>
          <cell r="C1143">
            <v>9.5</v>
          </cell>
          <cell r="D1143" t="str">
            <v>648478627017</v>
          </cell>
        </row>
        <row r="1144">
          <cell r="A1144" t="str">
            <v>060530512305</v>
          </cell>
          <cell r="B1144" t="str">
            <v>NEW ENGLISH S/S TEE RED MD</v>
          </cell>
          <cell r="C1144">
            <v>9.5</v>
          </cell>
          <cell r="D1144" t="str">
            <v>648478627024</v>
          </cell>
        </row>
        <row r="1145">
          <cell r="A1145" t="str">
            <v>060530512307</v>
          </cell>
          <cell r="B1145" t="str">
            <v>NEW ENGLISH S/S TEE RED LG</v>
          </cell>
          <cell r="C1145">
            <v>9.5</v>
          </cell>
          <cell r="D1145" t="str">
            <v>648478627031</v>
          </cell>
        </row>
        <row r="1146">
          <cell r="A1146" t="str">
            <v>060530512309</v>
          </cell>
          <cell r="B1146" t="str">
            <v>NEW ENGLISH S/S TEE RED XL</v>
          </cell>
          <cell r="C1146">
            <v>9.5</v>
          </cell>
          <cell r="D1146" t="str">
            <v>648478627048</v>
          </cell>
        </row>
        <row r="1147">
          <cell r="A1147" t="str">
            <v>060532038303</v>
          </cell>
          <cell r="B1147" t="str">
            <v>NEWTON L/S TEE BLACK SM</v>
          </cell>
          <cell r="C1147">
            <v>6</v>
          </cell>
          <cell r="D1147" t="str">
            <v>648478665897</v>
          </cell>
        </row>
        <row r="1148">
          <cell r="A1148" t="str">
            <v>060532038305</v>
          </cell>
          <cell r="B1148" t="str">
            <v>NEWTON L/S TEE BLACK MD</v>
          </cell>
          <cell r="C1148">
            <v>6</v>
          </cell>
          <cell r="D1148" t="str">
            <v>648478665880</v>
          </cell>
        </row>
        <row r="1149">
          <cell r="A1149" t="str">
            <v>060532038307</v>
          </cell>
          <cell r="B1149" t="str">
            <v>NEWTON L/S TEE BLACK LG</v>
          </cell>
          <cell r="C1149">
            <v>6</v>
          </cell>
          <cell r="D1149" t="str">
            <v>648478665873</v>
          </cell>
        </row>
        <row r="1150">
          <cell r="A1150" t="str">
            <v>060532038309</v>
          </cell>
          <cell r="B1150" t="str">
            <v>NEWTON L/S TEE BLACK XL</v>
          </cell>
          <cell r="C1150">
            <v>6</v>
          </cell>
          <cell r="D1150" t="str">
            <v>648478665903</v>
          </cell>
        </row>
        <row r="1151">
          <cell r="A1151" t="str">
            <v>060532038310</v>
          </cell>
          <cell r="B1151" t="str">
            <v>NEWTON L/S TEE BLACK XXL</v>
          </cell>
          <cell r="C1151">
            <v>6</v>
          </cell>
          <cell r="D1151" t="str">
            <v>648478665866</v>
          </cell>
        </row>
        <row r="1152">
          <cell r="A1152" t="str">
            <v>060532166303</v>
          </cell>
          <cell r="B1152" t="str">
            <v>NEWTON L/S TEE CHARCOAL SM</v>
          </cell>
          <cell r="C1152">
            <v>6</v>
          </cell>
          <cell r="D1152" t="str">
            <v>648478665941</v>
          </cell>
        </row>
        <row r="1153">
          <cell r="A1153" t="str">
            <v>060532166305</v>
          </cell>
          <cell r="B1153" t="str">
            <v>NEWTON L/S TEE CHARCOAL MD</v>
          </cell>
          <cell r="C1153">
            <v>6</v>
          </cell>
          <cell r="D1153" t="str">
            <v>648478665934</v>
          </cell>
        </row>
        <row r="1154">
          <cell r="A1154" t="str">
            <v>060532166307</v>
          </cell>
          <cell r="B1154" t="str">
            <v>NEWTON L/S TEE CHARCOAL LG</v>
          </cell>
          <cell r="C1154">
            <v>6</v>
          </cell>
          <cell r="D1154" t="str">
            <v>648478665927</v>
          </cell>
        </row>
        <row r="1155">
          <cell r="A1155" t="str">
            <v>060532166309</v>
          </cell>
          <cell r="B1155" t="str">
            <v>NEWTON L/S TEE CHARCOAL XL</v>
          </cell>
          <cell r="C1155">
            <v>6</v>
          </cell>
          <cell r="D1155" t="str">
            <v>648478665958</v>
          </cell>
        </row>
        <row r="1156">
          <cell r="A1156" t="str">
            <v>060532166310</v>
          </cell>
          <cell r="B1156" t="str">
            <v>NEWTON L/S TEE CHARCOAL XXL</v>
          </cell>
          <cell r="C1156">
            <v>6</v>
          </cell>
          <cell r="D1156" t="str">
            <v>648478665910</v>
          </cell>
        </row>
        <row r="1157">
          <cell r="A1157" t="str">
            <v>060537259303</v>
          </cell>
          <cell r="B1157" t="str">
            <v>NORTON FITTED S/S TEE EMRLD GRN SM</v>
          </cell>
          <cell r="C1157">
            <v>5</v>
          </cell>
          <cell r="D1157" t="str">
            <v>648478661752</v>
          </cell>
        </row>
        <row r="1158">
          <cell r="A1158" t="str">
            <v>060537259305</v>
          </cell>
          <cell r="B1158" t="str">
            <v>NORTON FITTED S/S TEE EMRLD GRN MD</v>
          </cell>
          <cell r="C1158">
            <v>5</v>
          </cell>
          <cell r="D1158" t="str">
            <v>648478661745</v>
          </cell>
        </row>
        <row r="1159">
          <cell r="A1159" t="str">
            <v>060537259307</v>
          </cell>
          <cell r="B1159" t="str">
            <v>NORTON FITTED S/S TEE EMRLD GRN LG</v>
          </cell>
          <cell r="C1159">
            <v>5</v>
          </cell>
          <cell r="D1159" t="str">
            <v>648478661738</v>
          </cell>
        </row>
        <row r="1160">
          <cell r="A1160" t="str">
            <v>060537259309</v>
          </cell>
          <cell r="B1160" t="str">
            <v>NORTON FITTED S/S TEE EMRLD GRN XL</v>
          </cell>
          <cell r="C1160">
            <v>14</v>
          </cell>
          <cell r="D1160" t="str">
            <v>648478661769</v>
          </cell>
        </row>
        <row r="1161">
          <cell r="A1161" t="str">
            <v>060537303303</v>
          </cell>
          <cell r="B1161" t="str">
            <v>NORTON FITTED S/S TEE GRY HTHR SM</v>
          </cell>
          <cell r="C1161">
            <v>5</v>
          </cell>
          <cell r="D1161" t="str">
            <v>648478661790</v>
          </cell>
        </row>
        <row r="1162">
          <cell r="A1162" t="str">
            <v>060537303305</v>
          </cell>
          <cell r="B1162" t="str">
            <v>NORTON FITTED S/S TEE GRY HTHR MD</v>
          </cell>
          <cell r="C1162">
            <v>5</v>
          </cell>
          <cell r="D1162" t="str">
            <v>648478661783</v>
          </cell>
        </row>
        <row r="1163">
          <cell r="A1163" t="str">
            <v>060537303307</v>
          </cell>
          <cell r="B1163" t="str">
            <v>NORTON FITTED S/S TEE GRY HTHR LG</v>
          </cell>
          <cell r="C1163">
            <v>14</v>
          </cell>
          <cell r="D1163" t="str">
            <v>648478661776</v>
          </cell>
        </row>
        <row r="1164">
          <cell r="A1164" t="str">
            <v>060537303309</v>
          </cell>
          <cell r="B1164" t="str">
            <v>NORTON FITTED S/S TEE GRY HTHR XL</v>
          </cell>
          <cell r="C1164">
            <v>14</v>
          </cell>
          <cell r="D1164" t="str">
            <v>648478661806</v>
          </cell>
        </row>
        <row r="1165">
          <cell r="A1165" t="str">
            <v>060539133303</v>
          </cell>
          <cell r="B1165" t="str">
            <v>NOVUS WMNS S/S TEE BROWN SM</v>
          </cell>
          <cell r="C1165">
            <v>11</v>
          </cell>
          <cell r="D1165" t="str">
            <v>648478653344</v>
          </cell>
        </row>
        <row r="1166">
          <cell r="A1166" t="str">
            <v>060539133305</v>
          </cell>
          <cell r="B1166" t="str">
            <v>NOVUS WMNS S/S TEE BROWN MD</v>
          </cell>
          <cell r="C1166">
            <v>11</v>
          </cell>
          <cell r="D1166" t="str">
            <v>648478653337</v>
          </cell>
        </row>
        <row r="1167">
          <cell r="A1167" t="str">
            <v>060539133307</v>
          </cell>
          <cell r="B1167" t="str">
            <v>NOVUS WMNS S/S TEE BROWN LG</v>
          </cell>
          <cell r="C1167">
            <v>11</v>
          </cell>
          <cell r="D1167" t="str">
            <v>648478653320</v>
          </cell>
        </row>
        <row r="1168">
          <cell r="A1168" t="str">
            <v>060539133309</v>
          </cell>
          <cell r="B1168" t="str">
            <v>NOVUS WMNS S/S TEE BROWN XL</v>
          </cell>
          <cell r="C1168">
            <v>11</v>
          </cell>
          <cell r="D1168" t="str">
            <v>648478653351</v>
          </cell>
        </row>
        <row r="1169">
          <cell r="A1169" t="str">
            <v>060539404303</v>
          </cell>
          <cell r="B1169" t="str">
            <v>NOVUS WMNS S/S TEE MERLOT SM</v>
          </cell>
          <cell r="C1169">
            <v>11</v>
          </cell>
          <cell r="D1169" t="str">
            <v>648478653306</v>
          </cell>
        </row>
        <row r="1170">
          <cell r="A1170" t="str">
            <v>060539404305</v>
          </cell>
          <cell r="B1170" t="str">
            <v>NOVUS WMNS S/S TEE MERLOT MD</v>
          </cell>
          <cell r="C1170">
            <v>11</v>
          </cell>
          <cell r="D1170" t="str">
            <v>648478653290</v>
          </cell>
        </row>
        <row r="1171">
          <cell r="A1171" t="str">
            <v>060539404307</v>
          </cell>
          <cell r="B1171" t="str">
            <v>NOVUS WMNS S/S TEE MERLOT LG</v>
          </cell>
          <cell r="C1171">
            <v>11</v>
          </cell>
          <cell r="D1171" t="str">
            <v>648478653283</v>
          </cell>
        </row>
        <row r="1172">
          <cell r="A1172" t="str">
            <v>060539404309</v>
          </cell>
          <cell r="B1172" t="str">
            <v>NOVUS WMNS S/S TEE MERLOT XL</v>
          </cell>
          <cell r="C1172">
            <v>11</v>
          </cell>
          <cell r="D1172" t="str">
            <v>648478653313</v>
          </cell>
        </row>
        <row r="1173">
          <cell r="A1173" t="str">
            <v>060539448303</v>
          </cell>
          <cell r="B1173" t="str">
            <v>NOVUS WMNS S/S TEE OLIVE SM</v>
          </cell>
          <cell r="C1173">
            <v>11</v>
          </cell>
          <cell r="D1173" t="str">
            <v>648478653429</v>
          </cell>
        </row>
        <row r="1174">
          <cell r="A1174" t="str">
            <v>060539448305</v>
          </cell>
          <cell r="B1174" t="str">
            <v>NOVUS WMNS S/S TEE OLIVE MD</v>
          </cell>
          <cell r="C1174">
            <v>11</v>
          </cell>
          <cell r="D1174" t="str">
            <v>648478653412</v>
          </cell>
        </row>
        <row r="1175">
          <cell r="A1175" t="str">
            <v>060539448307</v>
          </cell>
          <cell r="B1175" t="str">
            <v>NOVUS WMNS S/S  TEE OLIVE LG</v>
          </cell>
          <cell r="C1175">
            <v>11</v>
          </cell>
          <cell r="D1175" t="str">
            <v>648478653405</v>
          </cell>
        </row>
        <row r="1176">
          <cell r="A1176" t="str">
            <v>060539448309</v>
          </cell>
          <cell r="B1176" t="str">
            <v>NOVUS WMNS S/S TEE OLIVE XL</v>
          </cell>
          <cell r="C1176">
            <v>11</v>
          </cell>
          <cell r="D1176" t="str">
            <v>648478653436</v>
          </cell>
        </row>
        <row r="1177">
          <cell r="A1177" t="str">
            <v>060539462303</v>
          </cell>
          <cell r="B1177" t="str">
            <v>NOVUS WMNS S/S TEE ORANGE SM</v>
          </cell>
          <cell r="C1177">
            <v>11</v>
          </cell>
          <cell r="D1177" t="str">
            <v>648478653382</v>
          </cell>
        </row>
        <row r="1178">
          <cell r="A1178" t="str">
            <v>060539462305</v>
          </cell>
          <cell r="B1178" t="str">
            <v>NOVUS WMNS S/S TEE ORANGE MD</v>
          </cell>
          <cell r="C1178">
            <v>11</v>
          </cell>
          <cell r="D1178" t="str">
            <v>648478653375</v>
          </cell>
        </row>
        <row r="1179">
          <cell r="A1179" t="str">
            <v>060539462307</v>
          </cell>
          <cell r="B1179" t="str">
            <v>NOVUS WMNS S/S TEE ORANGE LG</v>
          </cell>
          <cell r="C1179">
            <v>11</v>
          </cell>
          <cell r="D1179" t="str">
            <v>648478653368</v>
          </cell>
        </row>
        <row r="1180">
          <cell r="A1180" t="str">
            <v>060539462309</v>
          </cell>
          <cell r="B1180" t="str">
            <v>NOVUS WMNS S/S TEE ORANGE XL</v>
          </cell>
          <cell r="C1180">
            <v>11</v>
          </cell>
          <cell r="D1180" t="str">
            <v>648478653399</v>
          </cell>
        </row>
        <row r="1181">
          <cell r="A1181" t="str">
            <v>060548038303</v>
          </cell>
          <cell r="B1181" t="str">
            <v>ORDO WMNS HOODED L/S TEE BLK SM</v>
          </cell>
          <cell r="C1181">
            <v>21</v>
          </cell>
          <cell r="D1181" t="str">
            <v>648478654051</v>
          </cell>
        </row>
        <row r="1182">
          <cell r="A1182" t="str">
            <v>060548038305</v>
          </cell>
          <cell r="B1182" t="str">
            <v>ORDO WMNS HOODED L/S TEE BLK MD</v>
          </cell>
          <cell r="C1182">
            <v>21</v>
          </cell>
          <cell r="D1182" t="str">
            <v>648478654044</v>
          </cell>
        </row>
        <row r="1183">
          <cell r="A1183" t="str">
            <v>060548038307</v>
          </cell>
          <cell r="B1183" t="str">
            <v>ORDO WMNS HOODED L/S TEE BLK LG</v>
          </cell>
          <cell r="C1183">
            <v>10</v>
          </cell>
          <cell r="D1183" t="str">
            <v>648478654037</v>
          </cell>
        </row>
        <row r="1184">
          <cell r="A1184" t="str">
            <v>060548038309</v>
          </cell>
          <cell r="B1184" t="str">
            <v>ORDO WMNS HOODED L/S TEE BLK XL</v>
          </cell>
          <cell r="C1184">
            <v>21</v>
          </cell>
          <cell r="D1184" t="str">
            <v>648478654068</v>
          </cell>
        </row>
        <row r="1185">
          <cell r="A1185" t="str">
            <v>060548166303</v>
          </cell>
          <cell r="B1185" t="str">
            <v>ORDO WMNS HOODED L/S TEE CHAR SM</v>
          </cell>
          <cell r="C1185">
            <v>21</v>
          </cell>
          <cell r="D1185" t="str">
            <v>648478654099</v>
          </cell>
        </row>
        <row r="1186">
          <cell r="A1186" t="str">
            <v>060548166305</v>
          </cell>
          <cell r="B1186" t="str">
            <v>ORDO WMNS HOODED L/S TEE CHAR MD</v>
          </cell>
          <cell r="C1186">
            <v>21</v>
          </cell>
          <cell r="D1186" t="str">
            <v>648478654082</v>
          </cell>
        </row>
        <row r="1187">
          <cell r="A1187" t="str">
            <v>060548166307</v>
          </cell>
          <cell r="B1187" t="str">
            <v>ORDO WMNS HOODED L/S TEE CHAR LG</v>
          </cell>
          <cell r="C1187">
            <v>10</v>
          </cell>
          <cell r="D1187" t="str">
            <v>648478654075</v>
          </cell>
        </row>
        <row r="1188">
          <cell r="A1188" t="str">
            <v>060548166309</v>
          </cell>
          <cell r="B1188" t="str">
            <v>ORDO WMNS HOODED L/S TEE CHAR XL</v>
          </cell>
          <cell r="C1188">
            <v>21</v>
          </cell>
          <cell r="D1188" t="str">
            <v>648478654105</v>
          </cell>
        </row>
        <row r="1189">
          <cell r="A1189" t="str">
            <v>060548632303</v>
          </cell>
          <cell r="B1189" t="str">
            <v>ORDO WMNS HOODED L/S TEE WHT SM</v>
          </cell>
          <cell r="C1189">
            <v>21</v>
          </cell>
          <cell r="D1189" t="str">
            <v>648478654136</v>
          </cell>
        </row>
        <row r="1190">
          <cell r="A1190" t="str">
            <v>060548632305</v>
          </cell>
          <cell r="B1190" t="str">
            <v>ORDO WMNS HOODED L/S TEE WHT MD</v>
          </cell>
          <cell r="C1190">
            <v>21</v>
          </cell>
          <cell r="D1190" t="str">
            <v>648478654129</v>
          </cell>
        </row>
        <row r="1191">
          <cell r="A1191" t="str">
            <v>060548632307</v>
          </cell>
          <cell r="B1191" t="str">
            <v>ORDO WMNS HOODED L/S TEE WHT LG</v>
          </cell>
          <cell r="C1191">
            <v>10</v>
          </cell>
          <cell r="D1191" t="str">
            <v>648478654112</v>
          </cell>
        </row>
        <row r="1192">
          <cell r="A1192" t="str">
            <v>060548632309</v>
          </cell>
          <cell r="B1192" t="str">
            <v>ORDO WMNS HOODED L/S TEE WHT XL</v>
          </cell>
          <cell r="C1192">
            <v>21</v>
          </cell>
          <cell r="D1192" t="str">
            <v>648478654143</v>
          </cell>
        </row>
        <row r="1193">
          <cell r="A1193" t="str">
            <v>060549038303</v>
          </cell>
          <cell r="B1193" t="str">
            <v>OVER UNDER S/S TEE BLACK SM</v>
          </cell>
          <cell r="C1193">
            <v>9.75</v>
          </cell>
          <cell r="D1193" t="str">
            <v>648478649279</v>
          </cell>
        </row>
        <row r="1194">
          <cell r="A1194" t="str">
            <v>060549038305</v>
          </cell>
          <cell r="B1194" t="str">
            <v>OVER UNDER S/S TEE BLACK MD</v>
          </cell>
          <cell r="C1194">
            <v>5</v>
          </cell>
          <cell r="D1194" t="str">
            <v>648478648449</v>
          </cell>
        </row>
        <row r="1195">
          <cell r="A1195" t="str">
            <v>060549038307</v>
          </cell>
          <cell r="B1195" t="str">
            <v>OVER UNDER S/S TEE BLACK LG</v>
          </cell>
          <cell r="C1195">
            <v>5</v>
          </cell>
          <cell r="D1195" t="str">
            <v>648478648432</v>
          </cell>
        </row>
        <row r="1196">
          <cell r="A1196" t="str">
            <v>060549038309</v>
          </cell>
          <cell r="B1196" t="str">
            <v>OVER UNDER S/S TEE BLACK XL</v>
          </cell>
          <cell r="C1196">
            <v>5</v>
          </cell>
          <cell r="D1196" t="str">
            <v>648478649286</v>
          </cell>
        </row>
        <row r="1197">
          <cell r="A1197" t="str">
            <v>060549250303</v>
          </cell>
          <cell r="B1197" t="str">
            <v>OVER UNDER S/S TEE DENIM HTHR SM</v>
          </cell>
          <cell r="C1197">
            <v>5</v>
          </cell>
          <cell r="D1197" t="str">
            <v>648478649880</v>
          </cell>
        </row>
        <row r="1198">
          <cell r="A1198" t="str">
            <v>060549250305</v>
          </cell>
          <cell r="B1198" t="str">
            <v>OVER UNDER S/S TEE DENIM HTHR MD</v>
          </cell>
          <cell r="C1198">
            <v>5</v>
          </cell>
          <cell r="D1198" t="str">
            <v>648478649873</v>
          </cell>
        </row>
        <row r="1199">
          <cell r="A1199" t="str">
            <v>060549250307</v>
          </cell>
          <cell r="B1199" t="str">
            <v>OVER UNDER S/S TEE DENIM HTHR LG</v>
          </cell>
          <cell r="C1199">
            <v>5</v>
          </cell>
          <cell r="D1199" t="str">
            <v>648478649866</v>
          </cell>
        </row>
        <row r="1200">
          <cell r="A1200" t="str">
            <v>060549250309</v>
          </cell>
          <cell r="B1200" t="str">
            <v>OVER UNDER S/S TEE  DENIM HTHR XL</v>
          </cell>
          <cell r="C1200">
            <v>5</v>
          </cell>
          <cell r="D1200" t="str">
            <v>648478649897</v>
          </cell>
        </row>
        <row r="1201">
          <cell r="A1201" t="str">
            <v>060549632303</v>
          </cell>
          <cell r="B1201" t="str">
            <v>OVER UNDER S/S TEE WHITE SM</v>
          </cell>
          <cell r="C1201">
            <v>5</v>
          </cell>
          <cell r="D1201" t="str">
            <v>648478649842</v>
          </cell>
        </row>
        <row r="1202">
          <cell r="A1202" t="str">
            <v>060549632305</v>
          </cell>
          <cell r="B1202" t="str">
            <v>OVER UNDER S/S TEE WHITE MD</v>
          </cell>
          <cell r="C1202">
            <v>5</v>
          </cell>
          <cell r="D1202" t="str">
            <v>648478649835</v>
          </cell>
        </row>
        <row r="1203">
          <cell r="A1203" t="str">
            <v>060549632307</v>
          </cell>
          <cell r="B1203" t="str">
            <v>OVER UNDER S/S TEE WHITE LG</v>
          </cell>
          <cell r="C1203">
            <v>5</v>
          </cell>
          <cell r="D1203" t="str">
            <v>648478649828</v>
          </cell>
        </row>
        <row r="1204">
          <cell r="A1204" t="str">
            <v>060549632309</v>
          </cell>
          <cell r="B1204" t="str">
            <v>OVER UNDER S/S TEE WHITE XL</v>
          </cell>
          <cell r="C1204">
            <v>5</v>
          </cell>
          <cell r="D1204" t="str">
            <v>648478649859</v>
          </cell>
        </row>
        <row r="1205">
          <cell r="A1205" t="str">
            <v>060555303303</v>
          </cell>
          <cell r="B1205" t="str">
            <v>PEACE DOVE WMN S/S TEE HTR GY SM</v>
          </cell>
          <cell r="C1205">
            <v>3.5</v>
          </cell>
          <cell r="D1205" t="str">
            <v>648478662315</v>
          </cell>
        </row>
        <row r="1206">
          <cell r="A1206" t="str">
            <v>060555303305</v>
          </cell>
          <cell r="B1206" t="str">
            <v>PEACE DOVE WMN S/S TEE HTR GY MD</v>
          </cell>
          <cell r="C1206">
            <v>3.5</v>
          </cell>
          <cell r="D1206" t="str">
            <v>648478662308</v>
          </cell>
        </row>
        <row r="1207">
          <cell r="A1207" t="str">
            <v>060555303307</v>
          </cell>
          <cell r="B1207" t="str">
            <v>PEACE DOVE WMN S/S TEE HTR GY LG</v>
          </cell>
          <cell r="C1207">
            <v>3.5</v>
          </cell>
          <cell r="D1207" t="str">
            <v>648478662292</v>
          </cell>
        </row>
        <row r="1208">
          <cell r="A1208" t="str">
            <v>060555303309</v>
          </cell>
          <cell r="B1208" t="str">
            <v>PEACE DOVE WMN S/S TEE HTR GY XL</v>
          </cell>
          <cell r="C1208">
            <v>3.5</v>
          </cell>
          <cell r="D1208" t="str">
            <v>648478662322</v>
          </cell>
        </row>
        <row r="1209">
          <cell r="A1209" t="str">
            <v>060555484303</v>
          </cell>
          <cell r="B1209" t="str">
            <v>PEACE DOVE WMN S/S TEE PINK SM</v>
          </cell>
          <cell r="C1209">
            <v>14</v>
          </cell>
          <cell r="D1209" t="str">
            <v>648478662353</v>
          </cell>
        </row>
        <row r="1210">
          <cell r="A1210" t="str">
            <v>060555484305</v>
          </cell>
          <cell r="B1210" t="str">
            <v>PEACE DOVE WMN S/S TEE PINK MD</v>
          </cell>
          <cell r="C1210">
            <v>3.5</v>
          </cell>
          <cell r="D1210" t="str">
            <v>648478662346</v>
          </cell>
        </row>
        <row r="1211">
          <cell r="A1211" t="str">
            <v>060555484307</v>
          </cell>
          <cell r="B1211" t="str">
            <v>PEACE DOVE WMN S/S TEE PINK LG</v>
          </cell>
          <cell r="C1211">
            <v>14</v>
          </cell>
          <cell r="D1211" t="str">
            <v>648478662339</v>
          </cell>
        </row>
        <row r="1212">
          <cell r="A1212" t="str">
            <v>060555484309</v>
          </cell>
          <cell r="B1212" t="str">
            <v>PEACE DOVE WMN S/S TEE PINK XL</v>
          </cell>
          <cell r="C1212">
            <v>14</v>
          </cell>
          <cell r="D1212" t="str">
            <v>648478662360</v>
          </cell>
        </row>
        <row r="1213">
          <cell r="A1213" t="str">
            <v>060555632303</v>
          </cell>
          <cell r="B1213" t="str">
            <v>PEACE DOVE WMN S/S TEE WHITE SM</v>
          </cell>
          <cell r="C1213">
            <v>3.5</v>
          </cell>
          <cell r="D1213" t="str">
            <v>648478662391</v>
          </cell>
        </row>
        <row r="1214">
          <cell r="A1214" t="str">
            <v>060555632305</v>
          </cell>
          <cell r="B1214" t="str">
            <v>PEACE DOVE WMN S/S TEE WHITE MD</v>
          </cell>
          <cell r="C1214">
            <v>14</v>
          </cell>
          <cell r="D1214" t="str">
            <v>648478662384</v>
          </cell>
        </row>
        <row r="1215">
          <cell r="A1215" t="str">
            <v>060555632307</v>
          </cell>
          <cell r="B1215" t="str">
            <v>PEACE DOVE WMN S/S TEE WHITE LG</v>
          </cell>
          <cell r="C1215">
            <v>3.5</v>
          </cell>
          <cell r="D1215" t="str">
            <v>648478662377</v>
          </cell>
        </row>
        <row r="1216">
          <cell r="A1216" t="str">
            <v>060555632309</v>
          </cell>
          <cell r="B1216" t="str">
            <v>PEACE DOVE WMN S/S TEE WHITE XL</v>
          </cell>
          <cell r="C1216">
            <v>3.5</v>
          </cell>
          <cell r="D1216" t="str">
            <v>648478662407</v>
          </cell>
        </row>
        <row r="1217">
          <cell r="A1217" t="str">
            <v>060567038303</v>
          </cell>
          <cell r="B1217" t="str">
            <v>PIECES WMNS S/S TEE BLACK SM</v>
          </cell>
          <cell r="C1217">
            <v>13</v>
          </cell>
          <cell r="D1217" t="str">
            <v>648478655027</v>
          </cell>
        </row>
        <row r="1218">
          <cell r="A1218" t="str">
            <v>060567038305</v>
          </cell>
          <cell r="B1218" t="str">
            <v>PIECES WMNS S/S TEE BLACK MD</v>
          </cell>
          <cell r="C1218">
            <v>13</v>
          </cell>
          <cell r="D1218" t="str">
            <v>648478655010</v>
          </cell>
        </row>
        <row r="1219">
          <cell r="A1219" t="str">
            <v>060567038307</v>
          </cell>
          <cell r="B1219" t="str">
            <v>PIECES WMNS S/S TEE BLACK LG</v>
          </cell>
          <cell r="C1219">
            <v>13</v>
          </cell>
          <cell r="D1219" t="str">
            <v>648478655003</v>
          </cell>
        </row>
        <row r="1220">
          <cell r="A1220" t="str">
            <v>060567038309</v>
          </cell>
          <cell r="B1220" t="str">
            <v>PIECES WMNS S/S TEE BLACK XL</v>
          </cell>
          <cell r="C1220">
            <v>13</v>
          </cell>
          <cell r="D1220" t="str">
            <v>648478655034</v>
          </cell>
        </row>
        <row r="1221">
          <cell r="A1221" t="str">
            <v>060570038303</v>
          </cell>
          <cell r="B1221" t="str">
            <v>PISTOLAS Y ROSAS L/S THERM BLK SM</v>
          </cell>
          <cell r="C1221">
            <v>19</v>
          </cell>
          <cell r="D1221" t="str">
            <v>648478650695</v>
          </cell>
        </row>
        <row r="1222">
          <cell r="A1222" t="str">
            <v>060570038305</v>
          </cell>
          <cell r="B1222" t="str">
            <v>PISTOLAS Y ROSAS L/S THERM BLK MD</v>
          </cell>
          <cell r="C1222">
            <v>19</v>
          </cell>
          <cell r="D1222" t="str">
            <v>648478650688</v>
          </cell>
        </row>
        <row r="1223">
          <cell r="A1223" t="str">
            <v>060570038307</v>
          </cell>
          <cell r="B1223" t="str">
            <v>PISTOLAS Y ROSAS L/S THERM BLK LG</v>
          </cell>
          <cell r="C1223">
            <v>19</v>
          </cell>
          <cell r="D1223" t="str">
            <v>648478650671</v>
          </cell>
        </row>
        <row r="1224">
          <cell r="A1224" t="str">
            <v>060570038309</v>
          </cell>
          <cell r="B1224" t="str">
            <v>PISTOLAS Y ROSAS L/S THERM BLK XL</v>
          </cell>
          <cell r="C1224">
            <v>19</v>
          </cell>
          <cell r="D1224" t="str">
            <v>648478650701</v>
          </cell>
        </row>
        <row r="1225">
          <cell r="A1225" t="str">
            <v>060570133303</v>
          </cell>
          <cell r="B1225" t="str">
            <v>PISTOLAS Y ROSAS L/S THERM BRN SM</v>
          </cell>
          <cell r="C1225">
            <v>19</v>
          </cell>
          <cell r="D1225" t="str">
            <v>648478649453</v>
          </cell>
        </row>
        <row r="1226">
          <cell r="A1226" t="str">
            <v>060570133305</v>
          </cell>
          <cell r="B1226" t="str">
            <v>PISTOLAS Y ROSAS L/S THERM BRN MD</v>
          </cell>
          <cell r="C1226">
            <v>19</v>
          </cell>
          <cell r="D1226" t="str">
            <v>648478648647</v>
          </cell>
        </row>
        <row r="1227">
          <cell r="A1227" t="str">
            <v>060570133307</v>
          </cell>
          <cell r="B1227" t="str">
            <v>PISTOLAS Y ROSAS L/S THERM BRN LG</v>
          </cell>
          <cell r="C1227">
            <v>19</v>
          </cell>
          <cell r="D1227" t="str">
            <v>648478648630</v>
          </cell>
        </row>
        <row r="1228">
          <cell r="A1228" t="str">
            <v>060570133309</v>
          </cell>
          <cell r="B1228" t="str">
            <v>PISTOLAS Y ROSAS L/S THERM BRN XL</v>
          </cell>
          <cell r="C1228">
            <v>19</v>
          </cell>
          <cell r="D1228" t="str">
            <v>648478649460</v>
          </cell>
        </row>
        <row r="1229">
          <cell r="A1229" t="str">
            <v>060570632303</v>
          </cell>
          <cell r="B1229" t="str">
            <v>PISTOLAS Y ROSAS L/S THERM WH SM</v>
          </cell>
          <cell r="C1229">
            <v>19</v>
          </cell>
          <cell r="D1229" t="str">
            <v>648478650732</v>
          </cell>
        </row>
        <row r="1230">
          <cell r="A1230" t="str">
            <v>060570632305</v>
          </cell>
          <cell r="B1230" t="str">
            <v>PISTOLAS Y ROSAS L/S THERM WH MD</v>
          </cell>
          <cell r="C1230">
            <v>19</v>
          </cell>
          <cell r="D1230" t="str">
            <v>648478650725</v>
          </cell>
        </row>
        <row r="1231">
          <cell r="A1231" t="str">
            <v>060570632307</v>
          </cell>
          <cell r="B1231" t="str">
            <v>PISTOLAS Y ROSAS L/S THERM WH LG</v>
          </cell>
          <cell r="C1231">
            <v>19</v>
          </cell>
          <cell r="D1231" t="str">
            <v>648478650718</v>
          </cell>
        </row>
        <row r="1232">
          <cell r="A1232" t="str">
            <v>060570632309</v>
          </cell>
          <cell r="B1232" t="str">
            <v>PISTOLAS Y ROSAS L/S THERM WH XL</v>
          </cell>
          <cell r="C1232">
            <v>19</v>
          </cell>
          <cell r="D1232" t="str">
            <v>648478650749</v>
          </cell>
        </row>
        <row r="1233">
          <cell r="A1233" t="str">
            <v>060575038303</v>
          </cell>
          <cell r="B1233" t="str">
            <v>PISTOLA FITTED S/S TEE BLACK  SM</v>
          </cell>
          <cell r="C1233">
            <v>10.5</v>
          </cell>
          <cell r="D1233" t="str">
            <v>648478650619</v>
          </cell>
        </row>
        <row r="1234">
          <cell r="A1234" t="str">
            <v>060575038305</v>
          </cell>
          <cell r="B1234" t="str">
            <v>PISTOLA FITTED S/S TEE BLACK  MD</v>
          </cell>
          <cell r="C1234">
            <v>10.5</v>
          </cell>
          <cell r="D1234" t="str">
            <v>648478650602</v>
          </cell>
        </row>
        <row r="1235">
          <cell r="A1235" t="str">
            <v>060575038307</v>
          </cell>
          <cell r="B1235" t="str">
            <v>PISTOLA FITTED S/S TEE BLACK  LG</v>
          </cell>
          <cell r="C1235">
            <v>10.5</v>
          </cell>
          <cell r="D1235" t="str">
            <v>648478650596</v>
          </cell>
        </row>
        <row r="1236">
          <cell r="A1236" t="str">
            <v>060575038309</v>
          </cell>
          <cell r="B1236" t="str">
            <v>PISTOLA FITTED S/S TEE BLACK  XL</v>
          </cell>
          <cell r="C1236">
            <v>10.5</v>
          </cell>
          <cell r="D1236" t="str">
            <v>648478650626</v>
          </cell>
        </row>
        <row r="1237">
          <cell r="A1237" t="str">
            <v>060575326303</v>
          </cell>
          <cell r="B1237" t="str">
            <v>PISTOLA FITTED S/S TEE INDIGO  SM</v>
          </cell>
          <cell r="C1237">
            <v>10.5</v>
          </cell>
          <cell r="D1237" t="str">
            <v>648478649439</v>
          </cell>
        </row>
        <row r="1238">
          <cell r="A1238" t="str">
            <v>060575326305</v>
          </cell>
          <cell r="B1238" t="str">
            <v>PISTOLA FITTED S/S TEE INDIGO  MD</v>
          </cell>
          <cell r="C1238">
            <v>5</v>
          </cell>
          <cell r="D1238" t="str">
            <v>648478648623</v>
          </cell>
        </row>
        <row r="1239">
          <cell r="A1239" t="str">
            <v>060575326307</v>
          </cell>
          <cell r="B1239" t="str">
            <v>PISTOLA FITTED S/S TEE INDIGO  LG</v>
          </cell>
          <cell r="C1239">
            <v>10.5</v>
          </cell>
          <cell r="D1239" t="str">
            <v>648478648616</v>
          </cell>
        </row>
        <row r="1240">
          <cell r="A1240" t="str">
            <v>060575326309</v>
          </cell>
          <cell r="B1240" t="str">
            <v>PISTOLA FITTED S/S TEE INDIGO  XL</v>
          </cell>
          <cell r="C1240">
            <v>10.5</v>
          </cell>
          <cell r="D1240" t="str">
            <v>648478649446</v>
          </cell>
        </row>
        <row r="1241">
          <cell r="A1241" t="str">
            <v>060575512303</v>
          </cell>
          <cell r="B1241" t="str">
            <v>PISTOLA FITTED S/S TEE RED SM</v>
          </cell>
          <cell r="C1241">
            <v>5</v>
          </cell>
          <cell r="D1241" t="str">
            <v>648478650657</v>
          </cell>
        </row>
        <row r="1242">
          <cell r="A1242" t="str">
            <v>060575512305</v>
          </cell>
          <cell r="B1242" t="str">
            <v>PISTOLA FITTED S/S TEE RED MD</v>
          </cell>
          <cell r="C1242">
            <v>10.5</v>
          </cell>
          <cell r="D1242" t="str">
            <v>648478650640</v>
          </cell>
        </row>
        <row r="1243">
          <cell r="A1243" t="str">
            <v>060575512307</v>
          </cell>
          <cell r="B1243" t="str">
            <v>PISTOLA FITTED S/S TEE RED LG</v>
          </cell>
          <cell r="C1243">
            <v>10.5</v>
          </cell>
          <cell r="D1243" t="str">
            <v>648478650633</v>
          </cell>
        </row>
        <row r="1244">
          <cell r="A1244" t="str">
            <v>060575512309</v>
          </cell>
          <cell r="B1244" t="str">
            <v>PISTOLA FITTED S/S TEE RED XL</v>
          </cell>
          <cell r="C1244">
            <v>10.5</v>
          </cell>
          <cell r="D1244" t="str">
            <v>648478650664</v>
          </cell>
        </row>
        <row r="1245">
          <cell r="A1245" t="str">
            <v>060575632303</v>
          </cell>
          <cell r="B1245" t="str">
            <v>PISTOLA FITTED S/S TEE WHITE SM</v>
          </cell>
          <cell r="C1245">
            <v>10.5</v>
          </cell>
          <cell r="D1245" t="str">
            <v>648478655270</v>
          </cell>
        </row>
        <row r="1246">
          <cell r="A1246" t="str">
            <v>060575632305</v>
          </cell>
          <cell r="B1246" t="str">
            <v>PISTOLA FITTED S/S TEE WHITE  MD</v>
          </cell>
          <cell r="C1246">
            <v>10.5</v>
          </cell>
          <cell r="D1246" t="str">
            <v>648478655263</v>
          </cell>
        </row>
        <row r="1247">
          <cell r="A1247" t="str">
            <v>060575632307</v>
          </cell>
          <cell r="B1247" t="str">
            <v>PISTOLA FITTED S/S TEE WHITE  LG</v>
          </cell>
          <cell r="C1247">
            <v>10.5</v>
          </cell>
          <cell r="D1247" t="str">
            <v>648478655256</v>
          </cell>
        </row>
        <row r="1248">
          <cell r="A1248" t="str">
            <v>060575632309</v>
          </cell>
          <cell r="B1248" t="str">
            <v>PISTOLA FITTED S/S TEE WHITE XL</v>
          </cell>
          <cell r="C1248">
            <v>10.5</v>
          </cell>
          <cell r="D1248" t="str">
            <v>648478655287</v>
          </cell>
        </row>
        <row r="1249">
          <cell r="A1249" t="str">
            <v>060611038303</v>
          </cell>
          <cell r="B1249" t="str">
            <v>REFLCTN WMN SCP NCK S/S TEE BLACK SM</v>
          </cell>
          <cell r="C1249">
            <v>13</v>
          </cell>
          <cell r="D1249" t="str">
            <v>648478653504</v>
          </cell>
        </row>
        <row r="1250">
          <cell r="A1250" t="str">
            <v>060611038305</v>
          </cell>
          <cell r="B1250" t="str">
            <v>REFLCTN WMN SCP NCK S/S TEE BLACK MD</v>
          </cell>
          <cell r="C1250">
            <v>5</v>
          </cell>
          <cell r="D1250" t="str">
            <v>648478653498</v>
          </cell>
        </row>
        <row r="1251">
          <cell r="A1251" t="str">
            <v>060611038307</v>
          </cell>
          <cell r="B1251" t="str">
            <v>REFLCTN WMN SCP NCK S/S TEE BLACK LG</v>
          </cell>
          <cell r="C1251">
            <v>13</v>
          </cell>
          <cell r="D1251" t="str">
            <v>648478653481</v>
          </cell>
        </row>
        <row r="1252">
          <cell r="A1252" t="str">
            <v>060611038309</v>
          </cell>
          <cell r="B1252" t="str">
            <v>REFLCTN WMN SCP NCK S/S TEE BLACK XL</v>
          </cell>
          <cell r="C1252">
            <v>5</v>
          </cell>
          <cell r="D1252" t="str">
            <v>648478653511</v>
          </cell>
        </row>
        <row r="1253">
          <cell r="A1253" t="str">
            <v>060611326303</v>
          </cell>
          <cell r="B1253" t="str">
            <v>REFLCTN WMN SCP NCK S/S TEE INDIGO SM</v>
          </cell>
          <cell r="C1253">
            <v>13</v>
          </cell>
          <cell r="D1253" t="str">
            <v>648478653467</v>
          </cell>
        </row>
        <row r="1254">
          <cell r="A1254" t="str">
            <v>060611326305</v>
          </cell>
          <cell r="B1254" t="str">
            <v>REFLCTN WMN SCP NCK S/S TEE INDIGO MD</v>
          </cell>
          <cell r="C1254">
            <v>13</v>
          </cell>
          <cell r="D1254" t="str">
            <v>648478653450</v>
          </cell>
        </row>
        <row r="1255">
          <cell r="A1255" t="str">
            <v>060611326307</v>
          </cell>
          <cell r="B1255" t="str">
            <v>REFLCTN WMN SCP NCK S/S TEE  INDIGO LG</v>
          </cell>
          <cell r="C1255">
            <v>13</v>
          </cell>
          <cell r="D1255" t="str">
            <v>648478653443</v>
          </cell>
        </row>
        <row r="1256">
          <cell r="A1256" t="str">
            <v>060611326309</v>
          </cell>
          <cell r="B1256" t="str">
            <v>REFLCTN WMN SCP NCK S/S TEE INDIGO XL</v>
          </cell>
          <cell r="C1256">
            <v>13</v>
          </cell>
          <cell r="D1256" t="str">
            <v>648478653474</v>
          </cell>
        </row>
        <row r="1257">
          <cell r="A1257" t="str">
            <v>060612038303</v>
          </cell>
          <cell r="B1257" t="str">
            <v>REGIME FITTED S/S TEE BLACK SM</v>
          </cell>
          <cell r="C1257">
            <v>11</v>
          </cell>
          <cell r="D1257" t="str">
            <v>648478664814</v>
          </cell>
        </row>
        <row r="1258">
          <cell r="A1258" t="str">
            <v>060612038305</v>
          </cell>
          <cell r="B1258" t="str">
            <v>REGIME FITTED S/S TEE BLACK MD</v>
          </cell>
          <cell r="C1258">
            <v>11</v>
          </cell>
          <cell r="D1258" t="str">
            <v>648478664807</v>
          </cell>
        </row>
        <row r="1259">
          <cell r="A1259" t="str">
            <v>060612038307</v>
          </cell>
          <cell r="B1259" t="str">
            <v>REGIME FITTED S/S TEE BLACK LG</v>
          </cell>
          <cell r="C1259">
            <v>11</v>
          </cell>
          <cell r="D1259" t="str">
            <v>648478664791</v>
          </cell>
        </row>
        <row r="1260">
          <cell r="A1260" t="str">
            <v>060612038309</v>
          </cell>
          <cell r="B1260" t="str">
            <v>REGIME FITTED S/S TEE BLACK XL</v>
          </cell>
          <cell r="C1260">
            <v>11</v>
          </cell>
          <cell r="D1260" t="str">
            <v>648478664821</v>
          </cell>
        </row>
        <row r="1261">
          <cell r="A1261" t="str">
            <v>060612133303</v>
          </cell>
          <cell r="B1261" t="str">
            <v>REGIME FITTED S/S TEE BROWN SM</v>
          </cell>
          <cell r="C1261">
            <v>11</v>
          </cell>
          <cell r="D1261" t="str">
            <v>648478664852</v>
          </cell>
        </row>
        <row r="1262">
          <cell r="A1262" t="str">
            <v>060612133305</v>
          </cell>
          <cell r="B1262" t="str">
            <v>REGIME FITTED S/S TEE BROWN MD</v>
          </cell>
          <cell r="C1262">
            <v>11</v>
          </cell>
          <cell r="D1262" t="str">
            <v>648478664845</v>
          </cell>
        </row>
        <row r="1263">
          <cell r="A1263" t="str">
            <v>060612133307</v>
          </cell>
          <cell r="B1263" t="str">
            <v>REGIME FITTED S/S TEE BROWN LG</v>
          </cell>
          <cell r="C1263">
            <v>5</v>
          </cell>
          <cell r="D1263" t="str">
            <v>648478664838</v>
          </cell>
        </row>
        <row r="1264">
          <cell r="A1264" t="str">
            <v>060612133309</v>
          </cell>
          <cell r="B1264" t="str">
            <v>REGIME FITTED S/S TEE BROWN XL</v>
          </cell>
          <cell r="C1264">
            <v>11</v>
          </cell>
          <cell r="D1264" t="str">
            <v>648478664869</v>
          </cell>
        </row>
        <row r="1265">
          <cell r="A1265" t="str">
            <v>060636038303</v>
          </cell>
          <cell r="B1265" t="str">
            <v>SCOPE S/S TEE BLACK SM</v>
          </cell>
          <cell r="C1265">
            <v>10</v>
          </cell>
          <cell r="D1265" t="str">
            <v>648478664074</v>
          </cell>
        </row>
        <row r="1266">
          <cell r="A1266" t="str">
            <v>060636038305</v>
          </cell>
          <cell r="B1266" t="str">
            <v>SCOPE S/S TEE BLACK MD</v>
          </cell>
          <cell r="C1266">
            <v>10</v>
          </cell>
          <cell r="D1266" t="str">
            <v>648478664067</v>
          </cell>
        </row>
        <row r="1267">
          <cell r="A1267" t="str">
            <v>060636038307</v>
          </cell>
          <cell r="B1267" t="str">
            <v>SCOPE S/S TEE BLACK LG</v>
          </cell>
          <cell r="C1267">
            <v>10</v>
          </cell>
          <cell r="D1267" t="str">
            <v>648478664050</v>
          </cell>
        </row>
        <row r="1268">
          <cell r="A1268" t="str">
            <v>060636038309</v>
          </cell>
          <cell r="B1268" t="str">
            <v>SCOPE S/S TEE BLACK XL</v>
          </cell>
          <cell r="C1268">
            <v>10</v>
          </cell>
          <cell r="D1268" t="str">
            <v>648478664081</v>
          </cell>
        </row>
        <row r="1269">
          <cell r="A1269" t="str">
            <v>060636133303</v>
          </cell>
          <cell r="B1269" t="str">
            <v>SCOPE S/S TEE BROWN SM</v>
          </cell>
          <cell r="C1269">
            <v>10</v>
          </cell>
          <cell r="D1269" t="str">
            <v>648478664111</v>
          </cell>
        </row>
        <row r="1270">
          <cell r="A1270" t="str">
            <v>060636133305</v>
          </cell>
          <cell r="B1270" t="str">
            <v>SCOPE S/S TEE BROWN MD</v>
          </cell>
          <cell r="C1270">
            <v>10</v>
          </cell>
          <cell r="D1270" t="str">
            <v>648478664104</v>
          </cell>
        </row>
        <row r="1271">
          <cell r="A1271" t="str">
            <v>060636133307</v>
          </cell>
          <cell r="B1271" t="str">
            <v>SCOPE S/S TEE BROWN LG</v>
          </cell>
          <cell r="C1271">
            <v>5</v>
          </cell>
          <cell r="D1271" t="str">
            <v>648478664098</v>
          </cell>
        </row>
        <row r="1272">
          <cell r="A1272" t="str">
            <v>060636133309</v>
          </cell>
          <cell r="B1272" t="str">
            <v>SCOPE S/S TEE BROWN XL</v>
          </cell>
          <cell r="C1272">
            <v>10</v>
          </cell>
          <cell r="D1272" t="str">
            <v>648478664128</v>
          </cell>
        </row>
        <row r="1273">
          <cell r="A1273" t="str">
            <v>060636433303</v>
          </cell>
          <cell r="B1273" t="str">
            <v>SCOPE S/S TEE NAVY SM</v>
          </cell>
          <cell r="C1273">
            <v>10</v>
          </cell>
          <cell r="D1273" t="str">
            <v>648478664159</v>
          </cell>
        </row>
        <row r="1274">
          <cell r="A1274" t="str">
            <v>060636433305</v>
          </cell>
          <cell r="B1274" t="str">
            <v>SCOPE S/S TEE NAVY MD</v>
          </cell>
          <cell r="C1274">
            <v>10</v>
          </cell>
          <cell r="D1274" t="str">
            <v>648478664142</v>
          </cell>
        </row>
        <row r="1275">
          <cell r="A1275" t="str">
            <v>060636433307</v>
          </cell>
          <cell r="B1275" t="str">
            <v>SCOPE S/S TEE NAVY LG</v>
          </cell>
          <cell r="C1275">
            <v>10</v>
          </cell>
          <cell r="D1275" t="str">
            <v>648478664135</v>
          </cell>
        </row>
        <row r="1276">
          <cell r="A1276" t="str">
            <v>060636433309</v>
          </cell>
          <cell r="B1276" t="str">
            <v>SCOPE S/S TEE NAVY XL</v>
          </cell>
          <cell r="C1276">
            <v>10</v>
          </cell>
          <cell r="D1276" t="str">
            <v>648478664166</v>
          </cell>
        </row>
        <row r="1277">
          <cell r="A1277" t="str">
            <v>060636632303</v>
          </cell>
          <cell r="B1277" t="str">
            <v>SCOPE S/S TEE WHITE SM</v>
          </cell>
          <cell r="C1277">
            <v>10</v>
          </cell>
          <cell r="D1277" t="str">
            <v>648478664197</v>
          </cell>
        </row>
        <row r="1278">
          <cell r="A1278" t="str">
            <v>060636632305</v>
          </cell>
          <cell r="B1278" t="str">
            <v>SCOPE S/S TEE WHITE MD</v>
          </cell>
          <cell r="C1278">
            <v>10</v>
          </cell>
          <cell r="D1278" t="str">
            <v>648478664180</v>
          </cell>
        </row>
        <row r="1279">
          <cell r="A1279" t="str">
            <v>060636632307</v>
          </cell>
          <cell r="B1279" t="str">
            <v>SCOPE S/S TEE WHITE LG</v>
          </cell>
          <cell r="C1279">
            <v>10</v>
          </cell>
          <cell r="D1279" t="str">
            <v>648478664173</v>
          </cell>
        </row>
        <row r="1280">
          <cell r="A1280" t="str">
            <v>060636632309</v>
          </cell>
          <cell r="B1280" t="str">
            <v>SCOPE S/S TEE WHITE XL</v>
          </cell>
          <cell r="C1280">
            <v>10</v>
          </cell>
          <cell r="D1280" t="str">
            <v>648478664203</v>
          </cell>
        </row>
        <row r="1281">
          <cell r="A1281" t="str">
            <v>060640038303</v>
          </cell>
          <cell r="B1281" t="str">
            <v>SCRIPTED WMN L/S TEE BLACK SM</v>
          </cell>
          <cell r="C1281">
            <v>16</v>
          </cell>
          <cell r="D1281" t="str">
            <v>648478667648</v>
          </cell>
        </row>
        <row r="1282">
          <cell r="A1282" t="str">
            <v>060640038305</v>
          </cell>
          <cell r="B1282" t="str">
            <v>SCRIPTED WMN L/S TEE BLACK MD</v>
          </cell>
          <cell r="C1282">
            <v>16</v>
          </cell>
          <cell r="D1282" t="str">
            <v>648478667631</v>
          </cell>
        </row>
        <row r="1283">
          <cell r="A1283" t="str">
            <v>060640038307</v>
          </cell>
          <cell r="B1283" t="str">
            <v>SCRIPTED WMN L/S TEE BLACK LG</v>
          </cell>
          <cell r="C1283">
            <v>16</v>
          </cell>
          <cell r="D1283" t="str">
            <v>648478667624</v>
          </cell>
        </row>
        <row r="1284">
          <cell r="A1284" t="str">
            <v>060640166303</v>
          </cell>
          <cell r="B1284" t="str">
            <v>SCRIPTED WMN L/S TEE CHARCOAL SM</v>
          </cell>
          <cell r="C1284">
            <v>14</v>
          </cell>
          <cell r="D1284" t="str">
            <v/>
          </cell>
        </row>
        <row r="1285">
          <cell r="A1285" t="str">
            <v>060640166305</v>
          </cell>
          <cell r="B1285" t="str">
            <v>SCRIPTED WMN L/S TEE CHARCOAL MD</v>
          </cell>
          <cell r="C1285">
            <v>4</v>
          </cell>
          <cell r="D1285" t="str">
            <v/>
          </cell>
        </row>
        <row r="1286">
          <cell r="A1286" t="str">
            <v>060640166307</v>
          </cell>
          <cell r="B1286" t="str">
            <v>SCRIPTED WMN L/S TEE CHARCOAL LG</v>
          </cell>
          <cell r="C1286">
            <v>14</v>
          </cell>
          <cell r="D1286" t="str">
            <v/>
          </cell>
        </row>
        <row r="1287">
          <cell r="A1287" t="str">
            <v>060640348303</v>
          </cell>
          <cell r="B1287" t="str">
            <v>SCRIPTED WMN L/S TEE LT BLUE SM</v>
          </cell>
          <cell r="C1287">
            <v>16</v>
          </cell>
          <cell r="D1287" t="str">
            <v>648478667686</v>
          </cell>
        </row>
        <row r="1288">
          <cell r="A1288" t="str">
            <v>060640348305</v>
          </cell>
          <cell r="B1288" t="str">
            <v>SCRIPTED WMN L/S TEE LT BLUE MD</v>
          </cell>
          <cell r="C1288">
            <v>16</v>
          </cell>
          <cell r="D1288" t="str">
            <v>648478667679</v>
          </cell>
        </row>
        <row r="1289">
          <cell r="A1289" t="str">
            <v>060640348307</v>
          </cell>
          <cell r="B1289" t="str">
            <v>SCRIPTED WMN L/S TEE LT BLUE LG</v>
          </cell>
          <cell r="C1289">
            <v>16</v>
          </cell>
          <cell r="D1289" t="str">
            <v>648478667662</v>
          </cell>
        </row>
        <row r="1290">
          <cell r="A1290" t="str">
            <v>060640504303</v>
          </cell>
          <cell r="B1290" t="str">
            <v>SCRIPTED WMN L/S TEE PURPLE SM</v>
          </cell>
          <cell r="C1290">
            <v>14</v>
          </cell>
          <cell r="D1290" t="str">
            <v/>
          </cell>
        </row>
        <row r="1291">
          <cell r="A1291" t="str">
            <v>060640504305</v>
          </cell>
          <cell r="B1291" t="str">
            <v>SCRIPTED WMN L/S TEE PURPLE MD</v>
          </cell>
          <cell r="C1291">
            <v>14</v>
          </cell>
          <cell r="D1291" t="str">
            <v/>
          </cell>
        </row>
        <row r="1292">
          <cell r="A1292" t="str">
            <v>060640504307</v>
          </cell>
          <cell r="B1292" t="str">
            <v>SCRIPTED WMN L/S TEE PURPLE LG</v>
          </cell>
          <cell r="C1292">
            <v>14</v>
          </cell>
          <cell r="D1292" t="str">
            <v/>
          </cell>
        </row>
        <row r="1293">
          <cell r="A1293" t="str">
            <v>060659303303</v>
          </cell>
          <cell r="B1293" t="str">
            <v>SIR FRANCES FITTED S/S TEE HTHR GY SM</v>
          </cell>
          <cell r="C1293">
            <v>10.5</v>
          </cell>
          <cell r="D1293" t="str">
            <v>648478659919</v>
          </cell>
        </row>
        <row r="1294">
          <cell r="A1294" t="str">
            <v>060659303305</v>
          </cell>
          <cell r="B1294" t="str">
            <v>SIR FRANCES FITTED S/S TEE HTHR GY MD</v>
          </cell>
          <cell r="C1294">
            <v>10.5</v>
          </cell>
          <cell r="D1294" t="str">
            <v>648478659902</v>
          </cell>
        </row>
        <row r="1295">
          <cell r="A1295" t="str">
            <v>060659303307</v>
          </cell>
          <cell r="B1295" t="str">
            <v>SIR FRANCES FITTED S/S TEE HTHR GY LG</v>
          </cell>
          <cell r="C1295">
            <v>10.5</v>
          </cell>
          <cell r="D1295" t="str">
            <v>648478659896</v>
          </cell>
        </row>
        <row r="1296">
          <cell r="A1296" t="str">
            <v>060659303309</v>
          </cell>
          <cell r="B1296" t="str">
            <v>SIR FRANCES FITTED S/S TEE HTHR GY XL</v>
          </cell>
          <cell r="C1296">
            <v>10.5</v>
          </cell>
          <cell r="D1296" t="str">
            <v>648478659926</v>
          </cell>
        </row>
        <row r="1297">
          <cell r="A1297" t="str">
            <v>060659354303</v>
          </cell>
          <cell r="B1297" t="str">
            <v>SIR FRANCES FITTED S/S TEE LT YELL SM</v>
          </cell>
          <cell r="C1297">
            <v>10.5</v>
          </cell>
          <cell r="D1297" t="str">
            <v>648478659957</v>
          </cell>
        </row>
        <row r="1298">
          <cell r="A1298" t="str">
            <v>060659354305</v>
          </cell>
          <cell r="B1298" t="str">
            <v>SIR FRANCES FITTED S/S TEE LT YELL MD</v>
          </cell>
          <cell r="C1298">
            <v>10.5</v>
          </cell>
          <cell r="D1298" t="str">
            <v>648478659940</v>
          </cell>
        </row>
        <row r="1299">
          <cell r="A1299" t="str">
            <v>060659354307</v>
          </cell>
          <cell r="B1299" t="str">
            <v>SIR FRANCES FITTED S/S TEE LT YELL LG</v>
          </cell>
          <cell r="C1299">
            <v>10.5</v>
          </cell>
          <cell r="D1299" t="str">
            <v>648478659933</v>
          </cell>
        </row>
        <row r="1300">
          <cell r="A1300" t="str">
            <v>060659354309</v>
          </cell>
          <cell r="B1300" t="str">
            <v>SIR FRANCES FITTED S/S TEE LT YELL XL</v>
          </cell>
          <cell r="C1300">
            <v>10.5</v>
          </cell>
          <cell r="D1300" t="str">
            <v>648478659964</v>
          </cell>
        </row>
        <row r="1301">
          <cell r="A1301" t="str">
            <v>060659632303</v>
          </cell>
          <cell r="B1301" t="str">
            <v>SIR FRANCES FITTED S/S TEE WHITE SM</v>
          </cell>
          <cell r="C1301">
            <v>10.5</v>
          </cell>
          <cell r="D1301" t="str">
            <v>648478659995</v>
          </cell>
        </row>
        <row r="1302">
          <cell r="A1302" t="str">
            <v>060659632305</v>
          </cell>
          <cell r="B1302" t="str">
            <v>SIR FRANCES FITTED S/S TEE WHITE MD</v>
          </cell>
          <cell r="C1302">
            <v>10.5</v>
          </cell>
          <cell r="D1302" t="str">
            <v>648478659988</v>
          </cell>
        </row>
        <row r="1303">
          <cell r="A1303" t="str">
            <v>060659632307</v>
          </cell>
          <cell r="B1303" t="str">
            <v>SIR FRANCES FITTED S/S TEE WHITE LG</v>
          </cell>
          <cell r="C1303">
            <v>10.5</v>
          </cell>
          <cell r="D1303" t="str">
            <v>648478659971</v>
          </cell>
        </row>
        <row r="1304">
          <cell r="A1304" t="str">
            <v>060659632309</v>
          </cell>
          <cell r="B1304" t="str">
            <v>SIR FRANCES FITTED S/S TEE WHITE XL</v>
          </cell>
          <cell r="C1304">
            <v>10.5</v>
          </cell>
          <cell r="D1304" t="str">
            <v>648478660007</v>
          </cell>
        </row>
        <row r="1305">
          <cell r="A1305" t="str">
            <v>060701433303</v>
          </cell>
          <cell r="B1305" t="str">
            <v>SPEEDSTERS FITTED S/S TEE NAVY SM</v>
          </cell>
          <cell r="C1305">
            <v>19.5</v>
          </cell>
          <cell r="D1305" t="str">
            <v>648478661837</v>
          </cell>
        </row>
        <row r="1306">
          <cell r="A1306" t="str">
            <v>060701433305</v>
          </cell>
          <cell r="B1306" t="str">
            <v>SPEEDSTERS FITTED S/S TEE NAVY MD</v>
          </cell>
          <cell r="C1306">
            <v>19.5</v>
          </cell>
          <cell r="D1306" t="str">
            <v>648478661820</v>
          </cell>
        </row>
        <row r="1307">
          <cell r="A1307" t="str">
            <v>060701433307</v>
          </cell>
          <cell r="B1307" t="str">
            <v>SPEEDSTERS FITTED S/S TEE NAVY LG</v>
          </cell>
          <cell r="C1307">
            <v>19.5</v>
          </cell>
          <cell r="D1307" t="str">
            <v>648478661813</v>
          </cell>
        </row>
        <row r="1308">
          <cell r="A1308" t="str">
            <v>060701433309</v>
          </cell>
          <cell r="B1308" t="str">
            <v>SPEEDSTERS FITTED S/S TEE NAVY XL</v>
          </cell>
          <cell r="C1308">
            <v>19.5</v>
          </cell>
          <cell r="D1308" t="str">
            <v>648478661844</v>
          </cell>
        </row>
        <row r="1309">
          <cell r="A1309" t="str">
            <v>060701512303</v>
          </cell>
          <cell r="B1309" t="str">
            <v>SPEEDSTERS FITTED S/S TEE RED SM</v>
          </cell>
          <cell r="C1309">
            <v>19.5</v>
          </cell>
          <cell r="D1309" t="str">
            <v>648478661875</v>
          </cell>
        </row>
        <row r="1310">
          <cell r="A1310" t="str">
            <v>060701512305</v>
          </cell>
          <cell r="B1310" t="str">
            <v>SPEEDSTERS FITTED S/S TEE RED MD</v>
          </cell>
          <cell r="C1310">
            <v>19.5</v>
          </cell>
          <cell r="D1310" t="str">
            <v>648478661868</v>
          </cell>
        </row>
        <row r="1311">
          <cell r="A1311" t="str">
            <v>060701512307</v>
          </cell>
          <cell r="B1311" t="str">
            <v>SPEEDSTERS FITTED S/S TEE RED LG</v>
          </cell>
          <cell r="C1311">
            <v>19.5</v>
          </cell>
          <cell r="D1311" t="str">
            <v>648478661851</v>
          </cell>
        </row>
        <row r="1312">
          <cell r="A1312" t="str">
            <v>060701512309</v>
          </cell>
          <cell r="B1312" t="str">
            <v>SPEEDSTERS FITTED S/S TEE RED XL</v>
          </cell>
          <cell r="C1312">
            <v>19.5</v>
          </cell>
          <cell r="D1312" t="str">
            <v>648478661882</v>
          </cell>
        </row>
        <row r="1313">
          <cell r="A1313" t="str">
            <v>060703038303</v>
          </cell>
          <cell r="B1313" t="str">
            <v>SPINNER S/S TEE LT BLACK SM</v>
          </cell>
          <cell r="C1313">
            <v>9.5</v>
          </cell>
          <cell r="D1313" t="str">
            <v>648478644182</v>
          </cell>
        </row>
        <row r="1314">
          <cell r="A1314" t="str">
            <v>060703038305</v>
          </cell>
          <cell r="B1314" t="str">
            <v>SPINNER S/S TEE LT BLACK MD</v>
          </cell>
          <cell r="C1314">
            <v>9.5</v>
          </cell>
          <cell r="D1314" t="str">
            <v>648478644175</v>
          </cell>
        </row>
        <row r="1315">
          <cell r="A1315" t="str">
            <v>060703038307</v>
          </cell>
          <cell r="B1315" t="str">
            <v>SPINNER S/S TEE LT BLACK LG</v>
          </cell>
          <cell r="C1315">
            <v>9.5</v>
          </cell>
          <cell r="D1315" t="str">
            <v>648478644168</v>
          </cell>
        </row>
        <row r="1316">
          <cell r="A1316" t="str">
            <v>060703038309</v>
          </cell>
          <cell r="B1316" t="str">
            <v>SPINNER S/S TEE LT BLACK XL</v>
          </cell>
          <cell r="C1316">
            <v>9.5</v>
          </cell>
          <cell r="D1316" t="str">
            <v>648478644199</v>
          </cell>
        </row>
        <row r="1317">
          <cell r="A1317" t="str">
            <v>060703336303</v>
          </cell>
          <cell r="B1317" t="str">
            <v>SPINNER S/S TEE LT KELLY GRN SM</v>
          </cell>
          <cell r="C1317">
            <v>9.5</v>
          </cell>
          <cell r="D1317" t="str">
            <v>648478644229</v>
          </cell>
        </row>
        <row r="1318">
          <cell r="A1318" t="str">
            <v>060703336305</v>
          </cell>
          <cell r="B1318" t="str">
            <v>SPINNER S/S TEE LT KELLY GRN MD</v>
          </cell>
          <cell r="C1318">
            <v>9.5</v>
          </cell>
          <cell r="D1318" t="str">
            <v>648478644212</v>
          </cell>
        </row>
        <row r="1319">
          <cell r="A1319" t="str">
            <v>060703336307</v>
          </cell>
          <cell r="B1319" t="str">
            <v>SPINNER S/S TEE LT KELLY GRN LG</v>
          </cell>
          <cell r="C1319">
            <v>9.5</v>
          </cell>
          <cell r="D1319" t="str">
            <v>648478644205</v>
          </cell>
        </row>
        <row r="1320">
          <cell r="A1320" t="str">
            <v>060703336309</v>
          </cell>
          <cell r="B1320" t="str">
            <v>SPINNER S/S TEE LT KELLY GRN XL</v>
          </cell>
          <cell r="C1320">
            <v>9.5</v>
          </cell>
          <cell r="D1320" t="str">
            <v>648478644236</v>
          </cell>
        </row>
        <row r="1321">
          <cell r="A1321" t="str">
            <v>060703354303</v>
          </cell>
          <cell r="B1321" t="str">
            <v>SPINNER S/S TEE LT YELLOW SM</v>
          </cell>
          <cell r="C1321">
            <v>9.5</v>
          </cell>
          <cell r="D1321" t="str">
            <v>648478644267</v>
          </cell>
        </row>
        <row r="1322">
          <cell r="A1322" t="str">
            <v>060703354305</v>
          </cell>
          <cell r="B1322" t="str">
            <v>SPINNER S/S TEE LT YELLOW MD</v>
          </cell>
          <cell r="C1322">
            <v>9.5</v>
          </cell>
          <cell r="D1322" t="str">
            <v>648478644250</v>
          </cell>
        </row>
        <row r="1323">
          <cell r="A1323" t="str">
            <v>060703354307</v>
          </cell>
          <cell r="B1323" t="str">
            <v>SPINNER S/S TEE LT YELLOW LG</v>
          </cell>
          <cell r="C1323">
            <v>9.5</v>
          </cell>
          <cell r="D1323" t="str">
            <v>648478644243</v>
          </cell>
        </row>
        <row r="1324">
          <cell r="A1324" t="str">
            <v>060703354309</v>
          </cell>
          <cell r="B1324" t="str">
            <v>SPINNER S/S TEE LT YELLOW XL</v>
          </cell>
          <cell r="C1324">
            <v>9.5</v>
          </cell>
          <cell r="D1324" t="str">
            <v>648478644274</v>
          </cell>
        </row>
        <row r="1325">
          <cell r="A1325" t="str">
            <v>060703512303</v>
          </cell>
          <cell r="B1325" t="str">
            <v>SPINNER S/S TEE RED SM</v>
          </cell>
          <cell r="C1325">
            <v>9.5</v>
          </cell>
          <cell r="D1325" t="str">
            <v>648478644304</v>
          </cell>
        </row>
        <row r="1326">
          <cell r="A1326" t="str">
            <v>060703512305</v>
          </cell>
          <cell r="B1326" t="str">
            <v>SPINNER S/S TEE RED MD</v>
          </cell>
          <cell r="C1326">
            <v>9.5</v>
          </cell>
          <cell r="D1326" t="str">
            <v>648478644298</v>
          </cell>
        </row>
        <row r="1327">
          <cell r="A1327" t="str">
            <v>060703512307</v>
          </cell>
          <cell r="B1327" t="str">
            <v>SPINNER S/S TEE RED LG</v>
          </cell>
          <cell r="C1327">
            <v>9.5</v>
          </cell>
          <cell r="D1327" t="str">
            <v>648478644281</v>
          </cell>
        </row>
        <row r="1328">
          <cell r="A1328" t="str">
            <v>060703512309</v>
          </cell>
          <cell r="B1328" t="str">
            <v>SPINNER S/S TEE RED XL</v>
          </cell>
          <cell r="C1328">
            <v>9.5</v>
          </cell>
          <cell r="D1328" t="str">
            <v>648478644311</v>
          </cell>
        </row>
        <row r="1329">
          <cell r="A1329" t="str">
            <v>060705632305</v>
          </cell>
          <cell r="B1329" t="str">
            <v>SPYLOVERS WMN SCP NCK S/S TEE WHT MD</v>
          </cell>
          <cell r="C1329">
            <v>12.5</v>
          </cell>
          <cell r="D1329" t="str">
            <v>648478641754</v>
          </cell>
        </row>
        <row r="1330">
          <cell r="A1330" t="str">
            <v>060714038303</v>
          </cell>
          <cell r="B1330" t="str">
            <v>SPY IN THE SKY WMN S/S TEE BLK SM</v>
          </cell>
          <cell r="C1330">
            <v>13.5</v>
          </cell>
          <cell r="D1330" t="str">
            <v>648478662551</v>
          </cell>
        </row>
        <row r="1331">
          <cell r="A1331" t="str">
            <v>060714038305</v>
          </cell>
          <cell r="B1331" t="str">
            <v>SPY IN THE SKY WMN S/S TEE BLK MD</v>
          </cell>
          <cell r="C1331">
            <v>13.5</v>
          </cell>
          <cell r="D1331" t="str">
            <v>648478662544</v>
          </cell>
        </row>
        <row r="1332">
          <cell r="A1332" t="str">
            <v>060714038307</v>
          </cell>
          <cell r="B1332" t="str">
            <v>SPY IN THE SKY WMN S/S TEE BLK LG</v>
          </cell>
          <cell r="C1332">
            <v>13.5</v>
          </cell>
          <cell r="D1332" t="str">
            <v>648478662537</v>
          </cell>
        </row>
        <row r="1333">
          <cell r="A1333" t="str">
            <v>060714038309</v>
          </cell>
          <cell r="B1333" t="str">
            <v>SPY IN THE SKY WMN S/S TEE BLK XL</v>
          </cell>
          <cell r="C1333">
            <v>13.5</v>
          </cell>
          <cell r="D1333" t="str">
            <v>648478662568</v>
          </cell>
        </row>
        <row r="1334">
          <cell r="A1334" t="str">
            <v>060714243303</v>
          </cell>
          <cell r="B1334" t="str">
            <v>SPY IN THE SKY WMN S/S TEE DRK TL SM</v>
          </cell>
          <cell r="C1334">
            <v>13.5</v>
          </cell>
          <cell r="D1334" t="str">
            <v>648478662599</v>
          </cell>
        </row>
        <row r="1335">
          <cell r="A1335" t="str">
            <v>060714243305</v>
          </cell>
          <cell r="B1335" t="str">
            <v>SPY IN THE SKY WMN S/S TEE DRK TL MD</v>
          </cell>
          <cell r="C1335">
            <v>13.5</v>
          </cell>
          <cell r="D1335" t="str">
            <v>648478662582</v>
          </cell>
        </row>
        <row r="1336">
          <cell r="A1336" t="str">
            <v>060714243307</v>
          </cell>
          <cell r="B1336" t="str">
            <v>SPY IN THE SKY WMN S/S TEE DRK TL LG</v>
          </cell>
          <cell r="C1336">
            <v>13.5</v>
          </cell>
          <cell r="D1336" t="str">
            <v>648478662575</v>
          </cell>
        </row>
        <row r="1337">
          <cell r="A1337" t="str">
            <v>060714243309</v>
          </cell>
          <cell r="B1337" t="str">
            <v>SPY IN THE SKY WMN S/S TEE DRK TL XL</v>
          </cell>
          <cell r="C1337">
            <v>13.5</v>
          </cell>
          <cell r="D1337" t="str">
            <v>648478662605</v>
          </cell>
        </row>
        <row r="1338">
          <cell r="A1338" t="str">
            <v>060714632303</v>
          </cell>
          <cell r="B1338" t="str">
            <v>SPY IN THE SKY WMN S/S TEE WHT SM</v>
          </cell>
          <cell r="C1338">
            <v>13.5</v>
          </cell>
          <cell r="D1338" t="str">
            <v>648478662636</v>
          </cell>
        </row>
        <row r="1339">
          <cell r="A1339" t="str">
            <v>060714632305</v>
          </cell>
          <cell r="B1339" t="str">
            <v>SPY IN THE SKY WMN S/S TEE WHT MD</v>
          </cell>
          <cell r="C1339">
            <v>13.5</v>
          </cell>
          <cell r="D1339" t="str">
            <v>648478662629</v>
          </cell>
        </row>
        <row r="1340">
          <cell r="A1340" t="str">
            <v>060714632307</v>
          </cell>
          <cell r="B1340" t="str">
            <v>SPY IN THE SKY WMN S/S TEE WHT LG</v>
          </cell>
          <cell r="C1340">
            <v>13.5</v>
          </cell>
          <cell r="D1340" t="str">
            <v>648478662612</v>
          </cell>
        </row>
        <row r="1341">
          <cell r="A1341" t="str">
            <v>060714632309</v>
          </cell>
          <cell r="B1341" t="str">
            <v>SPY IN THE SKY WMN S/S TEE WHT XL</v>
          </cell>
          <cell r="C1341">
            <v>13.5</v>
          </cell>
          <cell r="D1341" t="str">
            <v>648478662643</v>
          </cell>
        </row>
        <row r="1342">
          <cell r="A1342" t="str">
            <v>060719216303</v>
          </cell>
          <cell r="B1342" t="str">
            <v>SSA FITTED S/S TEE CRM/HTHR GRY SM</v>
          </cell>
          <cell r="C1342">
            <v>5</v>
          </cell>
          <cell r="D1342" t="str">
            <v>648478661912</v>
          </cell>
        </row>
        <row r="1343">
          <cell r="A1343" t="str">
            <v>060719216305</v>
          </cell>
          <cell r="B1343" t="str">
            <v>SSA FITTED S/S TEE CRM/HTHR GRY MD</v>
          </cell>
          <cell r="C1343">
            <v>5</v>
          </cell>
          <cell r="D1343" t="str">
            <v>648478661905</v>
          </cell>
        </row>
        <row r="1344">
          <cell r="A1344" t="str">
            <v>060719216307</v>
          </cell>
          <cell r="B1344" t="str">
            <v>SSA FITTED S/S TEE CRM/HTHR GRY LG</v>
          </cell>
          <cell r="C1344">
            <v>5</v>
          </cell>
          <cell r="D1344" t="str">
            <v>648478661899</v>
          </cell>
        </row>
        <row r="1345">
          <cell r="A1345" t="str">
            <v>060719216309</v>
          </cell>
          <cell r="B1345" t="str">
            <v>SSA FITTED S/S TEE CRM/HTHR GRY XL</v>
          </cell>
          <cell r="C1345">
            <v>5</v>
          </cell>
          <cell r="D1345" t="str">
            <v>648478661929</v>
          </cell>
        </row>
        <row r="1346">
          <cell r="A1346" t="str">
            <v>060719584303</v>
          </cell>
          <cell r="B1346" t="str">
            <v>SSA FITTED S/S TEE TAN/NAVY SM</v>
          </cell>
          <cell r="C1346">
            <v>16</v>
          </cell>
          <cell r="D1346" t="str">
            <v>648478661950</v>
          </cell>
        </row>
        <row r="1347">
          <cell r="A1347" t="str">
            <v>060719584305</v>
          </cell>
          <cell r="B1347" t="str">
            <v>SSA FITTED S/S TEE TAN/NAVY MD</v>
          </cell>
          <cell r="C1347">
            <v>16</v>
          </cell>
          <cell r="D1347" t="str">
            <v>648478661943</v>
          </cell>
        </row>
        <row r="1348">
          <cell r="A1348" t="str">
            <v>060719584307</v>
          </cell>
          <cell r="B1348" t="str">
            <v>SSA FITTED S/S TEE TAN/NAVY LG</v>
          </cell>
          <cell r="C1348">
            <v>16</v>
          </cell>
          <cell r="D1348" t="str">
            <v>648478661936</v>
          </cell>
        </row>
        <row r="1349">
          <cell r="A1349" t="str">
            <v>060719584309</v>
          </cell>
          <cell r="B1349" t="str">
            <v>SSA FITTED S/S TEE TAN/NAVY XL</v>
          </cell>
          <cell r="C1349">
            <v>16</v>
          </cell>
          <cell r="D1349" t="str">
            <v>648478661967</v>
          </cell>
        </row>
        <row r="1350">
          <cell r="A1350" t="str">
            <v>060729215303</v>
          </cell>
          <cell r="B1350" t="str">
            <v>STAPLE S/S TEE CREAM SM</v>
          </cell>
          <cell r="C1350">
            <v>11</v>
          </cell>
          <cell r="D1350" t="str">
            <v>648478657045</v>
          </cell>
        </row>
        <row r="1351">
          <cell r="A1351" t="str">
            <v>060729215305</v>
          </cell>
          <cell r="B1351" t="str">
            <v>STAPLE S/S TEE CREAM MD</v>
          </cell>
          <cell r="C1351">
            <v>11</v>
          </cell>
          <cell r="D1351" t="str">
            <v>648478657038</v>
          </cell>
        </row>
        <row r="1352">
          <cell r="A1352" t="str">
            <v>060729215307</v>
          </cell>
          <cell r="B1352" t="str">
            <v>STAPLE S/S TEE CREAM LG</v>
          </cell>
          <cell r="C1352">
            <v>11</v>
          </cell>
          <cell r="D1352" t="str">
            <v>648478657021</v>
          </cell>
        </row>
        <row r="1353">
          <cell r="A1353" t="str">
            <v>060729215309</v>
          </cell>
          <cell r="B1353" t="str">
            <v>STAPLE S/S TEE CREAM XL</v>
          </cell>
          <cell r="C1353">
            <v>11</v>
          </cell>
          <cell r="D1353" t="str">
            <v>648478657052</v>
          </cell>
        </row>
        <row r="1354">
          <cell r="A1354" t="str">
            <v>060729215310</v>
          </cell>
          <cell r="B1354" t="str">
            <v>STAPLE S/S TEE CREAM 2X</v>
          </cell>
          <cell r="C1354">
            <v>11</v>
          </cell>
          <cell r="D1354" t="str">
            <v>648478657014</v>
          </cell>
        </row>
        <row r="1355">
          <cell r="A1355" t="str">
            <v>060729339303</v>
          </cell>
          <cell r="B1355" t="str">
            <v>STAPLE S/S TEE KHAKI SM</v>
          </cell>
          <cell r="C1355">
            <v>11</v>
          </cell>
          <cell r="D1355" t="str">
            <v>648478657144</v>
          </cell>
        </row>
        <row r="1356">
          <cell r="A1356" t="str">
            <v>060729339305</v>
          </cell>
          <cell r="B1356" t="str">
            <v>STAPLE S/S TEE KHAKI MD</v>
          </cell>
          <cell r="C1356">
            <v>11</v>
          </cell>
          <cell r="D1356" t="str">
            <v>648478657137</v>
          </cell>
        </row>
        <row r="1357">
          <cell r="A1357" t="str">
            <v>060729339307</v>
          </cell>
          <cell r="B1357" t="str">
            <v>STAPLE S/S TEE KHAKI LG</v>
          </cell>
          <cell r="C1357">
            <v>11</v>
          </cell>
          <cell r="D1357" t="str">
            <v>648478657120</v>
          </cell>
        </row>
        <row r="1358">
          <cell r="A1358" t="str">
            <v>060729339309</v>
          </cell>
          <cell r="B1358" t="str">
            <v>STAPLE S/S TEE KHAKI XL</v>
          </cell>
          <cell r="C1358">
            <v>11</v>
          </cell>
          <cell r="D1358" t="str">
            <v>648478657151</v>
          </cell>
        </row>
        <row r="1359">
          <cell r="A1359" t="str">
            <v>060729339310</v>
          </cell>
          <cell r="B1359" t="str">
            <v>STAPLE S/S TEE KHAKI 2X</v>
          </cell>
          <cell r="C1359">
            <v>11</v>
          </cell>
          <cell r="D1359" t="str">
            <v>648478657113</v>
          </cell>
        </row>
        <row r="1360">
          <cell r="A1360" t="str">
            <v>060729354303</v>
          </cell>
          <cell r="B1360" t="str">
            <v>STAPLE S/S TEE LT YELLOW SM</v>
          </cell>
          <cell r="C1360">
            <v>11</v>
          </cell>
          <cell r="D1360" t="str">
            <v>648478657090</v>
          </cell>
        </row>
        <row r="1361">
          <cell r="A1361" t="str">
            <v>060729354305</v>
          </cell>
          <cell r="B1361" t="str">
            <v>STAPLE S/S TEE LT YELLOW MD</v>
          </cell>
          <cell r="C1361">
            <v>11</v>
          </cell>
          <cell r="D1361" t="str">
            <v>648478657083</v>
          </cell>
        </row>
        <row r="1362">
          <cell r="A1362" t="str">
            <v>060729354307</v>
          </cell>
          <cell r="B1362" t="str">
            <v>STAPLE S/S TEE LT YELLOW LG</v>
          </cell>
          <cell r="C1362">
            <v>11</v>
          </cell>
          <cell r="D1362" t="str">
            <v>648478657076</v>
          </cell>
        </row>
        <row r="1363">
          <cell r="A1363" t="str">
            <v>060729354309</v>
          </cell>
          <cell r="B1363" t="str">
            <v>STAPLE S/S TEE LT YELLOW XL</v>
          </cell>
          <cell r="C1363">
            <v>11</v>
          </cell>
          <cell r="D1363" t="str">
            <v>648478657106</v>
          </cell>
        </row>
        <row r="1364">
          <cell r="A1364" t="str">
            <v>060729354310</v>
          </cell>
          <cell r="B1364" t="str">
            <v>STAPLE S/S TEE LT YELLOW 2X</v>
          </cell>
          <cell r="C1364">
            <v>11</v>
          </cell>
          <cell r="D1364" t="str">
            <v>648478657069</v>
          </cell>
        </row>
        <row r="1365">
          <cell r="A1365" t="str">
            <v>060729563303</v>
          </cell>
          <cell r="B1365" t="str">
            <v>STAPLE S/S TEE SLATE SM</v>
          </cell>
          <cell r="C1365">
            <v>11</v>
          </cell>
          <cell r="D1365" t="str">
            <v>648478657199</v>
          </cell>
        </row>
        <row r="1366">
          <cell r="A1366" t="str">
            <v>060729563305</v>
          </cell>
          <cell r="B1366" t="str">
            <v>STAPLE S/S TEE SLATE MD</v>
          </cell>
          <cell r="C1366">
            <v>11</v>
          </cell>
          <cell r="D1366" t="str">
            <v>648478657182</v>
          </cell>
        </row>
        <row r="1367">
          <cell r="A1367" t="str">
            <v>060729563307</v>
          </cell>
          <cell r="B1367" t="str">
            <v>STAPLE S/S TEE SLATE LG</v>
          </cell>
          <cell r="C1367">
            <v>11</v>
          </cell>
          <cell r="D1367" t="str">
            <v>648478657175</v>
          </cell>
        </row>
        <row r="1368">
          <cell r="A1368" t="str">
            <v>060729563309</v>
          </cell>
          <cell r="B1368" t="str">
            <v>STAPLE S/S TEE SLATE XL</v>
          </cell>
          <cell r="C1368">
            <v>11</v>
          </cell>
          <cell r="D1368" t="str">
            <v>648478657205</v>
          </cell>
        </row>
        <row r="1369">
          <cell r="A1369" t="str">
            <v>060729563310</v>
          </cell>
          <cell r="B1369" t="str">
            <v>STAPLE S/S TEE SLATE 2X</v>
          </cell>
          <cell r="C1369">
            <v>11</v>
          </cell>
          <cell r="D1369" t="str">
            <v>648478657168</v>
          </cell>
        </row>
        <row r="1370">
          <cell r="A1370" t="str">
            <v>060738019303</v>
          </cell>
          <cell r="B1370" t="str">
            <v>STRINGS WMNS S/S TEE ANT WHITE SM</v>
          </cell>
          <cell r="C1370">
            <v>13</v>
          </cell>
          <cell r="D1370" t="str">
            <v>648478654983</v>
          </cell>
        </row>
        <row r="1371">
          <cell r="A1371" t="str">
            <v>060738019305</v>
          </cell>
          <cell r="B1371" t="str">
            <v>STRINGS WMNS S/S TEE ANT WHITE MD</v>
          </cell>
          <cell r="C1371">
            <v>13</v>
          </cell>
          <cell r="D1371" t="str">
            <v>648478654976</v>
          </cell>
        </row>
        <row r="1372">
          <cell r="A1372" t="str">
            <v>060738019307</v>
          </cell>
          <cell r="B1372" t="str">
            <v>STRINGS WMNS S/S TEE ANT WHITE LG</v>
          </cell>
          <cell r="C1372">
            <v>13</v>
          </cell>
          <cell r="D1372" t="str">
            <v>648478654969</v>
          </cell>
        </row>
        <row r="1373">
          <cell r="A1373" t="str">
            <v>060738019309</v>
          </cell>
          <cell r="B1373" t="str">
            <v>STRINGS WMNS S/S TEE ANT WHITE XL</v>
          </cell>
          <cell r="C1373">
            <v>13</v>
          </cell>
          <cell r="D1373" t="str">
            <v>648478654990</v>
          </cell>
        </row>
        <row r="1374">
          <cell r="A1374" t="str">
            <v>060740167303</v>
          </cell>
          <cell r="B1374" t="str">
            <v>STRYPER S/S TEE CHAR HTHR SM</v>
          </cell>
          <cell r="C1374">
            <v>11</v>
          </cell>
          <cell r="D1374" t="str">
            <v>648478652309</v>
          </cell>
        </row>
        <row r="1375">
          <cell r="A1375" t="str">
            <v>060740167305</v>
          </cell>
          <cell r="B1375" t="str">
            <v>STRYPER S/S TEE CHAR HTHR MD</v>
          </cell>
          <cell r="C1375">
            <v>11</v>
          </cell>
          <cell r="D1375" t="str">
            <v>648478652293</v>
          </cell>
        </row>
        <row r="1376">
          <cell r="A1376" t="str">
            <v>060740167307</v>
          </cell>
          <cell r="B1376" t="str">
            <v>STRYPER S/S TEE CHAR HTHR LG</v>
          </cell>
          <cell r="C1376">
            <v>11</v>
          </cell>
          <cell r="D1376" t="str">
            <v>648478652286</v>
          </cell>
        </row>
        <row r="1377">
          <cell r="A1377" t="str">
            <v>060740167309</v>
          </cell>
          <cell r="B1377" t="str">
            <v>STRYPER S/S TEE CHAR HTHR XL</v>
          </cell>
          <cell r="C1377">
            <v>11</v>
          </cell>
          <cell r="D1377" t="str">
            <v>648478652316</v>
          </cell>
        </row>
        <row r="1378">
          <cell r="A1378" t="str">
            <v>060740242303</v>
          </cell>
          <cell r="B1378" t="str">
            <v>STRYPER S/S TEE DARK RED SM</v>
          </cell>
          <cell r="C1378">
            <v>11</v>
          </cell>
          <cell r="D1378" t="str">
            <v>648478652989</v>
          </cell>
        </row>
        <row r="1379">
          <cell r="A1379" t="str">
            <v>060740242305</v>
          </cell>
          <cell r="B1379" t="str">
            <v>STRYPER S/S TEE DARK RED MD</v>
          </cell>
          <cell r="C1379">
            <v>11</v>
          </cell>
          <cell r="D1379" t="str">
            <v>648478652972</v>
          </cell>
        </row>
        <row r="1380">
          <cell r="A1380" t="str">
            <v>060740242307</v>
          </cell>
          <cell r="B1380" t="str">
            <v>STRYPER S/S TEE DARK RED LG</v>
          </cell>
          <cell r="C1380">
            <v>11</v>
          </cell>
          <cell r="D1380" t="str">
            <v>648478652965</v>
          </cell>
        </row>
        <row r="1381">
          <cell r="A1381" t="str">
            <v>060740242309</v>
          </cell>
          <cell r="B1381" t="str">
            <v>STRYPER S/S TEE DARK RED XL</v>
          </cell>
          <cell r="C1381">
            <v>11</v>
          </cell>
          <cell r="D1381" t="str">
            <v>648478652996</v>
          </cell>
        </row>
        <row r="1382">
          <cell r="A1382" t="str">
            <v>060740250303</v>
          </cell>
          <cell r="B1382" t="str">
            <v>STRYPER S/S TEE DENIM HTHR SM</v>
          </cell>
          <cell r="C1382">
            <v>11</v>
          </cell>
          <cell r="D1382" t="str">
            <v>648478649255</v>
          </cell>
        </row>
        <row r="1383">
          <cell r="A1383" t="str">
            <v>060740250305</v>
          </cell>
          <cell r="B1383" t="str">
            <v>STRYPER S/S TEE DENIM HTHR MD</v>
          </cell>
          <cell r="C1383">
            <v>11</v>
          </cell>
          <cell r="D1383" t="str">
            <v>648478648401</v>
          </cell>
        </row>
        <row r="1384">
          <cell r="A1384" t="str">
            <v>060740250307</v>
          </cell>
          <cell r="B1384" t="str">
            <v>STRYPER S/S TEE DENIM HTHR LG</v>
          </cell>
          <cell r="C1384">
            <v>11</v>
          </cell>
          <cell r="D1384" t="str">
            <v>648478648395</v>
          </cell>
        </row>
        <row r="1385">
          <cell r="A1385" t="str">
            <v>060740250309</v>
          </cell>
          <cell r="B1385" t="str">
            <v>STRYPER S/S TEE DENIM HTHR XL</v>
          </cell>
          <cell r="C1385">
            <v>11</v>
          </cell>
          <cell r="D1385" t="str">
            <v>648478649262</v>
          </cell>
        </row>
        <row r="1386">
          <cell r="A1386" t="str">
            <v>060740433303</v>
          </cell>
          <cell r="B1386" t="str">
            <v>STRYPER S/S TEE NAVY SM</v>
          </cell>
          <cell r="C1386">
            <v>11</v>
          </cell>
          <cell r="D1386" t="str">
            <v>648478652651</v>
          </cell>
        </row>
        <row r="1387">
          <cell r="A1387" t="str">
            <v>060740433305</v>
          </cell>
          <cell r="B1387" t="str">
            <v>STRYPER S/S TEE NAVY MD</v>
          </cell>
          <cell r="C1387">
            <v>11</v>
          </cell>
          <cell r="D1387" t="str">
            <v>648478652644</v>
          </cell>
        </row>
        <row r="1388">
          <cell r="A1388" t="str">
            <v>060740433307</v>
          </cell>
          <cell r="B1388" t="str">
            <v>STRYPER S/S TEE NAVY LG</v>
          </cell>
          <cell r="C1388">
            <v>11</v>
          </cell>
          <cell r="D1388" t="str">
            <v>648478652637</v>
          </cell>
        </row>
        <row r="1389">
          <cell r="A1389" t="str">
            <v>060740433309</v>
          </cell>
          <cell r="B1389" t="str">
            <v>STRYPER S/S TEE NAVY XL</v>
          </cell>
          <cell r="C1389">
            <v>11</v>
          </cell>
          <cell r="D1389" t="str">
            <v>648478652668</v>
          </cell>
        </row>
        <row r="1390">
          <cell r="A1390" t="str">
            <v>060767133303</v>
          </cell>
          <cell r="B1390" t="str">
            <v>SWANY RIVER WMN S/S TEE BRWN SM</v>
          </cell>
          <cell r="C1390">
            <v>3.5</v>
          </cell>
          <cell r="D1390" t="str">
            <v>648478662438</v>
          </cell>
        </row>
        <row r="1391">
          <cell r="A1391" t="str">
            <v>060767133305</v>
          </cell>
          <cell r="B1391" t="str">
            <v>SWANY RIVER WMN S/S TEE BRWN MD</v>
          </cell>
          <cell r="C1391">
            <v>3.5</v>
          </cell>
          <cell r="D1391" t="str">
            <v>648478662421</v>
          </cell>
        </row>
        <row r="1392">
          <cell r="A1392" t="str">
            <v>060767133307</v>
          </cell>
          <cell r="B1392" t="str">
            <v>SWANY RIVER WMN S/S TEE BRWN LG</v>
          </cell>
          <cell r="C1392">
            <v>3.5</v>
          </cell>
          <cell r="D1392" t="str">
            <v>648478662414</v>
          </cell>
        </row>
        <row r="1393">
          <cell r="A1393" t="str">
            <v>060767133309</v>
          </cell>
          <cell r="B1393" t="str">
            <v>SWANY RIVER WMN S/S TEE BRWN XL</v>
          </cell>
          <cell r="C1393">
            <v>3.5</v>
          </cell>
          <cell r="D1393" t="str">
            <v>648478662445</v>
          </cell>
        </row>
        <row r="1394">
          <cell r="A1394" t="str">
            <v>060767326303</v>
          </cell>
          <cell r="B1394" t="str">
            <v>SWANY RIVER WMN S/S TEE INDIGO SM</v>
          </cell>
          <cell r="C1394">
            <v>3.5</v>
          </cell>
          <cell r="D1394" t="str">
            <v>648478662476</v>
          </cell>
        </row>
        <row r="1395">
          <cell r="A1395" t="str">
            <v>060767326305</v>
          </cell>
          <cell r="B1395" t="str">
            <v>SWANY RIVER WMN S/S TEE INDIGO MD</v>
          </cell>
          <cell r="C1395">
            <v>3.5</v>
          </cell>
          <cell r="D1395" t="str">
            <v>648478662469</v>
          </cell>
        </row>
        <row r="1396">
          <cell r="A1396" t="str">
            <v>060767326307</v>
          </cell>
          <cell r="B1396" t="str">
            <v>SWANY RIVER WMN S/S TEE INDIGO LG</v>
          </cell>
          <cell r="C1396">
            <v>10.5</v>
          </cell>
          <cell r="D1396" t="str">
            <v>648478662452</v>
          </cell>
        </row>
        <row r="1397">
          <cell r="A1397" t="str">
            <v>060767326309</v>
          </cell>
          <cell r="B1397" t="str">
            <v>SWANY RIVER WMN S/S TEE INDIGO XL</v>
          </cell>
          <cell r="C1397">
            <v>3.5</v>
          </cell>
          <cell r="D1397" t="str">
            <v>648478662483</v>
          </cell>
        </row>
        <row r="1398">
          <cell r="A1398" t="str">
            <v>060767354303</v>
          </cell>
          <cell r="B1398" t="str">
            <v>SWANY RIVER WMN S/S TEE LT YEL SM</v>
          </cell>
          <cell r="C1398">
            <v>10.5</v>
          </cell>
          <cell r="D1398" t="str">
            <v>648478662513</v>
          </cell>
        </row>
        <row r="1399">
          <cell r="A1399" t="str">
            <v>060767354305</v>
          </cell>
          <cell r="B1399" t="str">
            <v>SWANY RIVER WMN S/S TEE LT YEL MD</v>
          </cell>
          <cell r="C1399">
            <v>3.5</v>
          </cell>
          <cell r="D1399" t="str">
            <v>648478662506</v>
          </cell>
        </row>
        <row r="1400">
          <cell r="A1400" t="str">
            <v>060767354307</v>
          </cell>
          <cell r="B1400" t="str">
            <v>SWANY RIVER WMN S/S TEE LT YEL LG</v>
          </cell>
          <cell r="C1400">
            <v>3.5</v>
          </cell>
          <cell r="D1400" t="str">
            <v>648478662490</v>
          </cell>
        </row>
        <row r="1401">
          <cell r="A1401" t="str">
            <v>060767354309</v>
          </cell>
          <cell r="B1401" t="str">
            <v>SWANY RIVER WMN S/S TEE LT YEL XL</v>
          </cell>
          <cell r="C1401">
            <v>3.5</v>
          </cell>
          <cell r="D1401" t="str">
            <v>648478662520</v>
          </cell>
        </row>
        <row r="1402">
          <cell r="A1402" t="str">
            <v>060777038303</v>
          </cell>
          <cell r="B1402" t="str">
            <v>TARGET S/S TEE BLACK SM</v>
          </cell>
          <cell r="C1402">
            <v>14</v>
          </cell>
          <cell r="D1402" t="str">
            <v>648478668096</v>
          </cell>
        </row>
        <row r="1403">
          <cell r="A1403" t="str">
            <v>060777038305</v>
          </cell>
          <cell r="B1403" t="str">
            <v>TARGET S/S TEE BLACK MD</v>
          </cell>
          <cell r="C1403">
            <v>14</v>
          </cell>
          <cell r="D1403" t="str">
            <v>648478668089</v>
          </cell>
        </row>
        <row r="1404">
          <cell r="A1404" t="str">
            <v>060777038307</v>
          </cell>
          <cell r="B1404" t="str">
            <v>TARGET S/S TEE BLACK LG</v>
          </cell>
          <cell r="C1404">
            <v>14</v>
          </cell>
          <cell r="D1404" t="str">
            <v>648478668072</v>
          </cell>
        </row>
        <row r="1405">
          <cell r="A1405" t="str">
            <v>060777038309</v>
          </cell>
          <cell r="B1405" t="str">
            <v>TARGET S/S TEE BLACK XL</v>
          </cell>
          <cell r="C1405">
            <v>14</v>
          </cell>
          <cell r="D1405" t="str">
            <v>648478668102</v>
          </cell>
        </row>
        <row r="1406">
          <cell r="A1406" t="str">
            <v>060777632303</v>
          </cell>
          <cell r="B1406" t="str">
            <v>TARGET S/S TEE WHITE SM</v>
          </cell>
          <cell r="C1406">
            <v>14</v>
          </cell>
          <cell r="D1406" t="str">
            <v>648478668133</v>
          </cell>
        </row>
        <row r="1407">
          <cell r="A1407" t="str">
            <v>060777632305</v>
          </cell>
          <cell r="B1407" t="str">
            <v>TARGET S/S TEE WHITE MD</v>
          </cell>
          <cell r="C1407">
            <v>14</v>
          </cell>
          <cell r="D1407" t="str">
            <v>648478668126</v>
          </cell>
        </row>
        <row r="1408">
          <cell r="A1408" t="str">
            <v>060777632307</v>
          </cell>
          <cell r="B1408" t="str">
            <v>TARGET S/S TEE WHITE LG</v>
          </cell>
          <cell r="C1408">
            <v>2</v>
          </cell>
          <cell r="D1408" t="str">
            <v>648478668119</v>
          </cell>
        </row>
        <row r="1409">
          <cell r="A1409" t="str">
            <v>060777632309</v>
          </cell>
          <cell r="B1409" t="str">
            <v>TARGET S/S TEE WHITE XL</v>
          </cell>
          <cell r="C1409">
            <v>14</v>
          </cell>
          <cell r="D1409" t="str">
            <v>648478668140</v>
          </cell>
        </row>
        <row r="1410">
          <cell r="A1410" t="str">
            <v>060790038303</v>
          </cell>
          <cell r="B1410" t="str">
            <v>TORE L/S TEE BLACK SM</v>
          </cell>
          <cell r="C1410">
            <v>12.5</v>
          </cell>
          <cell r="D1410" t="str">
            <v>648478665446</v>
          </cell>
        </row>
        <row r="1411">
          <cell r="A1411" t="str">
            <v>060790038305</v>
          </cell>
          <cell r="B1411" t="str">
            <v>TORE L/S TEE BLACK MD</v>
          </cell>
          <cell r="C1411">
            <v>12.5</v>
          </cell>
          <cell r="D1411" t="str">
            <v>648478665439</v>
          </cell>
        </row>
        <row r="1412">
          <cell r="A1412" t="str">
            <v>060790038307</v>
          </cell>
          <cell r="B1412" t="str">
            <v>TORE L/S TEE BLACK LG</v>
          </cell>
          <cell r="C1412">
            <v>12.5</v>
          </cell>
          <cell r="D1412" t="str">
            <v>648478665422</v>
          </cell>
        </row>
        <row r="1413">
          <cell r="A1413" t="str">
            <v>060790038309</v>
          </cell>
          <cell r="B1413" t="str">
            <v>TORE L/S TEE BLACK XL</v>
          </cell>
          <cell r="C1413">
            <v>12.5</v>
          </cell>
          <cell r="D1413" t="str">
            <v>648478665453</v>
          </cell>
        </row>
        <row r="1414">
          <cell r="A1414" t="str">
            <v>060790038310</v>
          </cell>
          <cell r="B1414" t="str">
            <v>TORE L/S TEE BLACK XXL</v>
          </cell>
          <cell r="C1414">
            <v>12.5</v>
          </cell>
          <cell r="D1414" t="str">
            <v>648478665415</v>
          </cell>
        </row>
        <row r="1415">
          <cell r="A1415" t="str">
            <v>060790133303</v>
          </cell>
          <cell r="B1415" t="str">
            <v>TORE L/S TEE BROWN SM</v>
          </cell>
          <cell r="C1415">
            <v>12.5</v>
          </cell>
          <cell r="D1415" t="str">
            <v>648478665491</v>
          </cell>
        </row>
        <row r="1416">
          <cell r="A1416" t="str">
            <v>060790133305</v>
          </cell>
          <cell r="B1416" t="str">
            <v>TORE L/S TEE BROWN MD</v>
          </cell>
          <cell r="C1416">
            <v>12.5</v>
          </cell>
          <cell r="D1416" t="str">
            <v>648478665484</v>
          </cell>
        </row>
        <row r="1417">
          <cell r="A1417" t="str">
            <v>060790133307</v>
          </cell>
          <cell r="B1417" t="str">
            <v>TORE L/S TEE BROWN LG</v>
          </cell>
          <cell r="C1417">
            <v>6</v>
          </cell>
          <cell r="D1417" t="str">
            <v>648478665477</v>
          </cell>
        </row>
        <row r="1418">
          <cell r="A1418" t="str">
            <v>060790133309</v>
          </cell>
          <cell r="B1418" t="str">
            <v>TORE L/S TEE BROWN XL</v>
          </cell>
          <cell r="C1418">
            <v>12.5</v>
          </cell>
          <cell r="D1418" t="str">
            <v>648478665507</v>
          </cell>
        </row>
        <row r="1419">
          <cell r="A1419" t="str">
            <v>060790133310</v>
          </cell>
          <cell r="B1419" t="str">
            <v>TORE L/S TEE BROWN XXL</v>
          </cell>
          <cell r="C1419">
            <v>12.5</v>
          </cell>
          <cell r="D1419" t="str">
            <v>648478665460</v>
          </cell>
        </row>
        <row r="1420">
          <cell r="A1420" t="str">
            <v>060790433303</v>
          </cell>
          <cell r="B1420" t="str">
            <v>TORE L/S TEE NAVY SM</v>
          </cell>
          <cell r="C1420">
            <v>12.5</v>
          </cell>
          <cell r="D1420" t="str">
            <v>648478665545</v>
          </cell>
        </row>
        <row r="1421">
          <cell r="A1421" t="str">
            <v>060790433305</v>
          </cell>
          <cell r="B1421" t="str">
            <v>TORE L/S TEE NAVY MD</v>
          </cell>
          <cell r="C1421">
            <v>12.5</v>
          </cell>
          <cell r="D1421" t="str">
            <v>648478665538</v>
          </cell>
        </row>
        <row r="1422">
          <cell r="A1422" t="str">
            <v>060790433307</v>
          </cell>
          <cell r="B1422" t="str">
            <v>TORE L/S TEE NAVY LG</v>
          </cell>
          <cell r="C1422">
            <v>12.5</v>
          </cell>
          <cell r="D1422" t="str">
            <v>648478665521</v>
          </cell>
        </row>
        <row r="1423">
          <cell r="A1423" t="str">
            <v>060790433309</v>
          </cell>
          <cell r="B1423" t="str">
            <v>TORE L/S TEE NAVY XL</v>
          </cell>
          <cell r="C1423">
            <v>12.5</v>
          </cell>
          <cell r="D1423" t="str">
            <v>648478665552</v>
          </cell>
        </row>
        <row r="1424">
          <cell r="A1424" t="str">
            <v>060790433310</v>
          </cell>
          <cell r="B1424" t="str">
            <v>TORE L/S TEE NAVY XXL</v>
          </cell>
          <cell r="C1424">
            <v>12.5</v>
          </cell>
          <cell r="D1424" t="str">
            <v>648478665514</v>
          </cell>
        </row>
        <row r="1425">
          <cell r="A1425" t="str">
            <v>060792038303</v>
          </cell>
          <cell r="B1425" t="str">
            <v>TORN S/S TEE BLACK SM</v>
          </cell>
          <cell r="C1425">
            <v>5</v>
          </cell>
          <cell r="D1425" t="str">
            <v>648478659728</v>
          </cell>
        </row>
        <row r="1426">
          <cell r="A1426" t="str">
            <v>060792038305</v>
          </cell>
          <cell r="B1426" t="str">
            <v>TORN S/S TEE BLACK MD</v>
          </cell>
          <cell r="C1426">
            <v>9.75</v>
          </cell>
          <cell r="D1426" t="str">
            <v>648478659711</v>
          </cell>
        </row>
        <row r="1427">
          <cell r="A1427" t="str">
            <v>060792038307</v>
          </cell>
          <cell r="B1427" t="str">
            <v>TORN S/S TEE BLACK LG</v>
          </cell>
          <cell r="C1427">
            <v>9.75</v>
          </cell>
          <cell r="D1427" t="str">
            <v>648478659704</v>
          </cell>
        </row>
        <row r="1428">
          <cell r="A1428" t="str">
            <v>060792038309</v>
          </cell>
          <cell r="B1428" t="str">
            <v>TORN S/S TEE BLACK XL</v>
          </cell>
          <cell r="C1428">
            <v>9.75</v>
          </cell>
          <cell r="D1428" t="str">
            <v>648478659735</v>
          </cell>
        </row>
        <row r="1429">
          <cell r="A1429" t="str">
            <v>060792303303</v>
          </cell>
          <cell r="B1429" t="str">
            <v>TORN S/S TEE HTHR GREY SM</v>
          </cell>
          <cell r="C1429">
            <v>5</v>
          </cell>
          <cell r="D1429" t="str">
            <v>648478659766</v>
          </cell>
        </row>
        <row r="1430">
          <cell r="A1430" t="str">
            <v>060792303305</v>
          </cell>
          <cell r="B1430" t="str">
            <v>TORN S/S TEE HTHR GREY MD</v>
          </cell>
          <cell r="C1430">
            <v>5</v>
          </cell>
          <cell r="D1430" t="str">
            <v>648478659759</v>
          </cell>
        </row>
        <row r="1431">
          <cell r="A1431" t="str">
            <v>060792303307</v>
          </cell>
          <cell r="B1431" t="str">
            <v>TORN S/S TEE HTHR GREY LG</v>
          </cell>
          <cell r="C1431">
            <v>9.75</v>
          </cell>
          <cell r="D1431" t="str">
            <v>648478659742</v>
          </cell>
        </row>
        <row r="1432">
          <cell r="A1432" t="str">
            <v>060792303309</v>
          </cell>
          <cell r="B1432" t="str">
            <v>TORN S/S TEE HTHR GREY XL</v>
          </cell>
          <cell r="C1432">
            <v>5</v>
          </cell>
          <cell r="D1432" t="str">
            <v>648478659773</v>
          </cell>
        </row>
        <row r="1433">
          <cell r="A1433" t="str">
            <v>060792354303</v>
          </cell>
          <cell r="B1433" t="str">
            <v>TORN S/S TEE LT YELLOW SM</v>
          </cell>
          <cell r="C1433">
            <v>9.75</v>
          </cell>
          <cell r="D1433" t="str">
            <v>648478659803</v>
          </cell>
        </row>
        <row r="1434">
          <cell r="A1434" t="str">
            <v>060792354305</v>
          </cell>
          <cell r="B1434" t="str">
            <v>TORN S/S TEE LT YELLOW MD</v>
          </cell>
          <cell r="C1434">
            <v>5</v>
          </cell>
          <cell r="D1434" t="str">
            <v>648478659797</v>
          </cell>
        </row>
        <row r="1435">
          <cell r="A1435" t="str">
            <v>060792354307</v>
          </cell>
          <cell r="B1435" t="str">
            <v>TORN S/S TEE LT YELLOW LG</v>
          </cell>
          <cell r="C1435">
            <v>5</v>
          </cell>
          <cell r="D1435" t="str">
            <v>648478659780</v>
          </cell>
        </row>
        <row r="1436">
          <cell r="A1436" t="str">
            <v>060792354309</v>
          </cell>
          <cell r="B1436" t="str">
            <v>TORN S/S TEE LT YELLOW XL</v>
          </cell>
          <cell r="C1436">
            <v>5</v>
          </cell>
          <cell r="D1436" t="str">
            <v>648478659810</v>
          </cell>
        </row>
        <row r="1437">
          <cell r="A1437" t="str">
            <v>060792433303</v>
          </cell>
          <cell r="B1437" t="str">
            <v>TORN S/S TEE NAVY SM</v>
          </cell>
          <cell r="C1437">
            <v>5</v>
          </cell>
          <cell r="D1437" t="str">
            <v>648478659841</v>
          </cell>
        </row>
        <row r="1438">
          <cell r="A1438" t="str">
            <v>060792433305</v>
          </cell>
          <cell r="B1438" t="str">
            <v>TORN S/S TEE NAVY MD</v>
          </cell>
          <cell r="C1438">
            <v>9.75</v>
          </cell>
          <cell r="D1438" t="str">
            <v>648478659834</v>
          </cell>
        </row>
        <row r="1439">
          <cell r="A1439" t="str">
            <v>060792433307</v>
          </cell>
          <cell r="B1439" t="str">
            <v>TORN S/S TEE  NAVY LG</v>
          </cell>
          <cell r="C1439">
            <v>9.75</v>
          </cell>
          <cell r="D1439" t="str">
            <v>648478659827</v>
          </cell>
        </row>
        <row r="1440">
          <cell r="A1440" t="str">
            <v>060792433309</v>
          </cell>
          <cell r="B1440" t="str">
            <v>TORN S/S TEE NAVY XL</v>
          </cell>
          <cell r="C1440">
            <v>9.75</v>
          </cell>
          <cell r="D1440" t="str">
            <v>648478659858</v>
          </cell>
        </row>
        <row r="1441">
          <cell r="A1441" t="str">
            <v>060793038303</v>
          </cell>
          <cell r="B1441" t="str">
            <v>TORN2 S/S TEE BLACK SM</v>
          </cell>
          <cell r="C1441">
            <v>10</v>
          </cell>
          <cell r="D1441" t="str">
            <v>648478664555</v>
          </cell>
        </row>
        <row r="1442">
          <cell r="A1442" t="str">
            <v>060793038305</v>
          </cell>
          <cell r="B1442" t="str">
            <v>TORN2 S/S TEE BLACK MD</v>
          </cell>
          <cell r="C1442">
            <v>10</v>
          </cell>
          <cell r="D1442" t="str">
            <v>648478664548</v>
          </cell>
        </row>
        <row r="1443">
          <cell r="A1443" t="str">
            <v>060793038307</v>
          </cell>
          <cell r="B1443" t="str">
            <v>TORN2 S/S TEE BLACK LG</v>
          </cell>
          <cell r="C1443">
            <v>10</v>
          </cell>
          <cell r="D1443" t="str">
            <v>648478664531</v>
          </cell>
        </row>
        <row r="1444">
          <cell r="A1444" t="str">
            <v>060793038309</v>
          </cell>
          <cell r="B1444" t="str">
            <v>TORN2 S/S TEE BLACK XL</v>
          </cell>
          <cell r="C1444">
            <v>10</v>
          </cell>
          <cell r="D1444" t="str">
            <v>648478664562</v>
          </cell>
        </row>
        <row r="1445">
          <cell r="A1445" t="str">
            <v>060793133303</v>
          </cell>
          <cell r="B1445" t="str">
            <v>TORN2 S/S TEE BROWN SM</v>
          </cell>
          <cell r="C1445">
            <v>10</v>
          </cell>
          <cell r="D1445" t="str">
            <v>648478664593</v>
          </cell>
        </row>
        <row r="1446">
          <cell r="A1446" t="str">
            <v>060793133305</v>
          </cell>
          <cell r="B1446" t="str">
            <v>TORN2 S/S TEE BROWN MD</v>
          </cell>
          <cell r="C1446">
            <v>10</v>
          </cell>
          <cell r="D1446" t="str">
            <v>648478664586</v>
          </cell>
        </row>
        <row r="1447">
          <cell r="A1447" t="str">
            <v>060793133307</v>
          </cell>
          <cell r="B1447" t="str">
            <v>TORN2 S/S TEE BROWN LG</v>
          </cell>
          <cell r="C1447">
            <v>10</v>
          </cell>
          <cell r="D1447" t="str">
            <v>648478664579</v>
          </cell>
        </row>
        <row r="1448">
          <cell r="A1448" t="str">
            <v>060793133309</v>
          </cell>
          <cell r="B1448" t="str">
            <v>TORN2 S/S TEE BROWN XL</v>
          </cell>
          <cell r="C1448">
            <v>10</v>
          </cell>
          <cell r="D1448" t="str">
            <v>648478664609</v>
          </cell>
        </row>
        <row r="1449">
          <cell r="A1449" t="str">
            <v>060793303303</v>
          </cell>
          <cell r="B1449" t="str">
            <v>TORN2 S/S TEE HEATHER GREY SM</v>
          </cell>
          <cell r="C1449">
            <v>10</v>
          </cell>
          <cell r="D1449" t="str">
            <v>648478664630</v>
          </cell>
        </row>
        <row r="1450">
          <cell r="A1450" t="str">
            <v>060793303305</v>
          </cell>
          <cell r="B1450" t="str">
            <v>TORN2 S/S TEE HEATHER GREY MD</v>
          </cell>
          <cell r="C1450">
            <v>10</v>
          </cell>
          <cell r="D1450" t="str">
            <v>648478664623</v>
          </cell>
        </row>
        <row r="1451">
          <cell r="A1451" t="str">
            <v>060793303307</v>
          </cell>
          <cell r="B1451" t="str">
            <v>TORN2 S/S TEE HEATHER GREY LG</v>
          </cell>
          <cell r="C1451">
            <v>10</v>
          </cell>
          <cell r="D1451" t="str">
            <v>648478664616</v>
          </cell>
        </row>
        <row r="1452">
          <cell r="A1452" t="str">
            <v>060793303309</v>
          </cell>
          <cell r="B1452" t="str">
            <v>TORN2 S/S TEE HEATHER GREY XL</v>
          </cell>
          <cell r="C1452">
            <v>10</v>
          </cell>
          <cell r="D1452" t="str">
            <v>648478664647</v>
          </cell>
        </row>
        <row r="1453">
          <cell r="A1453" t="str">
            <v>060793433303</v>
          </cell>
          <cell r="B1453" t="str">
            <v>TORN2 S/S TEE NAVY SM</v>
          </cell>
          <cell r="C1453">
            <v>10</v>
          </cell>
          <cell r="D1453" t="str">
            <v>648478664678</v>
          </cell>
        </row>
        <row r="1454">
          <cell r="A1454" t="str">
            <v>060793433305</v>
          </cell>
          <cell r="B1454" t="str">
            <v>TORN2 S/S TEE NAVY MD</v>
          </cell>
          <cell r="C1454">
            <v>10</v>
          </cell>
          <cell r="D1454" t="str">
            <v>648478664661</v>
          </cell>
        </row>
        <row r="1455">
          <cell r="A1455" t="str">
            <v>060793433307</v>
          </cell>
          <cell r="B1455" t="str">
            <v>TORN2 S/S TEE NAVY LG</v>
          </cell>
          <cell r="C1455">
            <v>10</v>
          </cell>
          <cell r="D1455" t="str">
            <v>648478664654</v>
          </cell>
        </row>
        <row r="1456">
          <cell r="A1456" t="str">
            <v>060793433309</v>
          </cell>
          <cell r="B1456" t="str">
            <v>TORN2 S/S TEE NAVY XL</v>
          </cell>
          <cell r="C1456">
            <v>10</v>
          </cell>
          <cell r="D1456" t="str">
            <v>648478664685</v>
          </cell>
        </row>
        <row r="1457">
          <cell r="A1457" t="str">
            <v>060793632303</v>
          </cell>
          <cell r="B1457" t="str">
            <v>TORN2 S/S TEE WHITE SM</v>
          </cell>
          <cell r="C1457">
            <v>10</v>
          </cell>
          <cell r="D1457" t="str">
            <v>648478670624</v>
          </cell>
        </row>
        <row r="1458">
          <cell r="A1458" t="str">
            <v>060793632305</v>
          </cell>
          <cell r="B1458" t="str">
            <v>TORN2 S/S TEE WHITE MD</v>
          </cell>
          <cell r="C1458">
            <v>10</v>
          </cell>
          <cell r="D1458" t="str">
            <v>648478670617</v>
          </cell>
        </row>
        <row r="1459">
          <cell r="A1459" t="str">
            <v>060793632307</v>
          </cell>
          <cell r="B1459" t="str">
            <v>TORN2 S/S TEE WHITE LG</v>
          </cell>
          <cell r="C1459">
            <v>10</v>
          </cell>
          <cell r="D1459" t="str">
            <v>648478670327</v>
          </cell>
        </row>
        <row r="1460">
          <cell r="A1460" t="str">
            <v>060793632309</v>
          </cell>
          <cell r="B1460" t="str">
            <v>TORN2 S/S TEE WHITE XL</v>
          </cell>
          <cell r="C1460">
            <v>10</v>
          </cell>
          <cell r="D1460" t="str">
            <v>648478670631</v>
          </cell>
        </row>
        <row r="1461">
          <cell r="A1461" t="str">
            <v>060814038303</v>
          </cell>
          <cell r="B1461" t="str">
            <v>UNION S/S TEE BLACK SM</v>
          </cell>
          <cell r="C1461">
            <v>15</v>
          </cell>
          <cell r="D1461" t="str">
            <v>648478668171</v>
          </cell>
        </row>
        <row r="1462">
          <cell r="A1462" t="str">
            <v>060814038305</v>
          </cell>
          <cell r="B1462" t="str">
            <v>UNION S/S TEE BLACK MD</v>
          </cell>
          <cell r="C1462">
            <v>15</v>
          </cell>
          <cell r="D1462" t="str">
            <v>648478668164</v>
          </cell>
        </row>
        <row r="1463">
          <cell r="A1463" t="str">
            <v>060814038307</v>
          </cell>
          <cell r="B1463" t="str">
            <v>UNION S/S TEE BLACK LG</v>
          </cell>
          <cell r="C1463">
            <v>15</v>
          </cell>
          <cell r="D1463" t="str">
            <v>648478668157</v>
          </cell>
        </row>
        <row r="1464">
          <cell r="A1464" t="str">
            <v>060814038309</v>
          </cell>
          <cell r="B1464" t="str">
            <v>UNION S/S TEE BLACK XL</v>
          </cell>
          <cell r="C1464">
            <v>15</v>
          </cell>
          <cell r="D1464" t="str">
            <v>648478668188</v>
          </cell>
        </row>
        <row r="1465">
          <cell r="A1465" t="str">
            <v>060814348303</v>
          </cell>
          <cell r="B1465" t="str">
            <v>UNION S/S TEE LIGHT BLUE SM</v>
          </cell>
          <cell r="C1465">
            <v>15</v>
          </cell>
          <cell r="D1465" t="str">
            <v>648478668218</v>
          </cell>
        </row>
        <row r="1466">
          <cell r="A1466" t="str">
            <v>060814348305</v>
          </cell>
          <cell r="B1466" t="str">
            <v>UNION S/S TEE LIGHT BLUE MD</v>
          </cell>
          <cell r="C1466">
            <v>15</v>
          </cell>
          <cell r="D1466" t="str">
            <v>648478668201</v>
          </cell>
        </row>
        <row r="1467">
          <cell r="A1467" t="str">
            <v>060814348307</v>
          </cell>
          <cell r="B1467" t="str">
            <v>UNION S/S TEE LIGHT BLUE LG</v>
          </cell>
          <cell r="C1467">
            <v>5</v>
          </cell>
          <cell r="D1467" t="str">
            <v>648478668195</v>
          </cell>
        </row>
        <row r="1468">
          <cell r="A1468" t="str">
            <v>060814348309</v>
          </cell>
          <cell r="B1468" t="str">
            <v>UNION S/S TEE LIGHT BLUE XL</v>
          </cell>
          <cell r="C1468">
            <v>15</v>
          </cell>
          <cell r="D1468" t="str">
            <v>648478668225</v>
          </cell>
        </row>
        <row r="1469">
          <cell r="A1469" t="str">
            <v>060817167303</v>
          </cell>
          <cell r="B1469" t="str">
            <v>VASERELLY S/S TEE CHAR HTHR SM</v>
          </cell>
          <cell r="C1469">
            <v>5</v>
          </cell>
          <cell r="D1469" t="str">
            <v>648478659568</v>
          </cell>
        </row>
        <row r="1470">
          <cell r="A1470" t="str">
            <v>060817167305</v>
          </cell>
          <cell r="B1470" t="str">
            <v>VASERELLY S/S TEE CHAR HTHR MD</v>
          </cell>
          <cell r="C1470">
            <v>5</v>
          </cell>
          <cell r="D1470" t="str">
            <v>648478659551</v>
          </cell>
        </row>
        <row r="1471">
          <cell r="A1471" t="str">
            <v>060817167307</v>
          </cell>
          <cell r="B1471" t="str">
            <v>VASERELLY S/S TEE CHAR HTHR LG</v>
          </cell>
          <cell r="C1471">
            <v>5</v>
          </cell>
          <cell r="D1471" t="str">
            <v>648478659544</v>
          </cell>
        </row>
        <row r="1472">
          <cell r="A1472" t="str">
            <v>060817167309</v>
          </cell>
          <cell r="B1472" t="str">
            <v>VASERELLY S/S TEE CHAR HTHR XL</v>
          </cell>
          <cell r="C1472">
            <v>5</v>
          </cell>
          <cell r="D1472" t="str">
            <v>648478659575</v>
          </cell>
        </row>
        <row r="1473">
          <cell r="A1473" t="str">
            <v>060817336303</v>
          </cell>
          <cell r="B1473" t="str">
            <v>VASERELLY S/S TEE KELLY GRN SM</v>
          </cell>
          <cell r="C1473">
            <v>9.75</v>
          </cell>
          <cell r="D1473" t="str">
            <v>648478659605</v>
          </cell>
        </row>
        <row r="1474">
          <cell r="A1474" t="str">
            <v>060817336305</v>
          </cell>
          <cell r="B1474" t="str">
            <v>VASERELLY S/S TEE KELLY GRN MD</v>
          </cell>
          <cell r="C1474">
            <v>9.75</v>
          </cell>
          <cell r="D1474" t="str">
            <v>648478659599</v>
          </cell>
        </row>
        <row r="1475">
          <cell r="A1475" t="str">
            <v>060817336307</v>
          </cell>
          <cell r="B1475" t="str">
            <v>VASERELLY S/S TEE KELLY GRN LG</v>
          </cell>
          <cell r="C1475">
            <v>5</v>
          </cell>
          <cell r="D1475" t="str">
            <v>648478659582</v>
          </cell>
        </row>
        <row r="1476">
          <cell r="A1476" t="str">
            <v>060817336309</v>
          </cell>
          <cell r="B1476" t="str">
            <v>VASERELLY S/S TEE KELLY GRN XL</v>
          </cell>
          <cell r="C1476">
            <v>9.75</v>
          </cell>
          <cell r="D1476" t="str">
            <v>648478659612</v>
          </cell>
        </row>
        <row r="1477">
          <cell r="A1477" t="str">
            <v>060817354303</v>
          </cell>
          <cell r="B1477" t="str">
            <v>VASERELLY S/S TEE LT YELLOW SM</v>
          </cell>
          <cell r="C1477">
            <v>5</v>
          </cell>
          <cell r="D1477" t="str">
            <v>648478659643</v>
          </cell>
        </row>
        <row r="1478">
          <cell r="A1478" t="str">
            <v>060817354305</v>
          </cell>
          <cell r="B1478" t="str">
            <v>VASERELLY S/S TEE LT YELLOW MD</v>
          </cell>
          <cell r="C1478">
            <v>5</v>
          </cell>
          <cell r="D1478" t="str">
            <v>648478659636</v>
          </cell>
        </row>
        <row r="1479">
          <cell r="A1479" t="str">
            <v>060817354307</v>
          </cell>
          <cell r="B1479" t="str">
            <v>VASERELLY S/S TEE LT YELLOW LG</v>
          </cell>
          <cell r="C1479">
            <v>5</v>
          </cell>
          <cell r="D1479" t="str">
            <v>648478659629</v>
          </cell>
        </row>
        <row r="1480">
          <cell r="A1480" t="str">
            <v>060817354309</v>
          </cell>
          <cell r="B1480" t="str">
            <v>VASERELLY S/S TEE LT YELLOW XL</v>
          </cell>
          <cell r="C1480">
            <v>5</v>
          </cell>
          <cell r="D1480" t="str">
            <v>648478659650</v>
          </cell>
        </row>
        <row r="1481">
          <cell r="A1481" t="str">
            <v>060817632303</v>
          </cell>
          <cell r="B1481" t="str">
            <v>VASERELLY S/S TEE WHITE SM</v>
          </cell>
          <cell r="C1481">
            <v>5</v>
          </cell>
          <cell r="D1481" t="str">
            <v>648478659681</v>
          </cell>
        </row>
        <row r="1482">
          <cell r="A1482" t="str">
            <v>060817632305</v>
          </cell>
          <cell r="B1482" t="str">
            <v>VASERELLY S/S TEE WHITE MD</v>
          </cell>
          <cell r="C1482">
            <v>5</v>
          </cell>
          <cell r="D1482" t="str">
            <v>648478659674</v>
          </cell>
        </row>
        <row r="1483">
          <cell r="A1483" t="str">
            <v>060817632307</v>
          </cell>
          <cell r="B1483" t="str">
            <v>VASERELLY S/S TEE WHITE LG</v>
          </cell>
          <cell r="C1483">
            <v>5</v>
          </cell>
          <cell r="D1483" t="str">
            <v>648478659667</v>
          </cell>
        </row>
        <row r="1484">
          <cell r="A1484" t="str">
            <v>060817632309</v>
          </cell>
          <cell r="B1484" t="str">
            <v>VASERELLY S/S TEE WHITE XL</v>
          </cell>
          <cell r="C1484">
            <v>5</v>
          </cell>
          <cell r="D1484" t="str">
            <v>648478659698</v>
          </cell>
        </row>
        <row r="1485">
          <cell r="A1485" t="str">
            <v>060819038303</v>
          </cell>
          <cell r="B1485" t="str">
            <v>VELOCITY S/S TEE BLACK SM</v>
          </cell>
          <cell r="C1485">
            <v>12</v>
          </cell>
          <cell r="D1485" t="str">
            <v>648478663954</v>
          </cell>
        </row>
        <row r="1486">
          <cell r="A1486" t="str">
            <v>060819038305</v>
          </cell>
          <cell r="B1486" t="str">
            <v>VELOCITY S/S TEE BLACK MD</v>
          </cell>
          <cell r="C1486">
            <v>12</v>
          </cell>
          <cell r="D1486" t="str">
            <v>648478663947</v>
          </cell>
        </row>
        <row r="1487">
          <cell r="A1487" t="str">
            <v>060819038307</v>
          </cell>
          <cell r="B1487" t="str">
            <v>VELOCITY S/S TEE BLACK LG</v>
          </cell>
          <cell r="C1487">
            <v>12</v>
          </cell>
          <cell r="D1487" t="str">
            <v>648478663930</v>
          </cell>
        </row>
        <row r="1488">
          <cell r="A1488" t="str">
            <v>060819038309</v>
          </cell>
          <cell r="B1488" t="str">
            <v>VELOCITY S/S TEE BLACK XL</v>
          </cell>
          <cell r="C1488">
            <v>12</v>
          </cell>
          <cell r="D1488" t="str">
            <v>648478663961</v>
          </cell>
        </row>
        <row r="1489">
          <cell r="A1489" t="str">
            <v>060819133303</v>
          </cell>
          <cell r="B1489" t="str">
            <v>VELOCITY S/S TEE BROWN SM</v>
          </cell>
          <cell r="C1489">
            <v>12</v>
          </cell>
          <cell r="D1489" t="str">
            <v>648478663992</v>
          </cell>
        </row>
        <row r="1490">
          <cell r="A1490" t="str">
            <v>060819133305</v>
          </cell>
          <cell r="B1490" t="str">
            <v>VELOCITY S/S TEE BROWN MD</v>
          </cell>
          <cell r="C1490">
            <v>12</v>
          </cell>
          <cell r="D1490" t="str">
            <v>648478663985</v>
          </cell>
        </row>
        <row r="1491">
          <cell r="A1491" t="str">
            <v>060819133307</v>
          </cell>
          <cell r="B1491" t="str">
            <v>VELOCITY S/S TEE BROWN LG</v>
          </cell>
          <cell r="C1491">
            <v>5</v>
          </cell>
          <cell r="D1491" t="str">
            <v>648478663978</v>
          </cell>
        </row>
        <row r="1492">
          <cell r="A1492" t="str">
            <v>060819133309</v>
          </cell>
          <cell r="B1492" t="str">
            <v>VELOCITY S/S TEE BROWN XL</v>
          </cell>
          <cell r="C1492">
            <v>12</v>
          </cell>
          <cell r="D1492" t="str">
            <v>648478664005</v>
          </cell>
        </row>
        <row r="1493">
          <cell r="A1493" t="str">
            <v>060819339303</v>
          </cell>
          <cell r="B1493" t="str">
            <v>VELOCITY S/S TEE KHAKI SM</v>
          </cell>
          <cell r="C1493">
            <v>12</v>
          </cell>
          <cell r="D1493" t="str">
            <v>648478664036</v>
          </cell>
        </row>
        <row r="1494">
          <cell r="A1494" t="str">
            <v>060819339305</v>
          </cell>
          <cell r="B1494" t="str">
            <v>VELOCITY S/S TEE KHAKI MD</v>
          </cell>
          <cell r="C1494">
            <v>12</v>
          </cell>
          <cell r="D1494" t="str">
            <v>648478664029</v>
          </cell>
        </row>
        <row r="1495">
          <cell r="A1495" t="str">
            <v>060819339307</v>
          </cell>
          <cell r="B1495" t="str">
            <v>VELOCITY S/S TEE KHAKI LG</v>
          </cell>
          <cell r="C1495">
            <v>12</v>
          </cell>
          <cell r="D1495" t="str">
            <v>648478664012</v>
          </cell>
        </row>
        <row r="1496">
          <cell r="A1496" t="str">
            <v>060819339309</v>
          </cell>
          <cell r="B1496" t="str">
            <v>VELOCITY S/S TEE KHAKI XL</v>
          </cell>
          <cell r="C1496">
            <v>12</v>
          </cell>
          <cell r="D1496" t="str">
            <v>648478664043</v>
          </cell>
        </row>
        <row r="1497">
          <cell r="A1497" t="str">
            <v>060819433303</v>
          </cell>
          <cell r="B1497" t="str">
            <v>VELOCITY S/S TEE NAVY SM</v>
          </cell>
          <cell r="C1497">
            <v>12</v>
          </cell>
          <cell r="D1497" t="str">
            <v>648478670266</v>
          </cell>
        </row>
        <row r="1498">
          <cell r="A1498" t="str">
            <v>060819433305</v>
          </cell>
          <cell r="B1498" t="str">
            <v>VELOCITY S/S TEE NAVY MD</v>
          </cell>
          <cell r="C1498">
            <v>12</v>
          </cell>
          <cell r="D1498" t="str">
            <v>648478670259</v>
          </cell>
        </row>
        <row r="1499">
          <cell r="A1499" t="str">
            <v>060819433307</v>
          </cell>
          <cell r="B1499" t="str">
            <v>VELOCITY S/S TEE NAVY LG</v>
          </cell>
          <cell r="C1499">
            <v>12</v>
          </cell>
          <cell r="D1499" t="str">
            <v>648478670242</v>
          </cell>
        </row>
        <row r="1500">
          <cell r="A1500" t="str">
            <v>060819433309</v>
          </cell>
          <cell r="B1500" t="str">
            <v>VELOCITY S/S TEE NAVY XL</v>
          </cell>
          <cell r="C1500">
            <v>12</v>
          </cell>
          <cell r="D1500" t="str">
            <v>648478670273</v>
          </cell>
        </row>
        <row r="1501">
          <cell r="A1501" t="str">
            <v>060819448303</v>
          </cell>
          <cell r="B1501" t="str">
            <v>VELOCITY S/S TEE OLIVE SM</v>
          </cell>
          <cell r="C1501">
            <v>12</v>
          </cell>
          <cell r="D1501" t="str">
            <v>648478676770</v>
          </cell>
        </row>
        <row r="1502">
          <cell r="A1502" t="str">
            <v>060819448305</v>
          </cell>
          <cell r="B1502" t="str">
            <v>VELOCITY S/S TEE OLIVE MD</v>
          </cell>
          <cell r="C1502">
            <v>12</v>
          </cell>
          <cell r="D1502" t="str">
            <v>648478676787</v>
          </cell>
        </row>
        <row r="1503">
          <cell r="A1503" t="str">
            <v>060819448307</v>
          </cell>
          <cell r="B1503" t="str">
            <v>VELOCITY S/S TEE OLIVE LG</v>
          </cell>
          <cell r="C1503">
            <v>12</v>
          </cell>
          <cell r="D1503" t="str">
            <v>648478676794</v>
          </cell>
        </row>
        <row r="1504">
          <cell r="A1504" t="str">
            <v>060819448309</v>
          </cell>
          <cell r="B1504" t="str">
            <v>VELOCITY S/S TEE OLIVE XL</v>
          </cell>
          <cell r="C1504">
            <v>12</v>
          </cell>
          <cell r="D1504" t="str">
            <v>648478676800</v>
          </cell>
        </row>
        <row r="1505">
          <cell r="A1505" t="str">
            <v>060820038303</v>
          </cell>
          <cell r="B1505" t="str">
            <v>VELLUM L/S TEE BLACK SM</v>
          </cell>
          <cell r="C1505">
            <v>13.5</v>
          </cell>
          <cell r="D1505" t="str">
            <v>648478665347</v>
          </cell>
        </row>
        <row r="1506">
          <cell r="A1506" t="str">
            <v>060820038305</v>
          </cell>
          <cell r="B1506" t="str">
            <v>VELLUM L/S TEE BLACK MD</v>
          </cell>
          <cell r="C1506">
            <v>13.5</v>
          </cell>
          <cell r="D1506" t="str">
            <v>648478665330</v>
          </cell>
        </row>
        <row r="1507">
          <cell r="A1507" t="str">
            <v>060820038307</v>
          </cell>
          <cell r="B1507" t="str">
            <v>VELLUM L/S TEE BLACK LG</v>
          </cell>
          <cell r="C1507">
            <v>6</v>
          </cell>
          <cell r="D1507" t="str">
            <v>648478665323</v>
          </cell>
        </row>
        <row r="1508">
          <cell r="A1508" t="str">
            <v>060820038309</v>
          </cell>
          <cell r="B1508" t="str">
            <v>VELLUM L/S TEE BLACK XL</v>
          </cell>
          <cell r="C1508">
            <v>13.5</v>
          </cell>
          <cell r="D1508" t="str">
            <v>648478665354</v>
          </cell>
        </row>
        <row r="1509">
          <cell r="A1509" t="str">
            <v>060820038310</v>
          </cell>
          <cell r="B1509" t="str">
            <v>VELLUM L/S TEE BLACK XXL</v>
          </cell>
          <cell r="C1509">
            <v>13.5</v>
          </cell>
          <cell r="D1509" t="str">
            <v>648478665316</v>
          </cell>
        </row>
        <row r="1510">
          <cell r="A1510" t="str">
            <v>060820133303</v>
          </cell>
          <cell r="B1510" t="str">
            <v>VELLUM L/S TEE BROWN SM</v>
          </cell>
          <cell r="C1510">
            <v>13.5</v>
          </cell>
          <cell r="D1510" t="str">
            <v>648478665392</v>
          </cell>
        </row>
        <row r="1511">
          <cell r="A1511" t="str">
            <v>060820133305</v>
          </cell>
          <cell r="B1511" t="str">
            <v>VELLUM L/S TEE BROWN MD</v>
          </cell>
          <cell r="C1511">
            <v>13.5</v>
          </cell>
          <cell r="D1511" t="str">
            <v>648478665385</v>
          </cell>
        </row>
        <row r="1512">
          <cell r="A1512" t="str">
            <v>060820133307</v>
          </cell>
          <cell r="B1512" t="str">
            <v>VELLUM L/S TEE BROWN LG</v>
          </cell>
          <cell r="C1512">
            <v>13.5</v>
          </cell>
          <cell r="D1512" t="str">
            <v>648478665378</v>
          </cell>
        </row>
        <row r="1513">
          <cell r="A1513" t="str">
            <v>060820133309</v>
          </cell>
          <cell r="B1513" t="str">
            <v>VELLUM L/S TEE BROWN XL</v>
          </cell>
          <cell r="C1513">
            <v>13.5</v>
          </cell>
          <cell r="D1513" t="str">
            <v>648478665408</v>
          </cell>
        </row>
        <row r="1514">
          <cell r="A1514" t="str">
            <v>060820133310</v>
          </cell>
          <cell r="B1514" t="str">
            <v>VELLUM L/S TEE BROWN XXL</v>
          </cell>
          <cell r="C1514">
            <v>13.5</v>
          </cell>
          <cell r="D1514" t="str">
            <v>648478665361</v>
          </cell>
        </row>
        <row r="1515">
          <cell r="A1515" t="str">
            <v>060820448303</v>
          </cell>
          <cell r="B1515" t="str">
            <v>VELLUM L/S TEE OLIVE SM</v>
          </cell>
          <cell r="C1515">
            <v>13.5</v>
          </cell>
          <cell r="D1515" t="str">
            <v>648478676565</v>
          </cell>
        </row>
        <row r="1516">
          <cell r="A1516" t="str">
            <v>060820448305</v>
          </cell>
          <cell r="B1516" t="str">
            <v>VELLUM L/S TEE OLIVE MD</v>
          </cell>
          <cell r="C1516">
            <v>13.5</v>
          </cell>
          <cell r="D1516" t="str">
            <v>648478676572</v>
          </cell>
        </row>
        <row r="1517">
          <cell r="A1517" t="str">
            <v>060820448307</v>
          </cell>
          <cell r="B1517" t="str">
            <v>VELLUM L/S TEE OLIVE LG</v>
          </cell>
          <cell r="C1517">
            <v>13.5</v>
          </cell>
          <cell r="D1517" t="str">
            <v>648478676589</v>
          </cell>
        </row>
        <row r="1518">
          <cell r="A1518" t="str">
            <v>060820448309</v>
          </cell>
          <cell r="B1518" t="str">
            <v>VELLUM L/S TEE OLIVE XL</v>
          </cell>
          <cell r="C1518">
            <v>13.5</v>
          </cell>
          <cell r="D1518" t="str">
            <v>648478676596</v>
          </cell>
        </row>
        <row r="1519">
          <cell r="A1519" t="str">
            <v>060820448310</v>
          </cell>
          <cell r="B1519" t="str">
            <v>VELLUM L/S TEE OLIVE XXL</v>
          </cell>
          <cell r="C1519">
            <v>13.5</v>
          </cell>
          <cell r="D1519" t="str">
            <v>648478676602</v>
          </cell>
        </row>
        <row r="1520">
          <cell r="A1520" t="str">
            <v>060824038303</v>
          </cell>
          <cell r="B1520" t="str">
            <v>VESPA S/S TEE BLACK SM</v>
          </cell>
          <cell r="C1520">
            <v>16</v>
          </cell>
          <cell r="D1520" t="str">
            <v>648478668256</v>
          </cell>
        </row>
        <row r="1521">
          <cell r="A1521" t="str">
            <v>060824038305</v>
          </cell>
          <cell r="B1521" t="str">
            <v>VESPA S/S TEE BLACK MD</v>
          </cell>
          <cell r="C1521">
            <v>16</v>
          </cell>
          <cell r="D1521" t="str">
            <v>648478668249</v>
          </cell>
        </row>
        <row r="1522">
          <cell r="A1522" t="str">
            <v>060824038307</v>
          </cell>
          <cell r="B1522" t="str">
            <v>VESPA S/S TEE BLACK LG</v>
          </cell>
          <cell r="C1522">
            <v>5</v>
          </cell>
          <cell r="D1522" t="str">
            <v>648478668232</v>
          </cell>
        </row>
        <row r="1523">
          <cell r="A1523" t="str">
            <v>060824038309</v>
          </cell>
          <cell r="B1523" t="str">
            <v>VESPA S/S TEE BLACK XL</v>
          </cell>
          <cell r="C1523">
            <v>16</v>
          </cell>
          <cell r="D1523" t="str">
            <v>648478668263</v>
          </cell>
        </row>
        <row r="1524">
          <cell r="A1524" t="str">
            <v>060835133303</v>
          </cell>
          <cell r="B1524" t="str">
            <v>VOLARY WMNS S/S TEE BROWN SM</v>
          </cell>
          <cell r="C1524">
            <v>3.5</v>
          </cell>
          <cell r="D1524" t="str">
            <v>648478653580</v>
          </cell>
        </row>
        <row r="1525">
          <cell r="A1525" t="str">
            <v>060835133305</v>
          </cell>
          <cell r="B1525" t="str">
            <v>VOLARY WMNS S/S TEE BROWN MD</v>
          </cell>
          <cell r="C1525">
            <v>11</v>
          </cell>
          <cell r="D1525" t="str">
            <v>648478653573</v>
          </cell>
        </row>
        <row r="1526">
          <cell r="A1526" t="str">
            <v>060835133307</v>
          </cell>
          <cell r="B1526" t="str">
            <v>VOLARY WMNS S/S TEE BROWN LG</v>
          </cell>
          <cell r="C1526">
            <v>3.5</v>
          </cell>
          <cell r="D1526" t="str">
            <v>648478653566</v>
          </cell>
        </row>
        <row r="1527">
          <cell r="A1527" t="str">
            <v>060835133309</v>
          </cell>
          <cell r="B1527" t="str">
            <v>VOLARY WMNS S/S TEE BROWN XL</v>
          </cell>
          <cell r="C1527">
            <v>11</v>
          </cell>
          <cell r="D1527" t="str">
            <v>648478653597</v>
          </cell>
        </row>
        <row r="1528">
          <cell r="A1528" t="str">
            <v>060835404303</v>
          </cell>
          <cell r="B1528" t="str">
            <v>VOLARY WMNS S/S TEE MERLOT SM</v>
          </cell>
          <cell r="C1528">
            <v>11</v>
          </cell>
          <cell r="D1528" t="str">
            <v>648478653627</v>
          </cell>
        </row>
        <row r="1529">
          <cell r="A1529" t="str">
            <v>060835404305</v>
          </cell>
          <cell r="B1529" t="str">
            <v>VOLARY WMNS S/S TEE MERLOT MD</v>
          </cell>
          <cell r="C1529">
            <v>11</v>
          </cell>
          <cell r="D1529" t="str">
            <v>648478653610</v>
          </cell>
        </row>
        <row r="1530">
          <cell r="A1530" t="str">
            <v>060835404307</v>
          </cell>
          <cell r="B1530" t="str">
            <v>VOLARY WMNS S/S TEE MERLOT LG</v>
          </cell>
          <cell r="C1530">
            <v>11</v>
          </cell>
          <cell r="D1530" t="str">
            <v>648478653603</v>
          </cell>
        </row>
        <row r="1531">
          <cell r="A1531" t="str">
            <v>060835404309</v>
          </cell>
          <cell r="B1531" t="str">
            <v>VOLARY WMNS S/S TEE MERLOT XL</v>
          </cell>
          <cell r="C1531">
            <v>11</v>
          </cell>
          <cell r="D1531" t="str">
            <v>648478653634</v>
          </cell>
        </row>
        <row r="1532">
          <cell r="A1532" t="str">
            <v>060835590303</v>
          </cell>
          <cell r="B1532" t="str">
            <v>VOLARY WMNS S/S TEE TEAL SM</v>
          </cell>
          <cell r="C1532">
            <v>3.5</v>
          </cell>
          <cell r="D1532" t="str">
            <v>648478653542</v>
          </cell>
        </row>
        <row r="1533">
          <cell r="A1533" t="str">
            <v>060835590305</v>
          </cell>
          <cell r="B1533" t="str">
            <v>VOLARY WMNS S/S TEE TEAL MD</v>
          </cell>
          <cell r="C1533">
            <v>11</v>
          </cell>
          <cell r="D1533" t="str">
            <v>648478653535</v>
          </cell>
        </row>
        <row r="1534">
          <cell r="A1534" t="str">
            <v>060835590307</v>
          </cell>
          <cell r="B1534" t="str">
            <v>VOLARY WMNS S/S TEE TEAL LG</v>
          </cell>
          <cell r="C1534">
            <v>11</v>
          </cell>
          <cell r="D1534" t="str">
            <v>648478653528</v>
          </cell>
        </row>
        <row r="1535">
          <cell r="A1535" t="str">
            <v>060835590309</v>
          </cell>
          <cell r="B1535" t="str">
            <v>VOLARY WMNS S/S TEE TEAL XL</v>
          </cell>
          <cell r="C1535">
            <v>11</v>
          </cell>
          <cell r="D1535" t="str">
            <v>648478653559</v>
          </cell>
        </row>
        <row r="1536">
          <cell r="A1536" t="str">
            <v>060835632303</v>
          </cell>
          <cell r="B1536" t="str">
            <v>VOLARY WMNS S/S TEE WHITE SM</v>
          </cell>
          <cell r="C1536">
            <v>3.5</v>
          </cell>
          <cell r="D1536" t="str">
            <v>648478653665</v>
          </cell>
        </row>
        <row r="1537">
          <cell r="A1537" t="str">
            <v>060835632305</v>
          </cell>
          <cell r="B1537" t="str">
            <v>VOLARY WMNS S/S TEE WHITE MD</v>
          </cell>
          <cell r="C1537">
            <v>11</v>
          </cell>
          <cell r="D1537" t="str">
            <v>648478653658</v>
          </cell>
        </row>
        <row r="1538">
          <cell r="A1538" t="str">
            <v>060835632307</v>
          </cell>
          <cell r="B1538" t="str">
            <v>VOLARY WMNS S/S TEE WHITE LG</v>
          </cell>
          <cell r="C1538">
            <v>11</v>
          </cell>
          <cell r="D1538" t="str">
            <v>648478653641</v>
          </cell>
        </row>
        <row r="1539">
          <cell r="A1539" t="str">
            <v>060835632309</v>
          </cell>
          <cell r="B1539" t="str">
            <v>VOLARY WMNS S/S TEE WHITE XL</v>
          </cell>
          <cell r="C1539">
            <v>11</v>
          </cell>
          <cell r="D1539" t="str">
            <v>648478653672</v>
          </cell>
        </row>
        <row r="1540">
          <cell r="A1540" t="str">
            <v>060851259303</v>
          </cell>
          <cell r="B1540" t="str">
            <v>WSSA WMNS RUFFLE S/S TEE EMRLD GRN SM</v>
          </cell>
          <cell r="C1540">
            <v>15</v>
          </cell>
          <cell r="D1540" t="str">
            <v>648478662933</v>
          </cell>
        </row>
        <row r="1541">
          <cell r="A1541" t="str">
            <v>060851259305</v>
          </cell>
          <cell r="B1541" t="str">
            <v>WSSA WMNS RUFFLE S/S TEE EMRLD GRN MD</v>
          </cell>
          <cell r="C1541">
            <v>15</v>
          </cell>
          <cell r="D1541" t="str">
            <v>648478662926</v>
          </cell>
        </row>
        <row r="1542">
          <cell r="A1542" t="str">
            <v>060851259307</v>
          </cell>
          <cell r="B1542" t="str">
            <v>WSSA WMNS RUFFLE S/S TEE EMRLD GRN LG</v>
          </cell>
          <cell r="C1542">
            <v>15</v>
          </cell>
          <cell r="D1542" t="str">
            <v>648478662919</v>
          </cell>
        </row>
        <row r="1543">
          <cell r="A1543" t="str">
            <v>060851259309</v>
          </cell>
          <cell r="B1543" t="str">
            <v>WSSA WMNS RUFFLE S/S TEE EMRLD GRN XL</v>
          </cell>
          <cell r="C1543">
            <v>15</v>
          </cell>
          <cell r="D1543" t="str">
            <v>648478662940</v>
          </cell>
        </row>
        <row r="1544">
          <cell r="A1544" t="str">
            <v>060851354303</v>
          </cell>
          <cell r="B1544" t="str">
            <v>WSSA WMNS RUFFLE S/S TEE LT YELLOW SM</v>
          </cell>
          <cell r="C1544">
            <v>15</v>
          </cell>
          <cell r="D1544" t="str">
            <v>648478662971</v>
          </cell>
        </row>
        <row r="1545">
          <cell r="A1545" t="str">
            <v>060851354305</v>
          </cell>
          <cell r="B1545" t="str">
            <v>WSSA WMNS RUFFLE S/S TEE LT YELLOW MD</v>
          </cell>
          <cell r="C1545">
            <v>15</v>
          </cell>
          <cell r="D1545" t="str">
            <v>648478662964</v>
          </cell>
        </row>
        <row r="1546">
          <cell r="A1546" t="str">
            <v>060851354307</v>
          </cell>
          <cell r="B1546" t="str">
            <v>WSSA WMNS RUFFLE S/S TEE LT YELLOW LG</v>
          </cell>
          <cell r="C1546">
            <v>15</v>
          </cell>
          <cell r="D1546" t="str">
            <v>648478662957</v>
          </cell>
        </row>
        <row r="1547">
          <cell r="A1547" t="str">
            <v>060851354309</v>
          </cell>
          <cell r="B1547" t="str">
            <v>WSSA WMNS RUFFLE S/S TEE LT YELLOW XL</v>
          </cell>
          <cell r="C1547">
            <v>15</v>
          </cell>
          <cell r="D1547" t="str">
            <v>648478662988</v>
          </cell>
        </row>
        <row r="1548">
          <cell r="A1548" t="str">
            <v>060855038303</v>
          </cell>
          <cell r="B1548" t="str">
            <v>YOHAN L/S TEE BLACK SM</v>
          </cell>
          <cell r="C1548">
            <v>12.5</v>
          </cell>
          <cell r="D1548" t="str">
            <v>648478650770</v>
          </cell>
        </row>
        <row r="1549">
          <cell r="A1549" t="str">
            <v>060855038305</v>
          </cell>
          <cell r="B1549" t="str">
            <v>YOHAN L/S TEE BLACK MD</v>
          </cell>
          <cell r="C1549">
            <v>12.5</v>
          </cell>
          <cell r="D1549" t="str">
            <v>648478650763</v>
          </cell>
        </row>
        <row r="1550">
          <cell r="A1550" t="str">
            <v>060855038307</v>
          </cell>
          <cell r="B1550" t="str">
            <v>YOHAN L/S TEE BLACK LG</v>
          </cell>
          <cell r="C1550">
            <v>6</v>
          </cell>
          <cell r="D1550" t="str">
            <v>648478650756</v>
          </cell>
        </row>
        <row r="1551">
          <cell r="A1551" t="str">
            <v>060855038309</v>
          </cell>
          <cell r="B1551" t="str">
            <v>YOHAN L/S TEE BLACK XL</v>
          </cell>
          <cell r="C1551">
            <v>12.5</v>
          </cell>
          <cell r="D1551" t="str">
            <v>648478650787</v>
          </cell>
        </row>
        <row r="1552">
          <cell r="A1552" t="str">
            <v>060855038310</v>
          </cell>
          <cell r="B1552" t="str">
            <v>YOHAN L/S TEE BLACK XXL</v>
          </cell>
          <cell r="C1552">
            <v>6</v>
          </cell>
          <cell r="D1552" t="str">
            <v>648478650794</v>
          </cell>
        </row>
        <row r="1553">
          <cell r="A1553" t="str">
            <v>060855433303</v>
          </cell>
          <cell r="B1553" t="str">
            <v>YOHAN L/S TEE NAVY SM</v>
          </cell>
          <cell r="C1553">
            <v>6</v>
          </cell>
          <cell r="D1553" t="str">
            <v>648478650824</v>
          </cell>
        </row>
        <row r="1554">
          <cell r="A1554" t="str">
            <v>060855433305</v>
          </cell>
          <cell r="B1554" t="str">
            <v>YOHAN L/S TEE NAVY MD</v>
          </cell>
          <cell r="C1554">
            <v>6</v>
          </cell>
          <cell r="D1554" t="str">
            <v>648478650817</v>
          </cell>
        </row>
        <row r="1555">
          <cell r="A1555" t="str">
            <v>060855433307</v>
          </cell>
          <cell r="B1555" t="str">
            <v>YOHAN L/S TEE NAVY LG</v>
          </cell>
          <cell r="C1555">
            <v>6</v>
          </cell>
          <cell r="D1555" t="str">
            <v>648478650800</v>
          </cell>
        </row>
        <row r="1556">
          <cell r="A1556" t="str">
            <v>060855433309</v>
          </cell>
          <cell r="B1556" t="str">
            <v>YOHAN L/S TEE NAVY XL</v>
          </cell>
          <cell r="C1556">
            <v>6</v>
          </cell>
          <cell r="D1556" t="str">
            <v>648478650831</v>
          </cell>
        </row>
        <row r="1557">
          <cell r="A1557" t="str">
            <v>060855433310</v>
          </cell>
          <cell r="B1557" t="str">
            <v>YOHAN L/S TEE NAVY XXL</v>
          </cell>
          <cell r="C1557">
            <v>12.5</v>
          </cell>
          <cell r="D1557" t="str">
            <v>648478650848</v>
          </cell>
        </row>
        <row r="1558">
          <cell r="A1558" t="str">
            <v>060855448303</v>
          </cell>
          <cell r="B1558" t="str">
            <v>YOHAN L/S TEE OLIVE SM</v>
          </cell>
          <cell r="C1558">
            <v>6</v>
          </cell>
          <cell r="D1558" t="str">
            <v>648478650879</v>
          </cell>
        </row>
        <row r="1559">
          <cell r="A1559" t="str">
            <v>060855448305</v>
          </cell>
          <cell r="B1559" t="str">
            <v>YOHAN L/S TEE OLIVE MD</v>
          </cell>
          <cell r="C1559">
            <v>6</v>
          </cell>
          <cell r="D1559" t="str">
            <v>648478650862</v>
          </cell>
        </row>
        <row r="1560">
          <cell r="A1560" t="str">
            <v>060855448307</v>
          </cell>
          <cell r="B1560" t="str">
            <v>YOHAN L/S TEE OLIVE LG</v>
          </cell>
          <cell r="C1560">
            <v>12.5</v>
          </cell>
          <cell r="D1560" t="str">
            <v>648478650855</v>
          </cell>
        </row>
        <row r="1561">
          <cell r="A1561" t="str">
            <v>060855448309</v>
          </cell>
          <cell r="B1561" t="str">
            <v>YOHAN L/S TEE OLIVE XL</v>
          </cell>
          <cell r="C1561">
            <v>12.5</v>
          </cell>
          <cell r="D1561" t="str">
            <v>648478650886</v>
          </cell>
        </row>
        <row r="1562">
          <cell r="A1562" t="str">
            <v>060855448310</v>
          </cell>
          <cell r="B1562" t="str">
            <v>YOHAN L/S TEE OLIVE XXL</v>
          </cell>
          <cell r="C1562">
            <v>12.5</v>
          </cell>
          <cell r="D1562" t="str">
            <v>648478650893</v>
          </cell>
        </row>
        <row r="1563">
          <cell r="A1563" t="str">
            <v>060856038303</v>
          </cell>
          <cell r="B1563" t="str">
            <v>YOHAN S/S TEE BLACK SM</v>
          </cell>
          <cell r="C1563">
            <v>9.5</v>
          </cell>
          <cell r="D1563" t="str">
            <v>648478649316</v>
          </cell>
        </row>
        <row r="1564">
          <cell r="A1564" t="str">
            <v>060856038305</v>
          </cell>
          <cell r="B1564" t="str">
            <v>YOHAN S/S TEE BLACK MD</v>
          </cell>
          <cell r="C1564">
            <v>9.5</v>
          </cell>
          <cell r="D1564" t="str">
            <v>648478648487</v>
          </cell>
        </row>
        <row r="1565">
          <cell r="A1565" t="str">
            <v>060856038307</v>
          </cell>
          <cell r="B1565" t="str">
            <v>YOHAN S/S TEE BLACK LG</v>
          </cell>
          <cell r="C1565">
            <v>9.5</v>
          </cell>
          <cell r="D1565" t="str">
            <v>648478648470</v>
          </cell>
        </row>
        <row r="1566">
          <cell r="A1566" t="str">
            <v>060856038309</v>
          </cell>
          <cell r="B1566" t="str">
            <v>YOHAN S/S TEE BLACK XL</v>
          </cell>
          <cell r="C1566">
            <v>9.5</v>
          </cell>
          <cell r="D1566" t="str">
            <v>648478649323</v>
          </cell>
        </row>
        <row r="1567">
          <cell r="A1567" t="str">
            <v>060856433303</v>
          </cell>
          <cell r="B1567" t="str">
            <v>YOHAN S/S TEE NAVY SM</v>
          </cell>
          <cell r="C1567">
            <v>9.5</v>
          </cell>
          <cell r="D1567" t="str">
            <v>648478649965</v>
          </cell>
        </row>
        <row r="1568">
          <cell r="A1568" t="str">
            <v>060856433305</v>
          </cell>
          <cell r="B1568" t="str">
            <v>YOHAN S/S TEE NAVY MD</v>
          </cell>
          <cell r="C1568">
            <v>9.5</v>
          </cell>
          <cell r="D1568" t="str">
            <v>648478649958</v>
          </cell>
        </row>
        <row r="1569">
          <cell r="A1569" t="str">
            <v>060856433307</v>
          </cell>
          <cell r="B1569" t="str">
            <v>YOHAN S/S TEE NAVY LG</v>
          </cell>
          <cell r="C1569">
            <v>9.5</v>
          </cell>
          <cell r="D1569" t="str">
            <v>648478649941</v>
          </cell>
        </row>
        <row r="1570">
          <cell r="A1570" t="str">
            <v>060856433309</v>
          </cell>
          <cell r="B1570" t="str">
            <v>YOHAN S/S TEE NAVY XL</v>
          </cell>
          <cell r="C1570">
            <v>9.5</v>
          </cell>
          <cell r="D1570" t="str">
            <v>648478649972</v>
          </cell>
        </row>
        <row r="1571">
          <cell r="A1571" t="str">
            <v>060856448303</v>
          </cell>
          <cell r="B1571" t="str">
            <v>YOHAN S/S TEE OLIVE SM</v>
          </cell>
          <cell r="C1571">
            <v>9.5</v>
          </cell>
          <cell r="D1571" t="str">
            <v>648478649927</v>
          </cell>
        </row>
        <row r="1572">
          <cell r="A1572" t="str">
            <v>060856448305</v>
          </cell>
          <cell r="B1572" t="str">
            <v>YOHAN S/S TEE OLIVE MD</v>
          </cell>
          <cell r="C1572">
            <v>9.5</v>
          </cell>
          <cell r="D1572" t="str">
            <v>648478649910</v>
          </cell>
        </row>
        <row r="1573">
          <cell r="A1573" t="str">
            <v>060856448307</v>
          </cell>
          <cell r="B1573" t="str">
            <v>YOHAN S/S TEE OLIVE LG</v>
          </cell>
          <cell r="C1573">
            <v>9.5</v>
          </cell>
          <cell r="D1573" t="str">
            <v>648478649903</v>
          </cell>
        </row>
        <row r="1574">
          <cell r="A1574" t="str">
            <v>060856448309</v>
          </cell>
          <cell r="B1574" t="str">
            <v>YOHAN S/S TEE OLIVE XL</v>
          </cell>
          <cell r="C1574">
            <v>9.5</v>
          </cell>
          <cell r="D1574" t="str">
            <v>648478649934</v>
          </cell>
        </row>
        <row r="1575">
          <cell r="A1575" t="str">
            <v>060908038303</v>
          </cell>
          <cell r="B1575" t="str">
            <v>DOMINION S/S TEE BLACK SM</v>
          </cell>
          <cell r="C1575">
            <v>10</v>
          </cell>
          <cell r="D1575" t="str">
            <v>648478670693</v>
          </cell>
        </row>
        <row r="1576">
          <cell r="A1576" t="str">
            <v>060908038305</v>
          </cell>
          <cell r="B1576" t="str">
            <v>DOMINION S/S TEE BLACK MD</v>
          </cell>
          <cell r="C1576">
            <v>10</v>
          </cell>
          <cell r="D1576" t="str">
            <v>648478670686</v>
          </cell>
        </row>
        <row r="1577">
          <cell r="A1577" t="str">
            <v>060908038307</v>
          </cell>
          <cell r="B1577" t="str">
            <v>DOMINION S/S TEE BLACK LG</v>
          </cell>
          <cell r="C1577">
            <v>10</v>
          </cell>
          <cell r="D1577" t="str">
            <v>648478670679</v>
          </cell>
        </row>
        <row r="1578">
          <cell r="A1578" t="str">
            <v>060908038309</v>
          </cell>
          <cell r="B1578" t="str">
            <v>DOMINION S/S TEE BLACK XL</v>
          </cell>
          <cell r="C1578">
            <v>10</v>
          </cell>
          <cell r="D1578" t="str">
            <v>648478670709</v>
          </cell>
        </row>
        <row r="1579">
          <cell r="A1579" t="str">
            <v>060908038310</v>
          </cell>
          <cell r="B1579" t="str">
            <v>DOMINION S/S TEE BLACK XXL</v>
          </cell>
          <cell r="C1579">
            <v>10</v>
          </cell>
          <cell r="D1579" t="str">
            <v>648478674387</v>
          </cell>
        </row>
        <row r="1580">
          <cell r="A1580" t="str">
            <v>060908133303</v>
          </cell>
          <cell r="B1580" t="str">
            <v>DOMINION S/S TEE BROWN SM</v>
          </cell>
          <cell r="C1580">
            <v>10</v>
          </cell>
          <cell r="D1580" t="str">
            <v>648478670730</v>
          </cell>
        </row>
        <row r="1581">
          <cell r="A1581" t="str">
            <v>060908133305</v>
          </cell>
          <cell r="B1581" t="str">
            <v>DOMINION S/S TEE BROWN MD</v>
          </cell>
          <cell r="C1581">
            <v>10</v>
          </cell>
          <cell r="D1581" t="str">
            <v>648478670723</v>
          </cell>
        </row>
        <row r="1582">
          <cell r="A1582" t="str">
            <v>060908133307</v>
          </cell>
          <cell r="B1582" t="str">
            <v>DOMINION S/S TEE BROWN LG</v>
          </cell>
          <cell r="C1582">
            <v>10</v>
          </cell>
          <cell r="D1582" t="str">
            <v>648478670716</v>
          </cell>
        </row>
        <row r="1583">
          <cell r="A1583" t="str">
            <v>060908133309</v>
          </cell>
          <cell r="B1583" t="str">
            <v>DOMINION S/S TEE BROWN XL</v>
          </cell>
          <cell r="C1583">
            <v>10</v>
          </cell>
          <cell r="D1583" t="str">
            <v>648478670747</v>
          </cell>
        </row>
        <row r="1584">
          <cell r="A1584" t="str">
            <v>060908133310</v>
          </cell>
          <cell r="B1584" t="str">
            <v>DOMINION S/S TEE BROWN XXL</v>
          </cell>
          <cell r="C1584">
            <v>10</v>
          </cell>
          <cell r="D1584" t="str">
            <v>648478674394</v>
          </cell>
        </row>
        <row r="1585">
          <cell r="A1585" t="str">
            <v>060908242303</v>
          </cell>
          <cell r="B1585" t="str">
            <v>DOMINION S/S TEE DARK RED SM</v>
          </cell>
          <cell r="C1585">
            <v>10</v>
          </cell>
          <cell r="D1585" t="str">
            <v>648478670778</v>
          </cell>
        </row>
        <row r="1586">
          <cell r="A1586" t="str">
            <v>060908242305</v>
          </cell>
          <cell r="B1586" t="str">
            <v>DOMINION S/S TEE DARK RED MD</v>
          </cell>
          <cell r="C1586">
            <v>10</v>
          </cell>
          <cell r="D1586" t="str">
            <v>648478670761</v>
          </cell>
        </row>
        <row r="1587">
          <cell r="A1587" t="str">
            <v>060908242307</v>
          </cell>
          <cell r="B1587" t="str">
            <v>DOMINION S/S TEE DARK RED LG</v>
          </cell>
          <cell r="C1587">
            <v>10</v>
          </cell>
          <cell r="D1587" t="str">
            <v>648478670754</v>
          </cell>
        </row>
        <row r="1588">
          <cell r="A1588" t="str">
            <v>060908242309</v>
          </cell>
          <cell r="B1588" t="str">
            <v>DOMINION S/S TEE DARK RED XL</v>
          </cell>
          <cell r="C1588">
            <v>10</v>
          </cell>
          <cell r="D1588" t="str">
            <v>648478670785</v>
          </cell>
        </row>
        <row r="1589">
          <cell r="A1589" t="str">
            <v>060908242310</v>
          </cell>
          <cell r="B1589" t="str">
            <v>DOMINION S/S TEE DARK RED XXL</v>
          </cell>
          <cell r="C1589">
            <v>10</v>
          </cell>
          <cell r="D1589" t="str">
            <v>648478674400</v>
          </cell>
        </row>
        <row r="1590">
          <cell r="A1590" t="str">
            <v>060908632303</v>
          </cell>
          <cell r="B1590" t="str">
            <v>DOMINION S/S TEE WHITE SM</v>
          </cell>
          <cell r="C1590">
            <v>10</v>
          </cell>
          <cell r="D1590" t="str">
            <v>648478670815</v>
          </cell>
        </row>
        <row r="1591">
          <cell r="A1591" t="str">
            <v>060908632305</v>
          </cell>
          <cell r="B1591" t="str">
            <v>DOMINION S/S TEE WHITE MD</v>
          </cell>
          <cell r="C1591">
            <v>10</v>
          </cell>
          <cell r="D1591" t="str">
            <v>648478670808</v>
          </cell>
        </row>
        <row r="1592">
          <cell r="A1592" t="str">
            <v>060908632307</v>
          </cell>
          <cell r="B1592" t="str">
            <v>DOMINION S/S TEE WHITE LG</v>
          </cell>
          <cell r="C1592">
            <v>10</v>
          </cell>
          <cell r="D1592" t="str">
            <v>648478670792</v>
          </cell>
        </row>
        <row r="1593">
          <cell r="A1593" t="str">
            <v>060908632309</v>
          </cell>
          <cell r="B1593" t="str">
            <v>DOMINION S/S TEE WHITE XL</v>
          </cell>
          <cell r="C1593">
            <v>10</v>
          </cell>
          <cell r="D1593" t="str">
            <v>648478670822</v>
          </cell>
        </row>
        <row r="1594">
          <cell r="A1594" t="str">
            <v>060908632310</v>
          </cell>
          <cell r="B1594" t="str">
            <v>DOMINION S/S TEE WHITE XXL</v>
          </cell>
          <cell r="C1594">
            <v>10</v>
          </cell>
          <cell r="D1594" t="str">
            <v>648478674417</v>
          </cell>
        </row>
        <row r="1595">
          <cell r="A1595" t="str">
            <v>060994038303</v>
          </cell>
          <cell r="B1595" t="str">
            <v>CHECKMATE S/S TEE BLACK SM</v>
          </cell>
          <cell r="C1595">
            <v>12</v>
          </cell>
          <cell r="D1595" t="str">
            <v>648478676619</v>
          </cell>
        </row>
        <row r="1596">
          <cell r="A1596" t="str">
            <v>060994038305</v>
          </cell>
          <cell r="B1596" t="str">
            <v>CHECKMATE S/S TEE BLACK MD</v>
          </cell>
          <cell r="C1596">
            <v>12</v>
          </cell>
          <cell r="D1596" t="str">
            <v>648478676626</v>
          </cell>
        </row>
        <row r="1597">
          <cell r="A1597" t="str">
            <v>060994038307</v>
          </cell>
          <cell r="B1597" t="str">
            <v>CHECKMATE S/S TEE BLACK LG</v>
          </cell>
          <cell r="C1597">
            <v>12</v>
          </cell>
          <cell r="D1597" t="str">
            <v>648478676633</v>
          </cell>
        </row>
        <row r="1598">
          <cell r="A1598" t="str">
            <v>060994038309</v>
          </cell>
          <cell r="B1598" t="str">
            <v>CHECKMATE S/S TEE BLACK XL</v>
          </cell>
          <cell r="C1598">
            <v>12</v>
          </cell>
          <cell r="D1598" t="str">
            <v>648478676640</v>
          </cell>
        </row>
        <row r="1599">
          <cell r="A1599" t="str">
            <v>060994303303</v>
          </cell>
          <cell r="B1599" t="str">
            <v>CHECKMATE S/S TEE HTHR GRY SM</v>
          </cell>
          <cell r="C1599">
            <v>12</v>
          </cell>
          <cell r="D1599" t="str">
            <v>648478676657</v>
          </cell>
        </row>
        <row r="1600">
          <cell r="A1600" t="str">
            <v>060994303305</v>
          </cell>
          <cell r="B1600" t="str">
            <v>CHECKMATE S/S TEE HTHR GRY MD</v>
          </cell>
          <cell r="C1600">
            <v>12</v>
          </cell>
          <cell r="D1600" t="str">
            <v>648478676664</v>
          </cell>
        </row>
        <row r="1601">
          <cell r="A1601" t="str">
            <v>060994303307</v>
          </cell>
          <cell r="B1601" t="str">
            <v>CHECKMATE S/S TEE HTHR GRY LG</v>
          </cell>
          <cell r="C1601">
            <v>12</v>
          </cell>
          <cell r="D1601" t="str">
            <v>648478676671</v>
          </cell>
        </row>
        <row r="1602">
          <cell r="A1602" t="str">
            <v>060994303309</v>
          </cell>
          <cell r="B1602" t="str">
            <v>CHECKMATE S/S TEE HTHR GRY XL</v>
          </cell>
          <cell r="C1602">
            <v>12</v>
          </cell>
          <cell r="D1602" t="str">
            <v>648478676688</v>
          </cell>
        </row>
        <row r="1603">
          <cell r="A1603" t="str">
            <v>060994433303</v>
          </cell>
          <cell r="B1603" t="str">
            <v>CHECKMATE S/S TEE NAVY SM</v>
          </cell>
          <cell r="C1603">
            <v>12</v>
          </cell>
          <cell r="D1603" t="str">
            <v>648478676695</v>
          </cell>
        </row>
        <row r="1604">
          <cell r="A1604" t="str">
            <v>060994433305</v>
          </cell>
          <cell r="B1604" t="str">
            <v>CHECKMATE S/S TEE NAVY MD</v>
          </cell>
          <cell r="C1604">
            <v>12</v>
          </cell>
          <cell r="D1604" t="str">
            <v>648478676701</v>
          </cell>
        </row>
        <row r="1605">
          <cell r="A1605" t="str">
            <v>060994433307</v>
          </cell>
          <cell r="B1605" t="str">
            <v>CHECKMATE S/S TEE NAVY LG</v>
          </cell>
          <cell r="C1605">
            <v>12</v>
          </cell>
          <cell r="D1605" t="str">
            <v>648478676718</v>
          </cell>
        </row>
        <row r="1606">
          <cell r="A1606" t="str">
            <v>060994433309</v>
          </cell>
          <cell r="B1606" t="str">
            <v>CHECKMATE S/S TEE NAVY XL</v>
          </cell>
          <cell r="C1606">
            <v>12</v>
          </cell>
          <cell r="D1606" t="str">
            <v>648478676725</v>
          </cell>
        </row>
        <row r="1607">
          <cell r="A1607" t="str">
            <v>060994512303</v>
          </cell>
          <cell r="B1607" t="str">
            <v>CHECKMATE S/S TEE RED SM</v>
          </cell>
          <cell r="C1607">
            <v>12</v>
          </cell>
          <cell r="D1607" t="str">
            <v>648478676732</v>
          </cell>
        </row>
        <row r="1608">
          <cell r="A1608" t="str">
            <v>060994512305</v>
          </cell>
          <cell r="B1608" t="str">
            <v>CHECKMATE S/S TEE RED MD</v>
          </cell>
          <cell r="C1608">
            <v>12</v>
          </cell>
          <cell r="D1608" t="str">
            <v>648478676749</v>
          </cell>
        </row>
        <row r="1609">
          <cell r="A1609" t="str">
            <v>060994512307</v>
          </cell>
          <cell r="B1609" t="str">
            <v>CHECKMATE S/S TEE RED LG</v>
          </cell>
          <cell r="C1609">
            <v>12</v>
          </cell>
          <cell r="D1609" t="str">
            <v>648478676756</v>
          </cell>
        </row>
        <row r="1610">
          <cell r="A1610" t="str">
            <v>060994512309</v>
          </cell>
          <cell r="B1610" t="str">
            <v>CHECKMATE S/S TEE RED XL</v>
          </cell>
          <cell r="C1610">
            <v>12</v>
          </cell>
          <cell r="D1610" t="str">
            <v>648478676763</v>
          </cell>
        </row>
        <row r="1611">
          <cell r="A1611" t="str">
            <v>060995038303</v>
          </cell>
          <cell r="B1611" t="str">
            <v>GERBER S/S TEE BLACK SM</v>
          </cell>
          <cell r="C1611">
            <v>12</v>
          </cell>
          <cell r="D1611" t="str">
            <v>648478675711</v>
          </cell>
        </row>
        <row r="1612">
          <cell r="A1612" t="str">
            <v>060995038305</v>
          </cell>
          <cell r="B1612" t="str">
            <v>GERBER S/S TEE BLACK MD</v>
          </cell>
          <cell r="C1612">
            <v>12</v>
          </cell>
          <cell r="D1612" t="str">
            <v>648478675704</v>
          </cell>
        </row>
        <row r="1613">
          <cell r="A1613" t="str">
            <v>060995038307</v>
          </cell>
          <cell r="B1613" t="str">
            <v>GERBER S/S TEE BLACK LG</v>
          </cell>
          <cell r="C1613">
            <v>12</v>
          </cell>
          <cell r="D1613" t="str">
            <v>648478675698</v>
          </cell>
        </row>
        <row r="1614">
          <cell r="A1614" t="str">
            <v>060995038309</v>
          </cell>
          <cell r="B1614" t="str">
            <v>GERBER S/S TEE BLACK XL</v>
          </cell>
          <cell r="C1614">
            <v>12</v>
          </cell>
          <cell r="D1614" t="str">
            <v>648478675728</v>
          </cell>
        </row>
        <row r="1615">
          <cell r="A1615" t="str">
            <v>060995512303</v>
          </cell>
          <cell r="B1615" t="str">
            <v>GERBER S/S TEE RED SM</v>
          </cell>
          <cell r="C1615">
            <v>12</v>
          </cell>
          <cell r="D1615" t="str">
            <v>648478676909</v>
          </cell>
        </row>
        <row r="1616">
          <cell r="A1616" t="str">
            <v>060995512305</v>
          </cell>
          <cell r="B1616" t="str">
            <v>GERBER S/S TEE RED MD</v>
          </cell>
          <cell r="C1616">
            <v>12</v>
          </cell>
          <cell r="D1616" t="str">
            <v>648478676916</v>
          </cell>
        </row>
        <row r="1617">
          <cell r="A1617" t="str">
            <v>060995512307</v>
          </cell>
          <cell r="B1617" t="str">
            <v>GERBER S/S TEE RED LG</v>
          </cell>
          <cell r="C1617">
            <v>12</v>
          </cell>
          <cell r="D1617" t="str">
            <v>648478676923</v>
          </cell>
        </row>
        <row r="1618">
          <cell r="A1618" t="str">
            <v>060995512309</v>
          </cell>
          <cell r="B1618" t="str">
            <v>GERBER S/S TEE RED XL</v>
          </cell>
          <cell r="C1618">
            <v>12</v>
          </cell>
          <cell r="D1618" t="str">
            <v>648478676930</v>
          </cell>
        </row>
        <row r="1619">
          <cell r="A1619" t="str">
            <v>060995564303</v>
          </cell>
          <cell r="B1619" t="str">
            <v>GERBER S/S TEE SLATE BLUE SM</v>
          </cell>
          <cell r="C1619">
            <v>12</v>
          </cell>
          <cell r="D1619" t="str">
            <v>648478675797</v>
          </cell>
        </row>
        <row r="1620">
          <cell r="A1620" t="str">
            <v>060995564305</v>
          </cell>
          <cell r="B1620" t="str">
            <v>GERBER S/S TEE SLATE BLUE MD</v>
          </cell>
          <cell r="C1620">
            <v>12</v>
          </cell>
          <cell r="D1620" t="str">
            <v>648478675780</v>
          </cell>
        </row>
        <row r="1621">
          <cell r="A1621" t="str">
            <v>060995564307</v>
          </cell>
          <cell r="B1621" t="str">
            <v>GERBER S/S TEE SLATE BLUE LG</v>
          </cell>
          <cell r="C1621">
            <v>12</v>
          </cell>
          <cell r="D1621" t="str">
            <v>648478675773</v>
          </cell>
        </row>
        <row r="1622">
          <cell r="A1622" t="str">
            <v>060995564309</v>
          </cell>
          <cell r="B1622" t="str">
            <v>GERBER S/S TEE SLATE BLUE XL</v>
          </cell>
          <cell r="C1622">
            <v>12</v>
          </cell>
          <cell r="D1622" t="str">
            <v>648478675803</v>
          </cell>
        </row>
        <row r="1623">
          <cell r="A1623" t="str">
            <v>060995632303</v>
          </cell>
          <cell r="B1623" t="str">
            <v>GERBER S/S TEE WHITE SM</v>
          </cell>
          <cell r="C1623">
            <v>12</v>
          </cell>
          <cell r="D1623" t="str">
            <v>648478675834</v>
          </cell>
        </row>
        <row r="1624">
          <cell r="A1624" t="str">
            <v>060995632305</v>
          </cell>
          <cell r="B1624" t="str">
            <v>GERBER S/S TEE WHITE MD</v>
          </cell>
          <cell r="C1624">
            <v>12</v>
          </cell>
          <cell r="D1624" t="str">
            <v>648478675827</v>
          </cell>
        </row>
        <row r="1625">
          <cell r="A1625" t="str">
            <v>060995632307</v>
          </cell>
          <cell r="B1625" t="str">
            <v>GERBER S/S TEE WHITE LG</v>
          </cell>
          <cell r="C1625">
            <v>12</v>
          </cell>
          <cell r="D1625" t="str">
            <v>648478675810</v>
          </cell>
        </row>
        <row r="1626">
          <cell r="A1626" t="str">
            <v>060995632309</v>
          </cell>
          <cell r="B1626" t="str">
            <v>GERBER S/S TEE WHITE XL</v>
          </cell>
          <cell r="C1626">
            <v>12</v>
          </cell>
          <cell r="D1626" t="str">
            <v>648478675841</v>
          </cell>
        </row>
        <row r="1627">
          <cell r="A1627" t="str">
            <v>060996038303</v>
          </cell>
          <cell r="B1627" t="str">
            <v>ICON TONAL "D" S/S TEE BLACK SM</v>
          </cell>
          <cell r="C1627">
            <v>12</v>
          </cell>
          <cell r="D1627" t="str">
            <v>648478675162</v>
          </cell>
        </row>
        <row r="1628">
          <cell r="A1628" t="str">
            <v>060996038305</v>
          </cell>
          <cell r="B1628" t="str">
            <v>ICON TONAL "D" S/S TEE BLACK MD</v>
          </cell>
          <cell r="C1628">
            <v>12</v>
          </cell>
          <cell r="D1628" t="str">
            <v>648478675155</v>
          </cell>
        </row>
        <row r="1629">
          <cell r="A1629" t="str">
            <v>060996038307</v>
          </cell>
          <cell r="B1629" t="str">
            <v>ICON TONAL "D" S/S TEE BLACK LG</v>
          </cell>
          <cell r="C1629">
            <v>12</v>
          </cell>
          <cell r="D1629" t="str">
            <v>648478675148</v>
          </cell>
        </row>
        <row r="1630">
          <cell r="A1630" t="str">
            <v>060996038309</v>
          </cell>
          <cell r="B1630" t="str">
            <v>ICON TONAL "D" S/S TEE BLACK XL</v>
          </cell>
          <cell r="C1630">
            <v>12</v>
          </cell>
          <cell r="D1630" t="str">
            <v>648478675179</v>
          </cell>
        </row>
        <row r="1631">
          <cell r="A1631" t="str">
            <v>060996038310</v>
          </cell>
          <cell r="B1631" t="str">
            <v>ICON TONAL "D" S/S TEE BLACK XXL</v>
          </cell>
          <cell r="C1631">
            <v>12</v>
          </cell>
          <cell r="D1631" t="str">
            <v>648478675131</v>
          </cell>
        </row>
        <row r="1632">
          <cell r="A1632" t="str">
            <v>060996133303</v>
          </cell>
          <cell r="B1632" t="str">
            <v>ICON TONAL "D" S/S TEE BROWN SM</v>
          </cell>
          <cell r="C1632">
            <v>12</v>
          </cell>
          <cell r="D1632" t="str">
            <v>648478675216</v>
          </cell>
        </row>
        <row r="1633">
          <cell r="A1633" t="str">
            <v>060996133305</v>
          </cell>
          <cell r="B1633" t="str">
            <v>ICON TONAL "D" S/S TEE BROWN MD</v>
          </cell>
          <cell r="C1633">
            <v>12</v>
          </cell>
          <cell r="D1633" t="str">
            <v>648478675209</v>
          </cell>
        </row>
        <row r="1634">
          <cell r="A1634" t="str">
            <v>060996133307</v>
          </cell>
          <cell r="B1634" t="str">
            <v>ICON TONAL "D" S/S TEE BROWN LG</v>
          </cell>
          <cell r="C1634">
            <v>12</v>
          </cell>
          <cell r="D1634" t="str">
            <v>648478675193</v>
          </cell>
        </row>
        <row r="1635">
          <cell r="A1635" t="str">
            <v>060996133309</v>
          </cell>
          <cell r="B1635" t="str">
            <v>ICON TONAL "D" S/S TEE BROWN XL</v>
          </cell>
          <cell r="C1635">
            <v>12</v>
          </cell>
          <cell r="D1635" t="str">
            <v>648478675223</v>
          </cell>
        </row>
        <row r="1636">
          <cell r="A1636" t="str">
            <v>060996133310</v>
          </cell>
          <cell r="B1636" t="str">
            <v>ICON TONAL "D" S/S TEE BROWN  XXL</v>
          </cell>
          <cell r="C1636">
            <v>12</v>
          </cell>
          <cell r="D1636" t="str">
            <v>648478675186</v>
          </cell>
        </row>
        <row r="1637">
          <cell r="A1637" t="str">
            <v>060996512303</v>
          </cell>
          <cell r="B1637" t="str">
            <v>ICON TONAL "D" S/S TEE RED SM</v>
          </cell>
          <cell r="C1637">
            <v>12</v>
          </cell>
          <cell r="D1637" t="str">
            <v>648478675261</v>
          </cell>
        </row>
        <row r="1638">
          <cell r="A1638" t="str">
            <v>060996512305</v>
          </cell>
          <cell r="B1638" t="str">
            <v>ICON TONAL "D" S/S TEE RED MD</v>
          </cell>
          <cell r="C1638">
            <v>12</v>
          </cell>
          <cell r="D1638" t="str">
            <v>648478675254</v>
          </cell>
        </row>
        <row r="1639">
          <cell r="A1639" t="str">
            <v>060996512307</v>
          </cell>
          <cell r="B1639" t="str">
            <v>ICON TONAL "D" S/S TEE RED LG</v>
          </cell>
          <cell r="C1639">
            <v>12</v>
          </cell>
          <cell r="D1639" t="str">
            <v>648478675247</v>
          </cell>
        </row>
        <row r="1640">
          <cell r="A1640" t="str">
            <v>060996512309</v>
          </cell>
          <cell r="B1640" t="str">
            <v>ICON TONAL "D" S/S TEE RED XL</v>
          </cell>
          <cell r="C1640">
            <v>12</v>
          </cell>
          <cell r="D1640" t="str">
            <v>648478675278</v>
          </cell>
        </row>
        <row r="1641">
          <cell r="A1641" t="str">
            <v>060996512310</v>
          </cell>
          <cell r="B1641" t="str">
            <v>ICON TONAL "D" S/S TEE RED  XXL</v>
          </cell>
          <cell r="C1641">
            <v>12</v>
          </cell>
          <cell r="D1641" t="str">
            <v>648478675230</v>
          </cell>
        </row>
        <row r="1642">
          <cell r="A1642" t="str">
            <v>060996563303</v>
          </cell>
          <cell r="B1642" t="str">
            <v>ICON TONAL "D" S/S TEE SLATE SM</v>
          </cell>
          <cell r="C1642">
            <v>12</v>
          </cell>
          <cell r="D1642" t="str">
            <v>648478675315</v>
          </cell>
        </row>
        <row r="1643">
          <cell r="A1643" t="str">
            <v>060996563305</v>
          </cell>
          <cell r="B1643" t="str">
            <v>ICON TONAL "D" S/S TEE SLATE MD</v>
          </cell>
          <cell r="C1643">
            <v>12</v>
          </cell>
          <cell r="D1643" t="str">
            <v>648478675308</v>
          </cell>
        </row>
        <row r="1644">
          <cell r="A1644" t="str">
            <v>060996563307</v>
          </cell>
          <cell r="B1644" t="str">
            <v>ICON TONAL "D" S/S TEE SLATE LG</v>
          </cell>
          <cell r="C1644">
            <v>12</v>
          </cell>
          <cell r="D1644" t="str">
            <v>648478675292</v>
          </cell>
        </row>
        <row r="1645">
          <cell r="A1645" t="str">
            <v>060996563309</v>
          </cell>
          <cell r="B1645" t="str">
            <v>ICON TONAL "D" S/S TEE SLATE XL</v>
          </cell>
          <cell r="C1645">
            <v>12</v>
          </cell>
          <cell r="D1645" t="str">
            <v>648478675322</v>
          </cell>
        </row>
        <row r="1646">
          <cell r="A1646" t="str">
            <v>060996563310</v>
          </cell>
          <cell r="B1646" t="str">
            <v>ICON TONAL "D" S/S TEE SLATE  XXL</v>
          </cell>
          <cell r="C1646">
            <v>12</v>
          </cell>
          <cell r="D1646" t="str">
            <v>648478675285</v>
          </cell>
        </row>
        <row r="1647">
          <cell r="A1647" t="str">
            <v>060997133303</v>
          </cell>
          <cell r="B1647" t="str">
            <v>ICON TONAL2 TEE BROWN SM</v>
          </cell>
          <cell r="C1647">
            <v>12</v>
          </cell>
          <cell r="D1647" t="str">
            <v>648478675018</v>
          </cell>
        </row>
        <row r="1648">
          <cell r="A1648" t="str">
            <v>060997133305</v>
          </cell>
          <cell r="B1648" t="str">
            <v>ICON TONAL2 TEE BROWN MD</v>
          </cell>
          <cell r="C1648">
            <v>12</v>
          </cell>
          <cell r="D1648" t="str">
            <v>648478675001</v>
          </cell>
        </row>
        <row r="1649">
          <cell r="A1649" t="str">
            <v>060997133307</v>
          </cell>
          <cell r="B1649" t="str">
            <v>ICON TONAL2 TEE BROWN LG</v>
          </cell>
          <cell r="C1649">
            <v>12</v>
          </cell>
          <cell r="D1649" t="str">
            <v>648478674998</v>
          </cell>
        </row>
        <row r="1650">
          <cell r="A1650" t="str">
            <v>060997133309</v>
          </cell>
          <cell r="B1650" t="str">
            <v>ICON TONAL2 TEE BROWN XL</v>
          </cell>
          <cell r="C1650">
            <v>12</v>
          </cell>
          <cell r="D1650" t="str">
            <v>648478675025</v>
          </cell>
        </row>
        <row r="1651">
          <cell r="A1651" t="str">
            <v>060997303303</v>
          </cell>
          <cell r="B1651" t="str">
            <v>ICON TONAL2 TEE HTHR GRY SM</v>
          </cell>
          <cell r="C1651">
            <v>12</v>
          </cell>
          <cell r="D1651" t="str">
            <v>648478675063</v>
          </cell>
        </row>
        <row r="1652">
          <cell r="A1652" t="str">
            <v>060997303305</v>
          </cell>
          <cell r="B1652" t="str">
            <v>ICON TONAL2 TEE HTHR GRY MD</v>
          </cell>
          <cell r="C1652">
            <v>12</v>
          </cell>
          <cell r="D1652" t="str">
            <v>648478675056</v>
          </cell>
        </row>
        <row r="1653">
          <cell r="A1653" t="str">
            <v>060997303307</v>
          </cell>
          <cell r="B1653" t="str">
            <v>ICON TONAL2 TEE HTHR GRY LG</v>
          </cell>
          <cell r="C1653">
            <v>12</v>
          </cell>
          <cell r="D1653" t="str">
            <v>648478675049</v>
          </cell>
        </row>
        <row r="1654">
          <cell r="A1654" t="str">
            <v>060997303309</v>
          </cell>
          <cell r="B1654" t="str">
            <v>ICON TONAL2 TEE HTHR GRY XL</v>
          </cell>
          <cell r="C1654">
            <v>12</v>
          </cell>
          <cell r="D1654" t="str">
            <v>648478675070</v>
          </cell>
        </row>
        <row r="1655">
          <cell r="A1655" t="str">
            <v>060997383303</v>
          </cell>
          <cell r="B1655" t="str">
            <v>ICON TONAL2 TEE BLACK SM</v>
          </cell>
          <cell r="C1655">
            <v>12</v>
          </cell>
          <cell r="D1655" t="str">
            <v>648478674967</v>
          </cell>
        </row>
        <row r="1656">
          <cell r="A1656" t="str">
            <v>060997383305</v>
          </cell>
          <cell r="B1656" t="str">
            <v>ICON TONAL2 TEE BLACK MD</v>
          </cell>
          <cell r="C1656">
            <v>12</v>
          </cell>
          <cell r="D1656" t="str">
            <v>648478674950</v>
          </cell>
        </row>
        <row r="1657">
          <cell r="A1657" t="str">
            <v>060997383307</v>
          </cell>
          <cell r="B1657" t="str">
            <v>ICON TONAL2 TEE BLACK LG</v>
          </cell>
          <cell r="C1657">
            <v>12</v>
          </cell>
          <cell r="D1657" t="str">
            <v>648478674943</v>
          </cell>
        </row>
        <row r="1658">
          <cell r="A1658" t="str">
            <v>060997383309</v>
          </cell>
          <cell r="B1658" t="str">
            <v>ICON TONAL2 TEE BLACK XL</v>
          </cell>
          <cell r="C1658">
            <v>12</v>
          </cell>
          <cell r="D1658" t="str">
            <v>648478674974</v>
          </cell>
        </row>
        <row r="1659">
          <cell r="A1659" t="str">
            <v>060997448303</v>
          </cell>
          <cell r="B1659" t="str">
            <v>ICON TONAL2 TEE OLIVE SM</v>
          </cell>
          <cell r="C1659">
            <v>12</v>
          </cell>
          <cell r="D1659" t="str">
            <v>648478675117</v>
          </cell>
        </row>
        <row r="1660">
          <cell r="A1660" t="str">
            <v>060997448305</v>
          </cell>
          <cell r="B1660" t="str">
            <v>ICON TONAL2 TEE OLIVE MD</v>
          </cell>
          <cell r="C1660">
            <v>12</v>
          </cell>
          <cell r="D1660" t="str">
            <v>648478675100</v>
          </cell>
        </row>
        <row r="1661">
          <cell r="A1661" t="str">
            <v>060997448307</v>
          </cell>
          <cell r="B1661" t="str">
            <v>ICON TONAL2 TEE OLIVE LG</v>
          </cell>
          <cell r="C1661">
            <v>12</v>
          </cell>
          <cell r="D1661" t="str">
            <v>648478675094</v>
          </cell>
        </row>
        <row r="1662">
          <cell r="A1662" t="str">
            <v>060997448309</v>
          </cell>
          <cell r="B1662" t="str">
            <v>ICON TONAL2 TEE OLIVE XL</v>
          </cell>
          <cell r="C1662">
            <v>12</v>
          </cell>
          <cell r="D1662" t="str">
            <v>648478675124</v>
          </cell>
        </row>
        <row r="1663">
          <cell r="A1663" t="str">
            <v>060998038303</v>
          </cell>
          <cell r="B1663" t="str">
            <v>WAXX S/S TEE BLACK SM</v>
          </cell>
          <cell r="C1663">
            <v>12</v>
          </cell>
          <cell r="D1663" t="str">
            <v>648478676008</v>
          </cell>
        </row>
        <row r="1664">
          <cell r="A1664" t="str">
            <v>060998038305</v>
          </cell>
          <cell r="B1664" t="str">
            <v>WAXX S/S TEE BLACK MD</v>
          </cell>
          <cell r="C1664">
            <v>12</v>
          </cell>
          <cell r="D1664" t="str">
            <v>648478675995</v>
          </cell>
        </row>
        <row r="1665">
          <cell r="A1665" t="str">
            <v>060998038307</v>
          </cell>
          <cell r="B1665" t="str">
            <v>WAXX S/S TEE BLACK LG</v>
          </cell>
          <cell r="C1665">
            <v>12</v>
          </cell>
          <cell r="D1665" t="str">
            <v>648478675988</v>
          </cell>
        </row>
        <row r="1666">
          <cell r="A1666" t="str">
            <v>060998038309</v>
          </cell>
          <cell r="B1666" t="str">
            <v>WAXX S/S TEE BLACK XL</v>
          </cell>
          <cell r="C1666">
            <v>12</v>
          </cell>
          <cell r="D1666" t="str">
            <v>648478676015</v>
          </cell>
        </row>
        <row r="1667">
          <cell r="A1667" t="str">
            <v>060998038310</v>
          </cell>
          <cell r="B1667" t="str">
            <v>WAXX S/S TEE BLACK XXL</v>
          </cell>
          <cell r="C1667">
            <v>12</v>
          </cell>
          <cell r="D1667" t="str">
            <v>648478675971</v>
          </cell>
        </row>
        <row r="1668">
          <cell r="A1668" t="str">
            <v>060998133303</v>
          </cell>
          <cell r="B1668" t="str">
            <v>WAXX S/S TEE BROWN SM</v>
          </cell>
          <cell r="C1668">
            <v>12</v>
          </cell>
          <cell r="D1668" t="str">
            <v>648478676053</v>
          </cell>
        </row>
        <row r="1669">
          <cell r="A1669" t="str">
            <v>060998133305</v>
          </cell>
          <cell r="B1669" t="str">
            <v>WAXX S/S TEE BROWN MD</v>
          </cell>
          <cell r="C1669">
            <v>12</v>
          </cell>
          <cell r="D1669" t="str">
            <v>648478676046</v>
          </cell>
        </row>
        <row r="1670">
          <cell r="A1670" t="str">
            <v>060998133307</v>
          </cell>
          <cell r="B1670" t="str">
            <v>WAXX S/S TEE BROWN LG</v>
          </cell>
          <cell r="C1670">
            <v>12</v>
          </cell>
          <cell r="D1670" t="str">
            <v>648478676039</v>
          </cell>
        </row>
        <row r="1671">
          <cell r="A1671" t="str">
            <v>060998133309</v>
          </cell>
          <cell r="B1671" t="str">
            <v>WAXX S/S TEE BROWN XL</v>
          </cell>
          <cell r="C1671">
            <v>12</v>
          </cell>
          <cell r="D1671" t="str">
            <v>648478676060</v>
          </cell>
        </row>
        <row r="1672">
          <cell r="A1672" t="str">
            <v>060998133310</v>
          </cell>
          <cell r="B1672" t="str">
            <v>WAXX S/S TEE BROWN XXL</v>
          </cell>
          <cell r="C1672">
            <v>12</v>
          </cell>
          <cell r="D1672" t="str">
            <v>648478676022</v>
          </cell>
        </row>
        <row r="1673">
          <cell r="A1673" t="str">
            <v>060998166303</v>
          </cell>
          <cell r="B1673" t="str">
            <v>WAXX S/S TEE CHARCOAL SM</v>
          </cell>
          <cell r="C1673">
            <v>12</v>
          </cell>
          <cell r="D1673" t="str">
            <v>648478676107</v>
          </cell>
        </row>
        <row r="1674">
          <cell r="A1674" t="str">
            <v>060998166305</v>
          </cell>
          <cell r="B1674" t="str">
            <v>WAXX S/S TEE CHARCOAL MD</v>
          </cell>
          <cell r="C1674">
            <v>12</v>
          </cell>
          <cell r="D1674" t="str">
            <v>648478676091</v>
          </cell>
        </row>
        <row r="1675">
          <cell r="A1675" t="str">
            <v>060998166307</v>
          </cell>
          <cell r="B1675" t="str">
            <v>WAXX S/S TEE CHARCOAL LG</v>
          </cell>
          <cell r="C1675">
            <v>12</v>
          </cell>
          <cell r="D1675" t="str">
            <v>648478676084</v>
          </cell>
        </row>
        <row r="1676">
          <cell r="A1676" t="str">
            <v>060998166309</v>
          </cell>
          <cell r="B1676" t="str">
            <v>WAXX S/S TEE CHARCOAL XL</v>
          </cell>
          <cell r="C1676">
            <v>12</v>
          </cell>
          <cell r="D1676" t="str">
            <v>648478676114</v>
          </cell>
        </row>
        <row r="1677">
          <cell r="A1677" t="str">
            <v>060998166310</v>
          </cell>
          <cell r="B1677" t="str">
            <v>WAXX S/S TEE CHARCOAL XXL</v>
          </cell>
          <cell r="C1677">
            <v>12</v>
          </cell>
          <cell r="D1677" t="str">
            <v>648478676077</v>
          </cell>
        </row>
        <row r="1678">
          <cell r="A1678" t="str">
            <v>060998564303</v>
          </cell>
          <cell r="B1678" t="str">
            <v>WAXX S/S TEE SLATE BLUE SM</v>
          </cell>
          <cell r="C1678">
            <v>12</v>
          </cell>
          <cell r="D1678" t="str">
            <v>648478676152</v>
          </cell>
        </row>
        <row r="1679">
          <cell r="A1679" t="str">
            <v>060998564305</v>
          </cell>
          <cell r="B1679" t="str">
            <v>WAXX S/S TEE SLATE BLUE MD</v>
          </cell>
          <cell r="C1679">
            <v>12</v>
          </cell>
          <cell r="D1679" t="str">
            <v>648478676145</v>
          </cell>
        </row>
        <row r="1680">
          <cell r="A1680" t="str">
            <v>060998564307</v>
          </cell>
          <cell r="B1680" t="str">
            <v>WAXX S/S TEE SLATE BLUE LG</v>
          </cell>
          <cell r="C1680">
            <v>12</v>
          </cell>
          <cell r="D1680" t="str">
            <v>648478676138</v>
          </cell>
        </row>
        <row r="1681">
          <cell r="A1681" t="str">
            <v>060998564309</v>
          </cell>
          <cell r="B1681" t="str">
            <v>WAXX S/S TEE SLATE BLUE XL</v>
          </cell>
          <cell r="C1681">
            <v>12</v>
          </cell>
          <cell r="D1681" t="str">
            <v>648478676169</v>
          </cell>
        </row>
        <row r="1682">
          <cell r="A1682" t="str">
            <v>060998564310</v>
          </cell>
          <cell r="B1682" t="str">
            <v>WAXX S/S TEE SLATE BLUE XXL</v>
          </cell>
          <cell r="C1682">
            <v>12</v>
          </cell>
          <cell r="D1682" t="str">
            <v>648478676121</v>
          </cell>
        </row>
        <row r="1683">
          <cell r="A1683" t="str">
            <v>070054000095</v>
          </cell>
          <cell r="B1683" t="str">
            <v>ESPADA COMKIT ORANGE/CLEAR LENS</v>
          </cell>
          <cell r="C1683">
            <v>15</v>
          </cell>
          <cell r="D1683" t="str">
            <v>648478618381</v>
          </cell>
        </row>
        <row r="1684">
          <cell r="A1684" t="str">
            <v>070054000108</v>
          </cell>
          <cell r="B1684" t="str">
            <v>ESPADA COMKIT2 CYAN/YELLOW LENS</v>
          </cell>
          <cell r="C1684">
            <v>15</v>
          </cell>
          <cell r="D1684" t="str">
            <v>648478618398</v>
          </cell>
        </row>
        <row r="1685">
          <cell r="A1685" t="str">
            <v>070059000095</v>
          </cell>
          <cell r="B1685" t="str">
            <v>GS COMKIT1/ORANGE/CLEAR LENS</v>
          </cell>
          <cell r="C1685">
            <v>15</v>
          </cell>
          <cell r="D1685" t="str">
            <v>648478101197</v>
          </cell>
        </row>
        <row r="1686">
          <cell r="A1686" t="str">
            <v>070059000108</v>
          </cell>
          <cell r="B1686" t="str">
            <v>GS COMKIT2 CYAN/YELLOW LENS</v>
          </cell>
          <cell r="C1686">
            <v>15</v>
          </cell>
          <cell r="D1686" t="str">
            <v>648478101371</v>
          </cell>
        </row>
        <row r="1687">
          <cell r="A1687" t="str">
            <v>070062000095</v>
          </cell>
          <cell r="B1687" t="str">
            <v>HS SCOOP COMKIT1 ORANGE/CLEAR LENS</v>
          </cell>
          <cell r="C1687">
            <v>15</v>
          </cell>
          <cell r="D1687" t="str">
            <v>648478104372</v>
          </cell>
        </row>
        <row r="1688">
          <cell r="A1688" t="str">
            <v>070062000108</v>
          </cell>
          <cell r="B1688" t="str">
            <v>HS SCOOP COMKIT2 CYAN/YELLOW LENS</v>
          </cell>
          <cell r="C1688">
            <v>15</v>
          </cell>
          <cell r="D1688" t="str">
            <v>648478104389</v>
          </cell>
        </row>
        <row r="1689">
          <cell r="A1689" t="str">
            <v>070064000095</v>
          </cell>
          <cell r="B1689" t="str">
            <v>M2 COMKIT1 ORANGE/CLEAR LENS</v>
          </cell>
          <cell r="C1689">
            <v>15</v>
          </cell>
          <cell r="D1689" t="str">
            <v>648478110700</v>
          </cell>
        </row>
        <row r="1690">
          <cell r="A1690" t="str">
            <v>070064000108</v>
          </cell>
          <cell r="B1690" t="str">
            <v>M2 COMKIT2 YELLOW/CYAN LENS</v>
          </cell>
          <cell r="C1690">
            <v>15</v>
          </cell>
          <cell r="D1690" t="str">
            <v>648478110717</v>
          </cell>
        </row>
        <row r="1691">
          <cell r="A1691" t="str">
            <v>070065000095</v>
          </cell>
          <cell r="B1691" t="str">
            <v>MS SCOOP COMKIT1 ORANGE/CLEAR LENS</v>
          </cell>
          <cell r="C1691">
            <v>15</v>
          </cell>
          <cell r="D1691" t="str">
            <v>648478102712</v>
          </cell>
        </row>
        <row r="1692">
          <cell r="A1692" t="str">
            <v>070065000108</v>
          </cell>
          <cell r="B1692" t="str">
            <v>MS SCOOP COMKIT2 CYAN/YELLOW LENS</v>
          </cell>
          <cell r="C1692">
            <v>15</v>
          </cell>
          <cell r="D1692" t="str">
            <v>648478102729</v>
          </cell>
        </row>
        <row r="1693">
          <cell r="A1693" t="str">
            <v>070066000095</v>
          </cell>
          <cell r="B1693" t="str">
            <v>METEOR COMKIT1 ORANGE/CLEAR LENS</v>
          </cell>
          <cell r="C1693">
            <v>15</v>
          </cell>
          <cell r="D1693" t="str">
            <v>648478108424</v>
          </cell>
        </row>
        <row r="1694">
          <cell r="A1694" t="str">
            <v>070066000108</v>
          </cell>
          <cell r="B1694" t="str">
            <v>METEOR COMKIT2 CYAN/YELLOW LENS</v>
          </cell>
          <cell r="C1694">
            <v>15</v>
          </cell>
          <cell r="D1694" t="str">
            <v>648478108431</v>
          </cell>
        </row>
        <row r="1695">
          <cell r="A1695" t="str">
            <v>070067000095</v>
          </cell>
          <cell r="B1695" t="str">
            <v>NEO SCOOP COMKIT1 ORANGE/CLEAR LENS</v>
          </cell>
          <cell r="C1695">
            <v>12</v>
          </cell>
          <cell r="D1695" t="str">
            <v>648478107366</v>
          </cell>
        </row>
        <row r="1696">
          <cell r="A1696" t="str">
            <v>070067000108</v>
          </cell>
          <cell r="B1696" t="str">
            <v>NEO SCOOP COMKIT2 CYAN/YELLOW LENS</v>
          </cell>
          <cell r="C1696">
            <v>12</v>
          </cell>
          <cell r="D1696" t="str">
            <v>648478107373</v>
          </cell>
        </row>
        <row r="1697">
          <cell r="A1697" t="str">
            <v>070072000095</v>
          </cell>
          <cell r="B1697" t="str">
            <v>SCOOP COMKIT1 ORANGE/CLEAR LENS</v>
          </cell>
          <cell r="C1697">
            <v>12</v>
          </cell>
          <cell r="D1697" t="str">
            <v>648478100336</v>
          </cell>
        </row>
        <row r="1698">
          <cell r="A1698" t="str">
            <v>070072000108</v>
          </cell>
          <cell r="B1698" t="str">
            <v>SCOOP  COMKIT2 CYAN/YELLOW LENS</v>
          </cell>
          <cell r="C1698">
            <v>12</v>
          </cell>
          <cell r="D1698" t="str">
            <v>648478100640</v>
          </cell>
        </row>
        <row r="1699">
          <cell r="A1699" t="str">
            <v>070074000095</v>
          </cell>
          <cell r="B1699" t="str">
            <v>XS SCOOP COMKIT1 ORANGE/CLEAR LENS</v>
          </cell>
          <cell r="C1699">
            <v>15</v>
          </cell>
          <cell r="D1699" t="str">
            <v>648478102224</v>
          </cell>
        </row>
        <row r="1700">
          <cell r="A1700" t="str">
            <v>070074000108</v>
          </cell>
          <cell r="B1700" t="str">
            <v>XS SCOOP COMKIT2 CYAN/YELLOW LENS</v>
          </cell>
          <cell r="C1700">
            <v>15</v>
          </cell>
          <cell r="D1700" t="str">
            <v>648478102231</v>
          </cell>
        </row>
        <row r="1701">
          <cell r="A1701" t="str">
            <v>070693000000</v>
          </cell>
          <cell r="B1701" t="str">
            <v>SONIX SWEAT BAR</v>
          </cell>
          <cell r="C1701">
            <v>0</v>
          </cell>
          <cell r="D1701" t="str">
            <v/>
          </cell>
        </row>
        <row r="1702">
          <cell r="A1702" t="str">
            <v>071006000095</v>
          </cell>
          <cell r="B1702" t="str">
            <v>HSX SCOOP COMKIT1 ORANGE/CLEAR LENS</v>
          </cell>
          <cell r="C1702">
            <v>15</v>
          </cell>
          <cell r="D1702" t="str">
            <v>648478678187</v>
          </cell>
        </row>
        <row r="1703">
          <cell r="A1703" t="str">
            <v>071006000108</v>
          </cell>
          <cell r="B1703" t="str">
            <v>HSX SCOOP COMKIT2 CYAN/YELLOW LENS</v>
          </cell>
          <cell r="C1703">
            <v>15</v>
          </cell>
          <cell r="D1703" t="str">
            <v>648478678194</v>
          </cell>
        </row>
        <row r="1704">
          <cell r="A1704" t="str">
            <v>071006000809</v>
          </cell>
          <cell r="B1704" t="str">
            <v>HSX SCOOP COMKIT YELLOW/CLEAR LENS</v>
          </cell>
          <cell r="C1704">
            <v>15</v>
          </cell>
          <cell r="D1704" t="str">
            <v>648478687905</v>
          </cell>
        </row>
        <row r="1705">
          <cell r="A1705" t="str">
            <v>071007000095</v>
          </cell>
          <cell r="B1705" t="str">
            <v>DIABLO COMKIT1 ORANGE/CLEAR LENS</v>
          </cell>
          <cell r="C1705">
            <v>15</v>
          </cell>
          <cell r="D1705" t="str">
            <v>648478678200</v>
          </cell>
        </row>
        <row r="1706">
          <cell r="A1706" t="str">
            <v>071007000108</v>
          </cell>
          <cell r="B1706" t="str">
            <v>DIABLO COMKIT2 CYAN/YELLOW LENS</v>
          </cell>
          <cell r="C1706">
            <v>15</v>
          </cell>
          <cell r="D1706" t="str">
            <v>648478678217</v>
          </cell>
        </row>
        <row r="1707">
          <cell r="A1707" t="str">
            <v>071007000809</v>
          </cell>
          <cell r="B1707" t="str">
            <v>DIABLO SCOOP COMKIT YEL/CLR LENS</v>
          </cell>
          <cell r="C1707">
            <v>15</v>
          </cell>
          <cell r="D1707" t="str">
            <v>648478687912</v>
          </cell>
        </row>
        <row r="1708">
          <cell r="A1708" t="str">
            <v>071037000809</v>
          </cell>
          <cell r="B1708" t="str">
            <v>MACH II SCOOP COMKIT YEL/CLR LENS</v>
          </cell>
          <cell r="C1708">
            <v>15</v>
          </cell>
          <cell r="D1708" t="str">
            <v>648478687929</v>
          </cell>
        </row>
        <row r="1709">
          <cell r="A1709" t="str">
            <v>080009000129</v>
          </cell>
          <cell r="B1709" t="str">
            <v>42 GREY 1PR</v>
          </cell>
          <cell r="C1709">
            <v>10</v>
          </cell>
          <cell r="D1709" t="str">
            <v/>
          </cell>
        </row>
        <row r="1710">
          <cell r="A1710" t="str">
            <v>080013000073</v>
          </cell>
          <cell r="B1710" t="str">
            <v>ABBEY CARMEL BRWN FADE 1PR</v>
          </cell>
          <cell r="C1710">
            <v>17.5</v>
          </cell>
          <cell r="D1710" t="str">
            <v/>
          </cell>
        </row>
        <row r="1711">
          <cell r="A1711" t="str">
            <v>080013000111</v>
          </cell>
          <cell r="B1711" t="str">
            <v>ABBEY DARK BLUE FADE 1PR</v>
          </cell>
          <cell r="C1711">
            <v>17.5</v>
          </cell>
          <cell r="D1711" t="str">
            <v/>
          </cell>
        </row>
        <row r="1712">
          <cell r="A1712" t="str">
            <v>080013000129</v>
          </cell>
          <cell r="B1712" t="str">
            <v>ABBEY GREY LENS 1PR CUT</v>
          </cell>
          <cell r="C1712">
            <v>0</v>
          </cell>
          <cell r="D1712" t="str">
            <v/>
          </cell>
        </row>
        <row r="1713">
          <cell r="A1713" t="str">
            <v>080057000063</v>
          </cell>
          <cell r="B1713" t="str">
            <v>ASTRO BLUw/GradSilv9b 1pr lens</v>
          </cell>
          <cell r="C1713">
            <v>17.5</v>
          </cell>
          <cell r="D1713" t="str">
            <v>648478681088</v>
          </cell>
        </row>
        <row r="1714">
          <cell r="A1714" t="str">
            <v>080057000069</v>
          </cell>
          <cell r="B1714" t="str">
            <v>ASTRO BRONZE ARC 1 PR</v>
          </cell>
          <cell r="C1714">
            <v>10</v>
          </cell>
          <cell r="D1714" t="str">
            <v>648478105485</v>
          </cell>
        </row>
        <row r="1715">
          <cell r="A1715" t="str">
            <v>080057000074</v>
          </cell>
          <cell r="B1715" t="str">
            <v>ASTRO BRONZE POLARZ 1PR</v>
          </cell>
          <cell r="C1715">
            <v>30</v>
          </cell>
          <cell r="D1715" t="str">
            <v>648478105560</v>
          </cell>
        </row>
        <row r="1716">
          <cell r="A1716" t="str">
            <v>080057000126</v>
          </cell>
          <cell r="B1716" t="str">
            <v>ASTRO GREEN VECTRA LENS</v>
          </cell>
          <cell r="C1716">
            <v>17.5</v>
          </cell>
          <cell r="D1716" t="str">
            <v/>
          </cell>
        </row>
        <row r="1717">
          <cell r="A1717" t="str">
            <v>080057000128</v>
          </cell>
          <cell r="B1717" t="str">
            <v>ASTRO GRN SIL GRADwBLU 1pr</v>
          </cell>
          <cell r="C1717">
            <v>17.5</v>
          </cell>
          <cell r="D1717" t="str">
            <v/>
          </cell>
        </row>
        <row r="1718">
          <cell r="A1718" t="str">
            <v>080057000129</v>
          </cell>
          <cell r="B1718" t="str">
            <v>ASTRO GREY ARC 1 PR</v>
          </cell>
          <cell r="C1718">
            <v>10</v>
          </cell>
          <cell r="D1718" t="str">
            <v>648478105478</v>
          </cell>
        </row>
        <row r="1719">
          <cell r="A1719" t="str">
            <v>080057000135</v>
          </cell>
          <cell r="B1719" t="str">
            <v>ASTRO GREY POLARZ 1PR</v>
          </cell>
          <cell r="C1719">
            <v>30</v>
          </cell>
          <cell r="D1719" t="str">
            <v>648478105553</v>
          </cell>
        </row>
        <row r="1720">
          <cell r="A1720" t="str">
            <v>080057000140</v>
          </cell>
          <cell r="B1720" t="str">
            <v>ASTRO GREY ARC w/SIL GRAD 1 PR</v>
          </cell>
          <cell r="C1720">
            <v>17.5</v>
          </cell>
          <cell r="D1720" t="str">
            <v>648478105546</v>
          </cell>
        </row>
        <row r="1721">
          <cell r="A1721" t="str">
            <v>080057000143</v>
          </cell>
          <cell r="B1721" t="str">
            <v>ASTRO GREY/SIL MIR 9b 1pr CUTCHG</v>
          </cell>
          <cell r="C1721">
            <v>17.5</v>
          </cell>
          <cell r="D1721" t="str">
            <v>648478105492</v>
          </cell>
        </row>
        <row r="1722">
          <cell r="A1722" t="str">
            <v>080057000176</v>
          </cell>
          <cell r="B1722" t="str">
            <v>ASTRO ORANGE METALIC 9B 1PR CUT</v>
          </cell>
          <cell r="C1722">
            <v>17.5</v>
          </cell>
          <cell r="D1722" t="str">
            <v>648478658158</v>
          </cell>
        </row>
        <row r="1723">
          <cell r="A1723" t="str">
            <v>080057000179</v>
          </cell>
          <cell r="B1723" t="str">
            <v>ASTRO ORGw/GradSilv 9b 1prLens</v>
          </cell>
          <cell r="C1723">
            <v>17.5</v>
          </cell>
          <cell r="D1723" t="str">
            <v>648478658134</v>
          </cell>
        </row>
        <row r="1724">
          <cell r="A1724" t="str">
            <v>080168000069</v>
          </cell>
          <cell r="B1724" t="str">
            <v>CLASH BRONZE LENS 1PR</v>
          </cell>
          <cell r="C1724">
            <v>0</v>
          </cell>
          <cell r="D1724" t="str">
            <v/>
          </cell>
        </row>
        <row r="1725">
          <cell r="A1725" t="str">
            <v>080168000129</v>
          </cell>
          <cell r="B1725" t="str">
            <v>CLASH GREY LENS CUT 1PR</v>
          </cell>
          <cell r="C1725">
            <v>0</v>
          </cell>
          <cell r="D1725" t="str">
            <v/>
          </cell>
        </row>
        <row r="1726">
          <cell r="A1726" t="str">
            <v>080174000048</v>
          </cell>
          <cell r="B1726" t="str">
            <v>CLINT BLK YEL FADE 1PR</v>
          </cell>
          <cell r="C1726">
            <v>17.5</v>
          </cell>
          <cell r="D1726" t="str">
            <v/>
          </cell>
        </row>
        <row r="1727">
          <cell r="A1727" t="str">
            <v>080174000056</v>
          </cell>
          <cell r="B1727" t="str">
            <v>CLINT BLUEwMC ROSE CUT 1PR</v>
          </cell>
          <cell r="C1727">
            <v>17.5</v>
          </cell>
          <cell r="D1727" t="str">
            <v/>
          </cell>
        </row>
        <row r="1728">
          <cell r="A1728" t="str">
            <v>080174000073</v>
          </cell>
          <cell r="B1728" t="str">
            <v>CLINT BRONZE FADE 1PR</v>
          </cell>
          <cell r="C1728">
            <v>17.5</v>
          </cell>
          <cell r="D1728" t="str">
            <v/>
          </cell>
        </row>
        <row r="1729">
          <cell r="A1729" t="str">
            <v>080174000079</v>
          </cell>
          <cell r="B1729" t="str">
            <v>CLINT BRONZE wGLD GRAD MIR 1PR</v>
          </cell>
          <cell r="C1729">
            <v>17.5</v>
          </cell>
          <cell r="D1729" t="str">
            <v/>
          </cell>
        </row>
        <row r="1730">
          <cell r="A1730" t="str">
            <v>080174000123</v>
          </cell>
          <cell r="B1730" t="str">
            <v>CLINT GRAPHITE TRI FL 1PR</v>
          </cell>
          <cell r="C1730">
            <v>17.5</v>
          </cell>
          <cell r="D1730" t="str">
            <v/>
          </cell>
        </row>
        <row r="1731">
          <cell r="A1731" t="str">
            <v>080174000129</v>
          </cell>
          <cell r="B1731" t="str">
            <v>CLINT GREY LENS CUT 1PR</v>
          </cell>
          <cell r="C1731">
            <v>10</v>
          </cell>
          <cell r="D1731" t="str">
            <v/>
          </cell>
        </row>
        <row r="1732">
          <cell r="A1732" t="str">
            <v>080174000134</v>
          </cell>
          <cell r="B1732" t="str">
            <v>CLINT GRY GREEN wSIL GRAD MIR 1PR</v>
          </cell>
          <cell r="C1732">
            <v>17.5</v>
          </cell>
          <cell r="D1732" t="str">
            <v/>
          </cell>
        </row>
        <row r="1733">
          <cell r="A1733" t="str">
            <v>080174000140</v>
          </cell>
          <cell r="B1733" t="str">
            <v>CLINT GREY wSIL GRAD MIR 1PR</v>
          </cell>
          <cell r="C1733">
            <v>17.5</v>
          </cell>
          <cell r="D1733" t="str">
            <v/>
          </cell>
        </row>
        <row r="1734">
          <cell r="A1734" t="str">
            <v>080195000044</v>
          </cell>
          <cell r="B1734" t="str">
            <v>COOPER BLK FADE LENS 1PR</v>
          </cell>
          <cell r="C1734">
            <v>10</v>
          </cell>
          <cell r="D1734" t="str">
            <v/>
          </cell>
        </row>
        <row r="1735">
          <cell r="A1735" t="str">
            <v>080195000069</v>
          </cell>
          <cell r="B1735" t="str">
            <v>COOPER BRONZE LENS 1PR</v>
          </cell>
          <cell r="C1735">
            <v>10</v>
          </cell>
          <cell r="D1735" t="str">
            <v/>
          </cell>
        </row>
        <row r="1736">
          <cell r="A1736" t="str">
            <v>080195000129</v>
          </cell>
          <cell r="B1736" t="str">
            <v>COOPER GREY LENS 1PR</v>
          </cell>
          <cell r="C1736">
            <v>10</v>
          </cell>
          <cell r="D1736" t="str">
            <v/>
          </cell>
        </row>
        <row r="1737">
          <cell r="A1737" t="str">
            <v>080207000069</v>
          </cell>
          <cell r="B1737" t="str">
            <v>CRISTAL BRONZE LENS 1PR</v>
          </cell>
          <cell r="C1737">
            <v>0</v>
          </cell>
          <cell r="D1737" t="str">
            <v/>
          </cell>
        </row>
        <row r="1738">
          <cell r="A1738" t="str">
            <v>080207000143</v>
          </cell>
          <cell r="B1738" t="str">
            <v>CRISTAL GRY wSILV CUT LENS 1PR</v>
          </cell>
          <cell r="C1738">
            <v>17.5</v>
          </cell>
          <cell r="D1738" t="str">
            <v/>
          </cell>
        </row>
        <row r="1739">
          <cell r="A1739" t="str">
            <v>080207000159</v>
          </cell>
          <cell r="B1739" t="str">
            <v>CRISTAL LT BRWN LENS 1PR</v>
          </cell>
          <cell r="C1739">
            <v>0</v>
          </cell>
          <cell r="D1739" t="str">
            <v/>
          </cell>
        </row>
        <row r="1740">
          <cell r="A1740" t="str">
            <v>080207000230</v>
          </cell>
          <cell r="B1740" t="str">
            <v>CRISTAL VIOLET FADE LENS 1PR</v>
          </cell>
          <cell r="C1740">
            <v>0</v>
          </cell>
          <cell r="D1740" t="str">
            <v/>
          </cell>
        </row>
        <row r="1741">
          <cell r="A1741" t="str">
            <v>080221000069</v>
          </cell>
          <cell r="B1741" t="str">
            <v>CURTIS BRONZE LENS CUT 1PR</v>
          </cell>
          <cell r="C1741">
            <v>10</v>
          </cell>
          <cell r="D1741" t="str">
            <v/>
          </cell>
        </row>
        <row r="1742">
          <cell r="A1742" t="str">
            <v>080221000072</v>
          </cell>
          <cell r="B1742" t="str">
            <v>CURTIS BZ Photochromatic CUT 1PR</v>
          </cell>
          <cell r="C1742">
            <v>0</v>
          </cell>
          <cell r="D1742" t="str">
            <v/>
          </cell>
        </row>
        <row r="1743">
          <cell r="A1743" t="str">
            <v>080221000129</v>
          </cell>
          <cell r="B1743" t="str">
            <v>CURTIS GREY LENS CUT 1PR</v>
          </cell>
          <cell r="C1743">
            <v>10</v>
          </cell>
          <cell r="D1743" t="str">
            <v>648478658271</v>
          </cell>
        </row>
        <row r="1744">
          <cell r="A1744" t="str">
            <v>080221000140</v>
          </cell>
          <cell r="B1744" t="str">
            <v>CURTIS GREYwGR SILV CUT 1PR</v>
          </cell>
          <cell r="C1744">
            <v>17.5</v>
          </cell>
          <cell r="D1744" t="str">
            <v/>
          </cell>
        </row>
        <row r="1745">
          <cell r="A1745" t="str">
            <v>080275000164</v>
          </cell>
          <cell r="B1745" t="str">
            <v>DYNASTY MERLOT LENS 1PR</v>
          </cell>
          <cell r="C1745">
            <v>0</v>
          </cell>
          <cell r="D1745" t="str">
            <v/>
          </cell>
        </row>
        <row r="1746">
          <cell r="A1746" t="str">
            <v>080288000069</v>
          </cell>
          <cell r="B1746" t="str">
            <v>ESPADA BRONZE ARC 1PR</v>
          </cell>
          <cell r="C1746">
            <v>10</v>
          </cell>
          <cell r="D1746" t="str">
            <v>648478618343</v>
          </cell>
        </row>
        <row r="1747">
          <cell r="A1747" t="str">
            <v>080288000074</v>
          </cell>
          <cell r="B1747" t="str">
            <v>ESPADA BRONZE POLARIZED 1PR</v>
          </cell>
          <cell r="C1747">
            <v>30</v>
          </cell>
          <cell r="D1747" t="str">
            <v>648478618374</v>
          </cell>
        </row>
        <row r="1748">
          <cell r="A1748" t="str">
            <v>080288000129</v>
          </cell>
          <cell r="B1748" t="str">
            <v>ESPADA GREY ARC 1PR</v>
          </cell>
          <cell r="C1748">
            <v>10</v>
          </cell>
          <cell r="D1748" t="str">
            <v>648478618336</v>
          </cell>
        </row>
        <row r="1749">
          <cell r="A1749" t="str">
            <v>080288000135</v>
          </cell>
          <cell r="B1749" t="str">
            <v>ESPADA GREY POLARIZED 1PR</v>
          </cell>
          <cell r="C1749">
            <v>30</v>
          </cell>
          <cell r="D1749" t="str">
            <v>648478618367</v>
          </cell>
        </row>
        <row r="1750">
          <cell r="A1750" t="str">
            <v>080288000140</v>
          </cell>
          <cell r="B1750" t="str">
            <v>ESPADA GREY ARC wGR SILV 1PR</v>
          </cell>
          <cell r="C1750">
            <v>17.5</v>
          </cell>
          <cell r="D1750" t="str">
            <v>648478618350</v>
          </cell>
        </row>
        <row r="1751">
          <cell r="A1751" t="str">
            <v>080288000155</v>
          </cell>
          <cell r="B1751" t="str">
            <v>ESPADA LT BRONZE ARC 1 PR</v>
          </cell>
          <cell r="C1751">
            <v>0</v>
          </cell>
          <cell r="D1751" t="str">
            <v/>
          </cell>
        </row>
        <row r="1752">
          <cell r="A1752" t="str">
            <v>080288000174</v>
          </cell>
          <cell r="B1752" t="str">
            <v>ESPADA ORANGE 1 PR</v>
          </cell>
          <cell r="C1752">
            <v>10</v>
          </cell>
          <cell r="D1752" t="str">
            <v/>
          </cell>
        </row>
        <row r="1753">
          <cell r="A1753" t="str">
            <v>080288000238</v>
          </cell>
          <cell r="B1753" t="str">
            <v>ESPADA YELLOW 1 PR</v>
          </cell>
          <cell r="C1753">
            <v>10</v>
          </cell>
          <cell r="D1753" t="str">
            <v/>
          </cell>
        </row>
        <row r="1754">
          <cell r="A1754" t="str">
            <v>080349000044</v>
          </cell>
          <cell r="B1754" t="str">
            <v>GLACE BLK CLR FADE LENS 1PR</v>
          </cell>
          <cell r="C1754">
            <v>10</v>
          </cell>
          <cell r="D1754" t="str">
            <v/>
          </cell>
        </row>
        <row r="1755">
          <cell r="A1755" t="str">
            <v>080349000064</v>
          </cell>
          <cell r="B1755" t="str">
            <v>GLACE BLU wSIL GRAD 180 1PR</v>
          </cell>
          <cell r="C1755">
            <v>17.5</v>
          </cell>
          <cell r="D1755" t="str">
            <v/>
          </cell>
        </row>
        <row r="1756">
          <cell r="A1756" t="str">
            <v>080349000073</v>
          </cell>
          <cell r="B1756" t="str">
            <v>GLACE BRZ CLR FADE LENS 1PR</v>
          </cell>
          <cell r="C1756">
            <v>17.5</v>
          </cell>
          <cell r="D1756" t="str">
            <v/>
          </cell>
        </row>
        <row r="1757">
          <cell r="A1757" t="str">
            <v>080349000129</v>
          </cell>
          <cell r="B1757" t="str">
            <v>GLACE GREY CUT LENSES 1PR</v>
          </cell>
          <cell r="C1757">
            <v>10</v>
          </cell>
          <cell r="D1757" t="str">
            <v/>
          </cell>
        </row>
        <row r="1758">
          <cell r="A1758" t="str">
            <v>080349000203</v>
          </cell>
          <cell r="B1758" t="str">
            <v>GLACE RUST FADE LENS 1PR</v>
          </cell>
          <cell r="C1758">
            <v>10</v>
          </cell>
          <cell r="D1758" t="str">
            <v/>
          </cell>
        </row>
        <row r="1759">
          <cell r="A1759" t="str">
            <v>080360000044</v>
          </cell>
          <cell r="B1759" t="str">
            <v>GRIFFIN BLK FADE LENS CUT 1PR</v>
          </cell>
          <cell r="C1759">
            <v>10</v>
          </cell>
          <cell r="D1759" t="str">
            <v/>
          </cell>
        </row>
        <row r="1760">
          <cell r="A1760" t="str">
            <v>080360000069</v>
          </cell>
          <cell r="B1760" t="str">
            <v>GRIFFIN BRONZE LENS CUT 1PR</v>
          </cell>
          <cell r="C1760">
            <v>10</v>
          </cell>
          <cell r="D1760" t="str">
            <v/>
          </cell>
        </row>
        <row r="1761">
          <cell r="A1761" t="str">
            <v>080360000129</v>
          </cell>
          <cell r="B1761" t="str">
            <v>GRIFFIN GREY LENS CUT 1PR</v>
          </cell>
          <cell r="C1761">
            <v>10</v>
          </cell>
          <cell r="D1761" t="str">
            <v/>
          </cell>
        </row>
        <row r="1762">
          <cell r="A1762" t="str">
            <v>080362000069</v>
          </cell>
          <cell r="B1762" t="str">
            <v>GS - BRNZ ARC 1 PAIR</v>
          </cell>
          <cell r="C1762">
            <v>10</v>
          </cell>
          <cell r="D1762" t="str">
            <v/>
          </cell>
        </row>
        <row r="1763">
          <cell r="A1763" t="str">
            <v>080362000094</v>
          </cell>
          <cell r="B1763" t="str">
            <v>GS - CLEAR ARC  1 PR CUT</v>
          </cell>
          <cell r="C1763">
            <v>10</v>
          </cell>
          <cell r="D1763" t="str">
            <v/>
          </cell>
        </row>
        <row r="1764">
          <cell r="A1764" t="str">
            <v>080362000107</v>
          </cell>
          <cell r="B1764" t="str">
            <v>GS CYAN LENS CUT 1 PR</v>
          </cell>
          <cell r="C1764">
            <v>10</v>
          </cell>
          <cell r="D1764" t="str">
            <v/>
          </cell>
        </row>
        <row r="1765">
          <cell r="A1765" t="str">
            <v>080362000143</v>
          </cell>
          <cell r="B1765" t="str">
            <v>GS CUT GRY ARC W/SILVER 1 PAIR</v>
          </cell>
          <cell r="C1765">
            <v>10</v>
          </cell>
          <cell r="D1765" t="str">
            <v/>
          </cell>
        </row>
        <row r="1766">
          <cell r="A1766" t="str">
            <v>080362000174</v>
          </cell>
          <cell r="B1766" t="str">
            <v>GS ORANGE ARC CUT 1 PR</v>
          </cell>
          <cell r="C1766">
            <v>10</v>
          </cell>
          <cell r="D1766" t="str">
            <v/>
          </cell>
        </row>
        <row r="1767">
          <cell r="A1767" t="str">
            <v>080362000238</v>
          </cell>
          <cell r="B1767" t="str">
            <v>GS - YELLOW ARC  1 PR CUT</v>
          </cell>
          <cell r="C1767">
            <v>10</v>
          </cell>
          <cell r="D1767" t="str">
            <v/>
          </cell>
        </row>
        <row r="1768">
          <cell r="A1768" t="str">
            <v>080377000073</v>
          </cell>
          <cell r="B1768" t="str">
            <v>HOURGLASS BRONZE FADE LENS 1PR</v>
          </cell>
          <cell r="C1768">
            <v>0</v>
          </cell>
          <cell r="D1768" t="str">
            <v/>
          </cell>
        </row>
        <row r="1769">
          <cell r="A1769" t="str">
            <v>080377000129</v>
          </cell>
          <cell r="B1769" t="str">
            <v>HOURGLASS GREY LENS CUT 1PR</v>
          </cell>
          <cell r="C1769">
            <v>0</v>
          </cell>
          <cell r="D1769" t="str">
            <v/>
          </cell>
        </row>
        <row r="1770">
          <cell r="A1770" t="str">
            <v>080378000063</v>
          </cell>
          <cell r="B1770" t="str">
            <v>HS SCOOP BLUE GRAD SILVER MIR 9b 1pr</v>
          </cell>
          <cell r="C1770">
            <v>17.5</v>
          </cell>
          <cell r="D1770" t="str">
            <v>648478687615</v>
          </cell>
        </row>
        <row r="1771">
          <cell r="A1771" t="str">
            <v>080378000069</v>
          </cell>
          <cell r="B1771" t="str">
            <v>HS SCOOP BRONZE ARC 1PR</v>
          </cell>
          <cell r="C1771">
            <v>10</v>
          </cell>
          <cell r="D1771" t="str">
            <v>648478104587</v>
          </cell>
        </row>
        <row r="1772">
          <cell r="A1772" t="str">
            <v>080378000074</v>
          </cell>
          <cell r="B1772" t="str">
            <v>HS SCOOP BRONZE POLARIZED 1PR</v>
          </cell>
          <cell r="C1772">
            <v>30</v>
          </cell>
          <cell r="D1772" t="str">
            <v>648478104624</v>
          </cell>
        </row>
        <row r="1773">
          <cell r="A1773" t="str">
            <v>080378000079</v>
          </cell>
          <cell r="B1773" t="str">
            <v>HS SCOOP BRZ. ARC FRAD. LENS</v>
          </cell>
          <cell r="C1773">
            <v>17.5</v>
          </cell>
          <cell r="D1773" t="str">
            <v>648478658301</v>
          </cell>
        </row>
        <row r="1774">
          <cell r="A1774" t="str">
            <v>080378000107</v>
          </cell>
          <cell r="B1774" t="str">
            <v>HS SCOOP CYAN BLUE 9b Cut 1pr</v>
          </cell>
          <cell r="C1774">
            <v>10</v>
          </cell>
          <cell r="D1774" t="str">
            <v>648478658240</v>
          </cell>
        </row>
        <row r="1775">
          <cell r="A1775" t="str">
            <v>080378000110</v>
          </cell>
          <cell r="B1775" t="str">
            <v>HS SCOOP CYAN METALLIC LENS 9B</v>
          </cell>
          <cell r="C1775">
            <v>17.5</v>
          </cell>
          <cell r="D1775" t="str">
            <v>648478658363</v>
          </cell>
        </row>
        <row r="1776">
          <cell r="A1776" t="str">
            <v>080378000126</v>
          </cell>
          <cell r="B1776" t="str">
            <v>HS SCOOP GREEN METALIC 9b1prCUT</v>
          </cell>
          <cell r="C1776">
            <v>17.5</v>
          </cell>
          <cell r="D1776" t="str">
            <v/>
          </cell>
        </row>
        <row r="1777">
          <cell r="A1777" t="str">
            <v>080378000129</v>
          </cell>
          <cell r="B1777" t="str">
            <v>HS SCOOP GREY ARC 1 PR</v>
          </cell>
          <cell r="C1777">
            <v>10</v>
          </cell>
          <cell r="D1777" t="str">
            <v>648478104549</v>
          </cell>
        </row>
        <row r="1778">
          <cell r="A1778" t="str">
            <v>080378000135</v>
          </cell>
          <cell r="B1778" t="str">
            <v>HS SCOOP GREY POLARIZED 1 PR</v>
          </cell>
          <cell r="C1778">
            <v>30</v>
          </cell>
          <cell r="D1778" t="str">
            <v>648478104617</v>
          </cell>
        </row>
        <row r="1779">
          <cell r="A1779" t="str">
            <v>080378000140</v>
          </cell>
          <cell r="B1779" t="str">
            <v>HS SCOOP GREY GRAD SILV MIR 1PR</v>
          </cell>
          <cell r="C1779">
            <v>17.5</v>
          </cell>
          <cell r="D1779" t="str">
            <v>648478104594</v>
          </cell>
        </row>
        <row r="1780">
          <cell r="A1780" t="str">
            <v>080378000143</v>
          </cell>
          <cell r="B1780" t="str">
            <v>HS SCOOP GREY ARC/SILVER 1PR CUT 9B</v>
          </cell>
          <cell r="C1780">
            <v>17.5</v>
          </cell>
          <cell r="D1780" t="str">
            <v>648478658233</v>
          </cell>
        </row>
        <row r="1781">
          <cell r="A1781" t="str">
            <v>080378000155</v>
          </cell>
          <cell r="B1781" t="str">
            <v>HS SCOOP LT BRONZ ARC 1 PR</v>
          </cell>
          <cell r="C1781">
            <v>10</v>
          </cell>
          <cell r="D1781" t="str">
            <v/>
          </cell>
        </row>
        <row r="1782">
          <cell r="A1782" t="str">
            <v>080378000174</v>
          </cell>
          <cell r="B1782" t="str">
            <v>HS SCOOP ORANGE 9 base Cut 1pr</v>
          </cell>
          <cell r="C1782">
            <v>10</v>
          </cell>
          <cell r="D1782" t="str">
            <v>648478658370</v>
          </cell>
        </row>
        <row r="1783">
          <cell r="A1783" t="str">
            <v>080378000181</v>
          </cell>
          <cell r="B1783" t="str">
            <v>HS SCOOP ORG GRAD MC TURQ 1PR</v>
          </cell>
          <cell r="C1783">
            <v>17.5</v>
          </cell>
          <cell r="D1783" t="str">
            <v>648478647497</v>
          </cell>
        </row>
        <row r="1784">
          <cell r="A1784" t="str">
            <v>080378000199</v>
          </cell>
          <cell r="B1784" t="str">
            <v>HS SCOOP ROSE GRAD SILVER MIR 9b 1pr</v>
          </cell>
          <cell r="C1784">
            <v>17.5</v>
          </cell>
          <cell r="D1784" t="str">
            <v/>
          </cell>
        </row>
        <row r="1785">
          <cell r="A1785" t="str">
            <v>080378000240</v>
          </cell>
          <cell r="B1785" t="str">
            <v>HS SCOOP YELLOW METALIC 9b1prCUT</v>
          </cell>
          <cell r="C1785">
            <v>17.5</v>
          </cell>
          <cell r="D1785" t="str">
            <v/>
          </cell>
        </row>
        <row r="1786">
          <cell r="A1786" t="str">
            <v>080405000069</v>
          </cell>
          <cell r="B1786" t="str">
            <v>ISIS BRONZE LENS</v>
          </cell>
          <cell r="C1786">
            <v>10</v>
          </cell>
          <cell r="D1786" t="str">
            <v/>
          </cell>
        </row>
        <row r="1787">
          <cell r="A1787" t="str">
            <v>080405000129</v>
          </cell>
          <cell r="B1787" t="str">
            <v>ISIS GREY 6b CR39</v>
          </cell>
          <cell r="C1787">
            <v>10</v>
          </cell>
          <cell r="D1787" t="str">
            <v/>
          </cell>
        </row>
        <row r="1788">
          <cell r="A1788" t="str">
            <v>080409000045</v>
          </cell>
          <cell r="B1788" t="str">
            <v>JADE BLK GRN FADE LENS 1PR</v>
          </cell>
          <cell r="C1788">
            <v>0</v>
          </cell>
          <cell r="D1788" t="str">
            <v/>
          </cell>
        </row>
        <row r="1789">
          <cell r="A1789" t="str">
            <v>080409000052</v>
          </cell>
          <cell r="B1789" t="str">
            <v>JADE BLUE FADE LENS 6CR39</v>
          </cell>
          <cell r="C1789">
            <v>17.5</v>
          </cell>
          <cell r="D1789" t="str">
            <v/>
          </cell>
        </row>
        <row r="1790">
          <cell r="A1790" t="str">
            <v>080409000069</v>
          </cell>
          <cell r="B1790" t="str">
            <v>JADE BRNZ 1PR</v>
          </cell>
          <cell r="C1790">
            <v>10</v>
          </cell>
          <cell r="D1790" t="str">
            <v/>
          </cell>
        </row>
        <row r="1791">
          <cell r="A1791" t="str">
            <v>080409000224</v>
          </cell>
          <cell r="B1791" t="str">
            <v>JADE SUNSET FADE LENS 1PR</v>
          </cell>
          <cell r="C1791">
            <v>0</v>
          </cell>
          <cell r="D1791" t="str">
            <v/>
          </cell>
        </row>
        <row r="1792">
          <cell r="A1792" t="str">
            <v>080409000233</v>
          </cell>
          <cell r="B1792" t="str">
            <v>JADE WINE FADE LENS 1PR</v>
          </cell>
          <cell r="C1792">
            <v>0</v>
          </cell>
          <cell r="D1792" t="str">
            <v/>
          </cell>
        </row>
        <row r="1793">
          <cell r="A1793" t="str">
            <v>080435000044</v>
          </cell>
          <cell r="B1793" t="str">
            <v>LE BARON BLK FADE LENS 1PR</v>
          </cell>
          <cell r="C1793">
            <v>17.5</v>
          </cell>
          <cell r="D1793" t="str">
            <v/>
          </cell>
        </row>
        <row r="1794">
          <cell r="A1794" t="str">
            <v>080435000099</v>
          </cell>
          <cell r="B1794" t="str">
            <v>LE BARON CLR PEWTER LENS 1PR</v>
          </cell>
          <cell r="C1794">
            <v>10</v>
          </cell>
          <cell r="D1794" t="str">
            <v/>
          </cell>
        </row>
        <row r="1795">
          <cell r="A1795" t="str">
            <v>080435000159</v>
          </cell>
          <cell r="B1795" t="str">
            <v>LE BARON LT BRWN LENS 1PR</v>
          </cell>
          <cell r="C1795">
            <v>10</v>
          </cell>
          <cell r="D1795" t="str">
            <v/>
          </cell>
        </row>
        <row r="1796">
          <cell r="A1796" t="str">
            <v>080435000171</v>
          </cell>
          <cell r="B1796" t="str">
            <v>LE BARON OLIVE LENS 1PR</v>
          </cell>
          <cell r="C1796">
            <v>10</v>
          </cell>
          <cell r="D1796" t="str">
            <v/>
          </cell>
        </row>
        <row r="1797">
          <cell r="A1797" t="str">
            <v>080465000056</v>
          </cell>
          <cell r="B1797" t="str">
            <v>M2 BLU GRAD MIRwROSE FL 1 PR</v>
          </cell>
          <cell r="C1797">
            <v>17.5</v>
          </cell>
          <cell r="D1797" t="str">
            <v>648478658165</v>
          </cell>
        </row>
        <row r="1798">
          <cell r="A1798" t="str">
            <v>080465000057</v>
          </cell>
          <cell r="B1798" t="str">
            <v>M2 BLUE METALIC 9b1prCUTCHG</v>
          </cell>
          <cell r="C1798">
            <v>17.5</v>
          </cell>
          <cell r="D1798" t="str">
            <v>648478658295</v>
          </cell>
        </row>
        <row r="1799">
          <cell r="A1799" t="str">
            <v>080465000064</v>
          </cell>
          <cell r="B1799" t="str">
            <v>M2 BLUE GRAD SILVER MIR 9b 1pr</v>
          </cell>
          <cell r="C1799">
            <v>17.5</v>
          </cell>
          <cell r="D1799" t="str">
            <v/>
          </cell>
        </row>
        <row r="1800">
          <cell r="A1800" t="str">
            <v>080465000065</v>
          </cell>
          <cell r="B1800" t="str">
            <v>M2 BLUE DEG MCBLUE 9b1prCUTCHG</v>
          </cell>
          <cell r="C1800">
            <v>17.5</v>
          </cell>
          <cell r="D1800" t="str">
            <v>648478658288</v>
          </cell>
        </row>
        <row r="1801">
          <cell r="A1801" t="str">
            <v>080465000069</v>
          </cell>
          <cell r="B1801" t="str">
            <v>M2 BRONZE ARC 1 PR</v>
          </cell>
          <cell r="C1801">
            <v>10</v>
          </cell>
          <cell r="D1801" t="str">
            <v>648478110793</v>
          </cell>
        </row>
        <row r="1802">
          <cell r="A1802" t="str">
            <v>080465000074</v>
          </cell>
          <cell r="B1802" t="str">
            <v>M2 BRONZE POLARZD LENS 1PR</v>
          </cell>
          <cell r="C1802">
            <v>30</v>
          </cell>
          <cell r="D1802" t="str">
            <v>648478110816</v>
          </cell>
        </row>
        <row r="1803">
          <cell r="A1803" t="str">
            <v>080465000079</v>
          </cell>
          <cell r="B1803" t="str">
            <v>M2 BRONZ/GOLD GRAD MIR 1PR</v>
          </cell>
          <cell r="C1803">
            <v>17.5</v>
          </cell>
          <cell r="D1803" t="str">
            <v>648478658141</v>
          </cell>
        </row>
        <row r="1804">
          <cell r="A1804" t="str">
            <v>080465000094</v>
          </cell>
          <cell r="B1804" t="str">
            <v>M2 CLEAR 9b 1pr CUT CHARGE</v>
          </cell>
          <cell r="C1804">
            <v>10</v>
          </cell>
          <cell r="D1804" t="str">
            <v/>
          </cell>
        </row>
        <row r="1805">
          <cell r="A1805" t="str">
            <v>080465000107</v>
          </cell>
          <cell r="B1805" t="str">
            <v>M2 CYAN 9b 1pr CUT CHARGE</v>
          </cell>
          <cell r="C1805">
            <v>10</v>
          </cell>
          <cell r="D1805" t="str">
            <v>648478658189</v>
          </cell>
        </row>
        <row r="1806">
          <cell r="A1806" t="str">
            <v>080465000129</v>
          </cell>
          <cell r="B1806" t="str">
            <v>M2 GREY ARC 1PR</v>
          </cell>
          <cell r="C1806">
            <v>10</v>
          </cell>
          <cell r="D1806" t="str">
            <v>648478110779</v>
          </cell>
        </row>
        <row r="1807">
          <cell r="A1807" t="str">
            <v>080465000135</v>
          </cell>
          <cell r="B1807" t="str">
            <v>M2 GREY POLARIZED LENS 1PR</v>
          </cell>
          <cell r="C1807">
            <v>30</v>
          </cell>
          <cell r="D1807" t="str">
            <v>648478110809</v>
          </cell>
        </row>
        <row r="1808">
          <cell r="A1808" t="str">
            <v>080465000140</v>
          </cell>
          <cell r="B1808" t="str">
            <v>M2 GREY w/GRAD MIR ARC 1PR</v>
          </cell>
          <cell r="C1808">
            <v>17.5</v>
          </cell>
          <cell r="D1808" t="str">
            <v>648478110786</v>
          </cell>
        </row>
        <row r="1809">
          <cell r="A1809" t="str">
            <v>080465000174</v>
          </cell>
          <cell r="B1809" t="str">
            <v>M2 ORANGE 9b 1pr CUT CHARGE</v>
          </cell>
          <cell r="C1809">
            <v>10</v>
          </cell>
          <cell r="D1809" t="str">
            <v>648478658172</v>
          </cell>
        </row>
        <row r="1810">
          <cell r="A1810" t="str">
            <v>080465000176</v>
          </cell>
          <cell r="B1810" t="str">
            <v>M2 ORANGE METALIC 9b1prCUTCHG</v>
          </cell>
          <cell r="C1810">
            <v>17.5</v>
          </cell>
          <cell r="D1810" t="str">
            <v/>
          </cell>
        </row>
        <row r="1811">
          <cell r="A1811" t="str">
            <v>080465000181</v>
          </cell>
          <cell r="B1811" t="str">
            <v>M2 ORG GRAD MC TURQ 1PR</v>
          </cell>
          <cell r="C1811">
            <v>17.5</v>
          </cell>
          <cell r="D1811" t="str">
            <v>648478658196</v>
          </cell>
        </row>
        <row r="1812">
          <cell r="A1812" t="str">
            <v>080465000238</v>
          </cell>
          <cell r="B1812" t="str">
            <v>M2 YELLOW 9b 1pr CUT CHARGE</v>
          </cell>
          <cell r="C1812">
            <v>10</v>
          </cell>
          <cell r="D1812" t="str">
            <v/>
          </cell>
        </row>
        <row r="1813">
          <cell r="A1813" t="str">
            <v>080480000044</v>
          </cell>
          <cell r="B1813" t="str">
            <v>MC BLK CLEAR FADE CUT LENS</v>
          </cell>
          <cell r="C1813">
            <v>17.5</v>
          </cell>
          <cell r="D1813" t="str">
            <v/>
          </cell>
        </row>
        <row r="1814">
          <cell r="A1814" t="str">
            <v>080480000048</v>
          </cell>
          <cell r="B1814" t="str">
            <v>MC BLK YELLOW FADE 1PR</v>
          </cell>
          <cell r="C1814">
            <v>17.5</v>
          </cell>
          <cell r="D1814" t="str">
            <v/>
          </cell>
        </row>
        <row r="1815">
          <cell r="A1815" t="str">
            <v>080480000050</v>
          </cell>
          <cell r="B1815" t="str">
            <v>MC BLUE CLEAR FADE CUT LENS</v>
          </cell>
          <cell r="C1815">
            <v>17.5</v>
          </cell>
          <cell r="D1815" t="str">
            <v/>
          </cell>
        </row>
        <row r="1816">
          <cell r="A1816" t="str">
            <v>080480000069</v>
          </cell>
          <cell r="B1816" t="str">
            <v>MC TORTOISE/BRONZE 6bCR39</v>
          </cell>
          <cell r="C1816">
            <v>10</v>
          </cell>
          <cell r="D1816" t="str">
            <v/>
          </cell>
        </row>
        <row r="1817">
          <cell r="A1817" t="str">
            <v>080480000129</v>
          </cell>
          <cell r="B1817" t="str">
            <v>MC GREY 6b CR39 1PR</v>
          </cell>
          <cell r="C1817">
            <v>10</v>
          </cell>
          <cell r="D1817" t="str">
            <v/>
          </cell>
        </row>
        <row r="1818">
          <cell r="A1818" t="str">
            <v>080484000057</v>
          </cell>
          <cell r="B1818" t="str">
            <v>METEOR BLUE METALIC LENS 9B 1PR</v>
          </cell>
          <cell r="C1818">
            <v>17.5</v>
          </cell>
          <cell r="D1818" t="str">
            <v/>
          </cell>
        </row>
        <row r="1819">
          <cell r="A1819" t="str">
            <v>080484000060</v>
          </cell>
          <cell r="B1819" t="str">
            <v>METEOR BLUE/GOLD GRAD 1PR</v>
          </cell>
          <cell r="C1819">
            <v>17.5</v>
          </cell>
          <cell r="D1819" t="str">
            <v/>
          </cell>
        </row>
        <row r="1820">
          <cell r="A1820" t="str">
            <v>080484000069</v>
          </cell>
          <cell r="B1820" t="str">
            <v>METEOR BRONZE ARC 1 PR</v>
          </cell>
          <cell r="C1820">
            <v>10</v>
          </cell>
          <cell r="D1820" t="str">
            <v>648478108455</v>
          </cell>
        </row>
        <row r="1821">
          <cell r="A1821" t="str">
            <v>080484000074</v>
          </cell>
          <cell r="B1821" t="str">
            <v>METEOR BRONZE POLARIZED 1 PR</v>
          </cell>
          <cell r="C1821">
            <v>30</v>
          </cell>
          <cell r="D1821" t="str">
            <v>648478108479</v>
          </cell>
        </row>
        <row r="1822">
          <cell r="A1822" t="str">
            <v>080484000076</v>
          </cell>
          <cell r="B1822" t="str">
            <v>METEOR BRONZE METALIC LENS 1 PR</v>
          </cell>
          <cell r="C1822">
            <v>17.5</v>
          </cell>
          <cell r="D1822" t="str">
            <v/>
          </cell>
        </row>
        <row r="1823">
          <cell r="A1823" t="str">
            <v>080484000079</v>
          </cell>
          <cell r="B1823" t="str">
            <v>METEOR BRONZ/GOLD GRAD 1PR</v>
          </cell>
          <cell r="C1823">
            <v>17.5</v>
          </cell>
          <cell r="D1823" t="str">
            <v>648478658318</v>
          </cell>
        </row>
        <row r="1824">
          <cell r="A1824" t="str">
            <v>080484000094</v>
          </cell>
          <cell r="B1824" t="str">
            <v>METEOR CLEAR 9b 1PR</v>
          </cell>
          <cell r="C1824">
            <v>10</v>
          </cell>
          <cell r="D1824" t="str">
            <v>648478658325</v>
          </cell>
        </row>
        <row r="1825">
          <cell r="A1825" t="str">
            <v>080484000107</v>
          </cell>
          <cell r="B1825" t="str">
            <v>METEOR CYAN 1 PR</v>
          </cell>
          <cell r="C1825">
            <v>10</v>
          </cell>
          <cell r="D1825" t="str">
            <v/>
          </cell>
        </row>
        <row r="1826">
          <cell r="A1826" t="str">
            <v>080484000129</v>
          </cell>
          <cell r="B1826" t="str">
            <v>METEOR GREY ARC 1 PR</v>
          </cell>
          <cell r="C1826">
            <v>10</v>
          </cell>
          <cell r="D1826" t="str">
            <v>648478108448</v>
          </cell>
        </row>
        <row r="1827">
          <cell r="A1827" t="str">
            <v>080484000135</v>
          </cell>
          <cell r="B1827" t="str">
            <v>METEOR GREY POLARIZED 1 PR</v>
          </cell>
          <cell r="C1827">
            <v>30</v>
          </cell>
          <cell r="D1827" t="str">
            <v>648478108462</v>
          </cell>
        </row>
        <row r="1828">
          <cell r="A1828" t="str">
            <v>080484000143</v>
          </cell>
          <cell r="B1828" t="str">
            <v>METEOR GREY ARC/SILVER 1PR CUT 9B</v>
          </cell>
          <cell r="C1828">
            <v>17.5</v>
          </cell>
          <cell r="D1828" t="str">
            <v/>
          </cell>
        </row>
        <row r="1829">
          <cell r="A1829" t="str">
            <v>080484000174</v>
          </cell>
          <cell r="B1829" t="str">
            <v>METEOR ORANGE 1 PR</v>
          </cell>
          <cell r="C1829">
            <v>10</v>
          </cell>
          <cell r="D1829" t="str">
            <v/>
          </cell>
        </row>
        <row r="1830">
          <cell r="A1830" t="str">
            <v>080484000176</v>
          </cell>
          <cell r="B1830" t="str">
            <v>METEOR ORANGE METALIC LENS 9B 1PR</v>
          </cell>
          <cell r="C1830">
            <v>17.5</v>
          </cell>
          <cell r="D1830" t="str">
            <v/>
          </cell>
        </row>
        <row r="1831">
          <cell r="A1831" t="str">
            <v>080484000238</v>
          </cell>
          <cell r="B1831" t="str">
            <v>METEOR YELLOW 1 PR</v>
          </cell>
          <cell r="C1831">
            <v>10</v>
          </cell>
          <cell r="D1831" t="str">
            <v>648478658332</v>
          </cell>
        </row>
        <row r="1832">
          <cell r="A1832" t="str">
            <v>080488000049</v>
          </cell>
          <cell r="B1832" t="str">
            <v>MS SCOOP BLUE GRAD SILVER MIR 1PR</v>
          </cell>
          <cell r="C1832">
            <v>17.5</v>
          </cell>
          <cell r="D1832" t="str">
            <v>648478110908</v>
          </cell>
        </row>
        <row r="1833">
          <cell r="A1833" t="str">
            <v>080488000069</v>
          </cell>
          <cell r="B1833" t="str">
            <v>MS SCOOP BRONZE ARC 1 PR</v>
          </cell>
          <cell r="C1833">
            <v>10</v>
          </cell>
          <cell r="D1833" t="str">
            <v>648478102958</v>
          </cell>
        </row>
        <row r="1834">
          <cell r="A1834" t="str">
            <v>080488000074</v>
          </cell>
          <cell r="B1834" t="str">
            <v>MS SCOOP BRONZE POLARIZED 1 PR</v>
          </cell>
          <cell r="C1834">
            <v>30</v>
          </cell>
          <cell r="D1834" t="str">
            <v>648478110946</v>
          </cell>
        </row>
        <row r="1835">
          <cell r="A1835" t="str">
            <v>080488000080</v>
          </cell>
          <cell r="B1835" t="str">
            <v>MS SCOOP BRNZ ARC/ GOLD 1PR CUT 9B</v>
          </cell>
          <cell r="C1835">
            <v>17.5</v>
          </cell>
          <cell r="D1835" t="str">
            <v/>
          </cell>
        </row>
        <row r="1836">
          <cell r="A1836" t="str">
            <v>080488000084</v>
          </cell>
          <cell r="B1836" t="str">
            <v>MS SCOOP BRZ ARC/SILVER 1 PR CUT 9B</v>
          </cell>
          <cell r="C1836">
            <v>17.5</v>
          </cell>
          <cell r="D1836" t="str">
            <v/>
          </cell>
        </row>
        <row r="1837">
          <cell r="A1837" t="str">
            <v>080488000094</v>
          </cell>
          <cell r="B1837" t="str">
            <v>MS SCOOP CLEAR 1 PR. CUT 9B</v>
          </cell>
          <cell r="C1837">
            <v>10</v>
          </cell>
          <cell r="D1837" t="str">
            <v>648478658356</v>
          </cell>
        </row>
        <row r="1838">
          <cell r="A1838" t="str">
            <v>080488000107</v>
          </cell>
          <cell r="B1838" t="str">
            <v>MS SCOOP CYAN 1 PR. CUT 9B</v>
          </cell>
          <cell r="C1838">
            <v>10</v>
          </cell>
          <cell r="D1838" t="str">
            <v>648478658226</v>
          </cell>
        </row>
        <row r="1839">
          <cell r="A1839" t="str">
            <v>080488000122</v>
          </cell>
          <cell r="B1839" t="str">
            <v>MS SCOOP GOLD METALIC 9b1prCUTCHG</v>
          </cell>
          <cell r="C1839">
            <v>17.5</v>
          </cell>
          <cell r="D1839" t="str">
            <v/>
          </cell>
        </row>
        <row r="1840">
          <cell r="A1840" t="str">
            <v>080488000126</v>
          </cell>
          <cell r="B1840" t="str">
            <v>MS SCOOP GREEN METALIC 9B 1PR CUT</v>
          </cell>
          <cell r="C1840">
            <v>17.5</v>
          </cell>
          <cell r="D1840" t="str">
            <v/>
          </cell>
        </row>
        <row r="1841">
          <cell r="A1841" t="str">
            <v>080488000129</v>
          </cell>
          <cell r="B1841" t="str">
            <v>MS SCOOP GREY ARC 1PR</v>
          </cell>
          <cell r="C1841">
            <v>10</v>
          </cell>
          <cell r="D1841" t="str">
            <v>648478102941</v>
          </cell>
        </row>
        <row r="1842">
          <cell r="A1842" t="str">
            <v>080488000135</v>
          </cell>
          <cell r="B1842" t="str">
            <v>MS SCOOP GREY POLARIZED 1 PR</v>
          </cell>
          <cell r="C1842">
            <v>30</v>
          </cell>
          <cell r="D1842" t="str">
            <v>648478110939</v>
          </cell>
        </row>
        <row r="1843">
          <cell r="A1843" t="str">
            <v>080488000140</v>
          </cell>
          <cell r="B1843" t="str">
            <v>MS SCOOP GREY GRAD LENS</v>
          </cell>
          <cell r="C1843">
            <v>17.5</v>
          </cell>
          <cell r="D1843" t="str">
            <v/>
          </cell>
        </row>
        <row r="1844">
          <cell r="A1844" t="str">
            <v>080488000162</v>
          </cell>
          <cell r="B1844" t="str">
            <v>MS SCOOP GRN DEG MCBLUE 9b1pr</v>
          </cell>
          <cell r="C1844">
            <v>17.5</v>
          </cell>
          <cell r="D1844" t="str">
            <v/>
          </cell>
        </row>
        <row r="1845">
          <cell r="A1845" t="str">
            <v>080488000174</v>
          </cell>
          <cell r="B1845" t="str">
            <v>MS SCOOP ORANGE  1 PR. CUT 9B</v>
          </cell>
          <cell r="C1845">
            <v>10</v>
          </cell>
          <cell r="D1845" t="str">
            <v/>
          </cell>
        </row>
        <row r="1846">
          <cell r="A1846" t="str">
            <v>080488000238</v>
          </cell>
          <cell r="B1846" t="str">
            <v>MS SCOOP YELLOW  1 PR. CUT 9B</v>
          </cell>
          <cell r="C1846">
            <v>10</v>
          </cell>
          <cell r="D1846" t="str">
            <v/>
          </cell>
        </row>
        <row r="1847">
          <cell r="A1847" t="str">
            <v>080512000044</v>
          </cell>
          <cell r="B1847" t="str">
            <v>MODE BLACK CLEAR FADE</v>
          </cell>
          <cell r="C1847">
            <v>17.5</v>
          </cell>
          <cell r="D1847" t="str">
            <v/>
          </cell>
        </row>
        <row r="1848">
          <cell r="A1848" t="str">
            <v>080512000048</v>
          </cell>
          <cell r="B1848" t="str">
            <v>MODE BLACK YELLOW FADE</v>
          </cell>
          <cell r="C1848">
            <v>17.5</v>
          </cell>
          <cell r="D1848" t="str">
            <v/>
          </cell>
        </row>
        <row r="1849">
          <cell r="A1849" t="str">
            <v>080512000129</v>
          </cell>
          <cell r="B1849" t="str">
            <v>MODE GREY LENS</v>
          </cell>
          <cell r="C1849">
            <v>10</v>
          </cell>
          <cell r="D1849" t="str">
            <v/>
          </cell>
        </row>
        <row r="1850">
          <cell r="A1850" t="str">
            <v>080526000069</v>
          </cell>
          <cell r="B1850" t="str">
            <v>NEO SCOOP BRONZE 9B 1 PR CUT LENSES</v>
          </cell>
          <cell r="C1850">
            <v>10</v>
          </cell>
          <cell r="D1850" t="str">
            <v>648478647510</v>
          </cell>
        </row>
        <row r="1851">
          <cell r="A1851" t="str">
            <v>080526000074</v>
          </cell>
          <cell r="B1851" t="str">
            <v>NEO SCOOP BRONZE POLARIZED 9B DEC 1PR</v>
          </cell>
          <cell r="C1851">
            <v>30</v>
          </cell>
          <cell r="D1851" t="str">
            <v>648478658349</v>
          </cell>
        </row>
        <row r="1852">
          <cell r="A1852" t="str">
            <v>080526000094</v>
          </cell>
          <cell r="B1852" t="str">
            <v>NEO SCOOP CLEAR 9B 1 PR CUT LENSES</v>
          </cell>
          <cell r="C1852">
            <v>10</v>
          </cell>
          <cell r="D1852" t="str">
            <v/>
          </cell>
        </row>
        <row r="1853">
          <cell r="A1853" t="str">
            <v>080526000107</v>
          </cell>
          <cell r="B1853" t="str">
            <v>NEO SCOOP CYAN 9B 1 PR CUT LENSES</v>
          </cell>
          <cell r="C1853">
            <v>10</v>
          </cell>
          <cell r="D1853" t="str">
            <v/>
          </cell>
        </row>
        <row r="1854">
          <cell r="A1854" t="str">
            <v>080526000135</v>
          </cell>
          <cell r="B1854" t="str">
            <v>NEO SCOOP GREY POL. LENS</v>
          </cell>
          <cell r="C1854">
            <v>30</v>
          </cell>
          <cell r="D1854" t="str">
            <v>648478658202</v>
          </cell>
        </row>
        <row r="1855">
          <cell r="A1855" t="str">
            <v>080526000174</v>
          </cell>
          <cell r="B1855" t="str">
            <v>NEO SCOOP ORANGE 9B 1 PR CUT LENSES</v>
          </cell>
          <cell r="C1855">
            <v>10</v>
          </cell>
          <cell r="D1855" t="str">
            <v/>
          </cell>
        </row>
        <row r="1856">
          <cell r="A1856" t="str">
            <v>080526000238</v>
          </cell>
          <cell r="B1856" t="str">
            <v>NEO SCOOP YELLOW 9B 1 PR CUT LENSES</v>
          </cell>
          <cell r="C1856">
            <v>10</v>
          </cell>
          <cell r="D1856" t="str">
            <v/>
          </cell>
        </row>
        <row r="1857">
          <cell r="A1857" t="str">
            <v>080535000074</v>
          </cell>
          <cell r="B1857" t="str">
            <v>NOLEN BRONZE POLARIZED 1 PR</v>
          </cell>
          <cell r="C1857">
            <v>0</v>
          </cell>
          <cell r="D1857" t="str">
            <v/>
          </cell>
        </row>
        <row r="1858">
          <cell r="A1858" t="str">
            <v>080535000129</v>
          </cell>
          <cell r="B1858" t="str">
            <v>NOLEN GREY LENS CUT 1PR</v>
          </cell>
          <cell r="C1858">
            <v>0</v>
          </cell>
          <cell r="D1858" t="str">
            <v/>
          </cell>
        </row>
        <row r="1859">
          <cell r="A1859" t="str">
            <v>080541000069</v>
          </cell>
          <cell r="B1859" t="str">
            <v>OASIS BRONZE LENS 1PR</v>
          </cell>
          <cell r="C1859">
            <v>0</v>
          </cell>
          <cell r="D1859" t="str">
            <v/>
          </cell>
        </row>
        <row r="1860">
          <cell r="A1860" t="str">
            <v>080541000129</v>
          </cell>
          <cell r="B1860" t="str">
            <v>OASIS GREY LENS CUT 1PR</v>
          </cell>
          <cell r="C1860">
            <v>0</v>
          </cell>
          <cell r="D1860" t="str">
            <v/>
          </cell>
        </row>
        <row r="1861">
          <cell r="A1861" t="str">
            <v>080654000129</v>
          </cell>
          <cell r="B1861" t="str">
            <v>SIDNEY GREY LENS CUT 1PR</v>
          </cell>
          <cell r="C1861">
            <v>10</v>
          </cell>
          <cell r="D1861" t="str">
            <v/>
          </cell>
        </row>
        <row r="1862">
          <cell r="A1862" t="str">
            <v>080654000135</v>
          </cell>
          <cell r="B1862" t="str">
            <v>SIDNEY GREY POLARIZED 1 PR</v>
          </cell>
          <cell r="C1862">
            <v>0</v>
          </cell>
          <cell r="D1862" t="str">
            <v/>
          </cell>
        </row>
        <row r="1863">
          <cell r="A1863" t="str">
            <v>080691000069</v>
          </cell>
          <cell r="B1863" t="str">
            <v>SONIX  BRONZE VENTED LENS</v>
          </cell>
          <cell r="C1863">
            <v>12.5</v>
          </cell>
          <cell r="D1863" t="str">
            <v>648478618299</v>
          </cell>
        </row>
        <row r="1864">
          <cell r="A1864" t="str">
            <v>080691000094</v>
          </cell>
          <cell r="B1864" t="str">
            <v>SONIX  CLEAR VENTED LENS</v>
          </cell>
          <cell r="C1864">
            <v>12.5</v>
          </cell>
          <cell r="D1864" t="str">
            <v>648478618305</v>
          </cell>
        </row>
        <row r="1865">
          <cell r="A1865" t="str">
            <v>080691000174</v>
          </cell>
          <cell r="B1865" t="str">
            <v>SONIX  ORANGE VENTED LENS</v>
          </cell>
          <cell r="C1865">
            <v>12.5</v>
          </cell>
          <cell r="D1865" t="str">
            <v>648478618329</v>
          </cell>
        </row>
        <row r="1866">
          <cell r="A1866" t="str">
            <v>080691000238</v>
          </cell>
          <cell r="B1866" t="str">
            <v>SONIX  YELLOW VENTED LENS</v>
          </cell>
          <cell r="C1866">
            <v>12.5</v>
          </cell>
          <cell r="D1866" t="str">
            <v>648478618312</v>
          </cell>
        </row>
        <row r="1867">
          <cell r="A1867" t="str">
            <v>080818000069</v>
          </cell>
          <cell r="B1867" t="str">
            <v>VEGA BRONZE CUT LENS 1 PR</v>
          </cell>
          <cell r="C1867">
            <v>10</v>
          </cell>
          <cell r="D1867" t="str">
            <v/>
          </cell>
        </row>
        <row r="1868">
          <cell r="A1868" t="str">
            <v>080818000129</v>
          </cell>
          <cell r="B1868" t="str">
            <v>VEGA GREY CUT LENS 1 PR</v>
          </cell>
          <cell r="C1868">
            <v>10</v>
          </cell>
          <cell r="D1868" t="str">
            <v/>
          </cell>
        </row>
        <row r="1869">
          <cell r="A1869" t="str">
            <v>080818000131</v>
          </cell>
          <cell r="B1869" t="str">
            <v>VEGA GRYwMC BLU LENS 1PR</v>
          </cell>
          <cell r="C1869">
            <v>17.5</v>
          </cell>
          <cell r="D1869" t="str">
            <v/>
          </cell>
        </row>
        <row r="1870">
          <cell r="A1870" t="str">
            <v>080853000056</v>
          </cell>
          <cell r="B1870" t="str">
            <v>XS SCOOP BLU GRAD ROSE FLASH</v>
          </cell>
          <cell r="C1870">
            <v>17.5</v>
          </cell>
          <cell r="D1870" t="str">
            <v/>
          </cell>
        </row>
        <row r="1871">
          <cell r="A1871" t="str">
            <v>080853000063</v>
          </cell>
          <cell r="B1871" t="str">
            <v>XS SCOOP BLUE GRAD SILV 1PR</v>
          </cell>
          <cell r="C1871">
            <v>17.5</v>
          </cell>
          <cell r="D1871" t="str">
            <v>648478602090</v>
          </cell>
        </row>
        <row r="1872">
          <cell r="A1872" t="str">
            <v>080853000069</v>
          </cell>
          <cell r="B1872" t="str">
            <v>XS SCOOP BRONZE ARC 1 PR</v>
          </cell>
          <cell r="C1872">
            <v>10</v>
          </cell>
          <cell r="D1872" t="str">
            <v>648478602083</v>
          </cell>
        </row>
        <row r="1873">
          <cell r="A1873" t="str">
            <v>080853000074</v>
          </cell>
          <cell r="B1873" t="str">
            <v>XS SCOOP BRONZE POLARIZED 1PR</v>
          </cell>
          <cell r="C1873">
            <v>30</v>
          </cell>
          <cell r="D1873" t="str">
            <v>648478601994</v>
          </cell>
        </row>
        <row r="1874">
          <cell r="A1874" t="str">
            <v>080853000084</v>
          </cell>
          <cell r="B1874" t="str">
            <v>XS SCOOP BRNZ ARC SILVER FRNT 1 PAIR</v>
          </cell>
          <cell r="C1874">
            <v>17.5</v>
          </cell>
          <cell r="D1874" t="str">
            <v/>
          </cell>
        </row>
        <row r="1875">
          <cell r="A1875" t="str">
            <v>080853000094</v>
          </cell>
          <cell r="B1875" t="str">
            <v>XS SCOOP CLEAR ARC 1 PAIR</v>
          </cell>
          <cell r="C1875">
            <v>10</v>
          </cell>
          <cell r="D1875" t="str">
            <v>648478658127</v>
          </cell>
        </row>
        <row r="1876">
          <cell r="A1876" t="str">
            <v>080853000107</v>
          </cell>
          <cell r="B1876" t="str">
            <v>XS SCOOP  CYAN ARC 1 PAIR</v>
          </cell>
          <cell r="C1876">
            <v>10</v>
          </cell>
          <cell r="D1876" t="str">
            <v>648478658387</v>
          </cell>
        </row>
        <row r="1877">
          <cell r="A1877" t="str">
            <v>080853000129</v>
          </cell>
          <cell r="B1877" t="str">
            <v>XS SCOOP GREY ARC 1 PR</v>
          </cell>
          <cell r="C1877">
            <v>10</v>
          </cell>
          <cell r="D1877" t="str">
            <v>648478400153</v>
          </cell>
        </row>
        <row r="1878">
          <cell r="A1878" t="str">
            <v>080853000135</v>
          </cell>
          <cell r="B1878" t="str">
            <v>XS SCOOP GREY POLARIZED 1PR</v>
          </cell>
          <cell r="C1878">
            <v>30</v>
          </cell>
          <cell r="D1878" t="str">
            <v>648478105881</v>
          </cell>
        </row>
        <row r="1879">
          <cell r="A1879" t="str">
            <v>080853000143</v>
          </cell>
          <cell r="B1879" t="str">
            <v>XS SCOOP GREY ARC SILVER FRNT 1 PAIR</v>
          </cell>
          <cell r="C1879">
            <v>17.5</v>
          </cell>
          <cell r="D1879" t="str">
            <v/>
          </cell>
        </row>
        <row r="1880">
          <cell r="A1880" t="str">
            <v>080853000174</v>
          </cell>
          <cell r="B1880" t="str">
            <v>XS SCOOP ORANGE ARC 1 PAIR</v>
          </cell>
          <cell r="C1880">
            <v>10</v>
          </cell>
          <cell r="D1880" t="str">
            <v/>
          </cell>
        </row>
        <row r="1881">
          <cell r="A1881" t="str">
            <v>080853000179</v>
          </cell>
          <cell r="B1881" t="str">
            <v>XS SCOOP ORANGE GRAD ARC 1 PAIR</v>
          </cell>
          <cell r="C1881">
            <v>17.5</v>
          </cell>
          <cell r="D1881" t="str">
            <v>648478658264</v>
          </cell>
        </row>
        <row r="1882">
          <cell r="A1882" t="str">
            <v>080853000238</v>
          </cell>
          <cell r="B1882" t="str">
            <v>XS SCOOP YELLOW ARC - 1 PAIR</v>
          </cell>
          <cell r="C1882">
            <v>10</v>
          </cell>
          <cell r="D1882" t="str">
            <v>648478619531</v>
          </cell>
        </row>
        <row r="1883">
          <cell r="A1883" t="str">
            <v>080861000069</v>
          </cell>
          <cell r="B1883" t="str">
            <v>ZOE BRONZE LENS 1PR</v>
          </cell>
          <cell r="C1883">
            <v>10</v>
          </cell>
          <cell r="D1883" t="str">
            <v/>
          </cell>
        </row>
        <row r="1884">
          <cell r="A1884" t="str">
            <v>080861000129</v>
          </cell>
          <cell r="B1884" t="str">
            <v>ZOE GREY LENS 1PR</v>
          </cell>
          <cell r="C1884">
            <v>10</v>
          </cell>
          <cell r="D1884" t="str">
            <v/>
          </cell>
        </row>
        <row r="1885">
          <cell r="A1885" t="str">
            <v>080885000069</v>
          </cell>
          <cell r="B1885" t="str">
            <v>SCOOP BRONZE ARC 1 PR</v>
          </cell>
          <cell r="C1885">
            <v>7</v>
          </cell>
          <cell r="D1885" t="str">
            <v>648478112964</v>
          </cell>
        </row>
        <row r="1886">
          <cell r="A1886" t="str">
            <v>080885000074</v>
          </cell>
          <cell r="B1886" t="str">
            <v>SCOOP  BRONZ POLARIZED 1 PR</v>
          </cell>
          <cell r="C1886">
            <v>30</v>
          </cell>
          <cell r="D1886" t="str">
            <v>648478105874</v>
          </cell>
        </row>
        <row r="1887">
          <cell r="A1887" t="str">
            <v>080885000094</v>
          </cell>
          <cell r="B1887" t="str">
            <v>SCOOP  CLEAR ARC CUT 1 PR</v>
          </cell>
          <cell r="C1887">
            <v>10</v>
          </cell>
          <cell r="D1887" t="str">
            <v>648478658219</v>
          </cell>
        </row>
        <row r="1888">
          <cell r="A1888" t="str">
            <v>080885000107</v>
          </cell>
          <cell r="B1888" t="str">
            <v>SCOOP  CYAN ARC CUT 1 PR</v>
          </cell>
          <cell r="C1888">
            <v>10</v>
          </cell>
          <cell r="D1888" t="str">
            <v/>
          </cell>
        </row>
        <row r="1889">
          <cell r="A1889" t="str">
            <v>080885000129</v>
          </cell>
          <cell r="B1889" t="str">
            <v>SCOOP GREY ARC 1 PR</v>
          </cell>
          <cell r="C1889">
            <v>7</v>
          </cell>
          <cell r="D1889" t="str">
            <v>648478100695</v>
          </cell>
        </row>
        <row r="1890">
          <cell r="A1890" t="str">
            <v>080885000135</v>
          </cell>
          <cell r="B1890" t="str">
            <v>SCOOP  GREY POLARIZD 1 PR</v>
          </cell>
          <cell r="C1890">
            <v>30</v>
          </cell>
          <cell r="D1890" t="str">
            <v>648478105867</v>
          </cell>
        </row>
        <row r="1891">
          <cell r="A1891" t="str">
            <v>080885000174</v>
          </cell>
          <cell r="B1891" t="str">
            <v>SCOOP  ORANGE 8b CUT 1 PR</v>
          </cell>
          <cell r="C1891">
            <v>10</v>
          </cell>
          <cell r="D1891" t="str">
            <v>648478658073</v>
          </cell>
        </row>
        <row r="1892">
          <cell r="A1892" t="str">
            <v>080885000238</v>
          </cell>
          <cell r="B1892" t="str">
            <v>SCOOP  YELLOW ARC CUT 1 PR</v>
          </cell>
          <cell r="C1892">
            <v>10</v>
          </cell>
          <cell r="D1892" t="str">
            <v/>
          </cell>
        </row>
        <row r="1893">
          <cell r="A1893" t="str">
            <v>080949000069</v>
          </cell>
          <cell r="B1893" t="str">
            <v>HSX SCOOP BRONZE ARC 1PR</v>
          </cell>
          <cell r="C1893">
            <v>10</v>
          </cell>
          <cell r="D1893" t="str">
            <v>648478678149</v>
          </cell>
        </row>
        <row r="1894">
          <cell r="A1894" t="str">
            <v>080949000074</v>
          </cell>
          <cell r="B1894" t="str">
            <v>HSX SCOOP BRONZE POLARIZED 1PR</v>
          </cell>
          <cell r="C1894">
            <v>30</v>
          </cell>
          <cell r="D1894" t="str">
            <v>648478678170</v>
          </cell>
        </row>
        <row r="1895">
          <cell r="A1895" t="str">
            <v>080949000129</v>
          </cell>
          <cell r="B1895" t="str">
            <v>HSX SCOOP GREY ARC 1 PR</v>
          </cell>
          <cell r="C1895">
            <v>10</v>
          </cell>
          <cell r="D1895" t="str">
            <v>648478678132</v>
          </cell>
        </row>
        <row r="1896">
          <cell r="A1896" t="str">
            <v>080949000135</v>
          </cell>
          <cell r="B1896" t="str">
            <v>HSX SCOOP GREY POLARIZED 1 PR</v>
          </cell>
          <cell r="C1896">
            <v>30</v>
          </cell>
          <cell r="D1896" t="str">
            <v>648478678163</v>
          </cell>
        </row>
        <row r="1897">
          <cell r="A1897" t="str">
            <v>080949000140</v>
          </cell>
          <cell r="B1897" t="str">
            <v>HSX SCOOP GREY GRAD SILV MIR 1PR</v>
          </cell>
          <cell r="C1897">
            <v>17.5</v>
          </cell>
          <cell r="D1897" t="str">
            <v>648478678156</v>
          </cell>
        </row>
        <row r="1898">
          <cell r="A1898" t="str">
            <v>080980000069</v>
          </cell>
          <cell r="B1898" t="str">
            <v>DIABLO BRONZE LENS 1PR</v>
          </cell>
          <cell r="C1898">
            <v>10</v>
          </cell>
          <cell r="D1898" t="str">
            <v>648478678095</v>
          </cell>
        </row>
        <row r="1899">
          <cell r="A1899" t="str">
            <v>080980000074</v>
          </cell>
          <cell r="B1899" t="str">
            <v>DIABLO BRONZE POLARIZED 1PR</v>
          </cell>
          <cell r="C1899">
            <v>30</v>
          </cell>
          <cell r="D1899" t="str">
            <v>648478678125</v>
          </cell>
        </row>
        <row r="1900">
          <cell r="A1900" t="str">
            <v>080980000129</v>
          </cell>
          <cell r="B1900" t="str">
            <v>DIABLO GREY LENS 1 PR</v>
          </cell>
          <cell r="C1900">
            <v>10</v>
          </cell>
          <cell r="D1900" t="str">
            <v>648478678088</v>
          </cell>
        </row>
        <row r="1901">
          <cell r="A1901" t="str">
            <v>080980000135</v>
          </cell>
          <cell r="B1901" t="str">
            <v>DIABLO GREY POLARIZED 1 PR</v>
          </cell>
          <cell r="C1901">
            <v>30</v>
          </cell>
          <cell r="D1901" t="str">
            <v>648478678118</v>
          </cell>
        </row>
        <row r="1902">
          <cell r="A1902" t="str">
            <v>080980000140</v>
          </cell>
          <cell r="B1902" t="str">
            <v>DIABLO GREY GRAD SILV MIR 1PR</v>
          </cell>
          <cell r="C1902">
            <v>17.5</v>
          </cell>
          <cell r="D1902" t="str">
            <v>648478678101</v>
          </cell>
        </row>
        <row r="1903">
          <cell r="A1903" t="str">
            <v>081011000074</v>
          </cell>
          <cell r="B1903" t="str">
            <v>MACH II BRONZE POLARIZED 1PR</v>
          </cell>
          <cell r="C1903">
            <v>30</v>
          </cell>
          <cell r="D1903" t="str">
            <v>648478680609</v>
          </cell>
        </row>
        <row r="1904">
          <cell r="A1904" t="str">
            <v>090024000094</v>
          </cell>
          <cell r="B1904" t="str">
            <v>ALLOY CLEAR LENS NO POSTS</v>
          </cell>
          <cell r="C1904">
            <v>3.5</v>
          </cell>
          <cell r="D1904" t="str">
            <v>648478400412</v>
          </cell>
        </row>
        <row r="1905">
          <cell r="A1905" t="str">
            <v>090024000149</v>
          </cell>
          <cell r="B1905" t="str">
            <v>ALLOY LT BLUE LENS</v>
          </cell>
          <cell r="C1905">
            <v>3</v>
          </cell>
          <cell r="D1905" t="str">
            <v>648478400665</v>
          </cell>
        </row>
        <row r="1906">
          <cell r="A1906" t="str">
            <v>090024000185</v>
          </cell>
          <cell r="B1906" t="str">
            <v>ALLOY PERSIMMON LENS</v>
          </cell>
          <cell r="C1906">
            <v>3</v>
          </cell>
          <cell r="D1906" t="str">
            <v>648478400436</v>
          </cell>
        </row>
        <row r="1907">
          <cell r="A1907" t="str">
            <v>090024000209</v>
          </cell>
          <cell r="B1907" t="str">
            <v>ALLOY SMOKE LENS - NO POSTS</v>
          </cell>
          <cell r="C1907">
            <v>3</v>
          </cell>
          <cell r="D1907" t="str">
            <v>648478400405</v>
          </cell>
        </row>
        <row r="1908">
          <cell r="A1908" t="str">
            <v>090024000212</v>
          </cell>
          <cell r="B1908" t="str">
            <v>ALLOY SMOKE LENS w/SILVER MIR</v>
          </cell>
          <cell r="C1908">
            <v>8</v>
          </cell>
          <cell r="D1908" t="str">
            <v>648478400443</v>
          </cell>
        </row>
        <row r="1909">
          <cell r="A1909" t="str">
            <v>090024000238</v>
          </cell>
          <cell r="B1909" t="str">
            <v>ALLOY  YELLOW LENS</v>
          </cell>
          <cell r="C1909">
            <v>3</v>
          </cell>
          <cell r="D1909" t="str">
            <v>648478400658</v>
          </cell>
        </row>
        <row r="1910">
          <cell r="A1910" t="str">
            <v>090027000096</v>
          </cell>
          <cell r="B1910" t="str">
            <v>ALLOY CLEAR AF LENS - NO POSTS</v>
          </cell>
          <cell r="C1910">
            <v>6</v>
          </cell>
          <cell r="D1910" t="str">
            <v>648478400429</v>
          </cell>
        </row>
        <row r="1911">
          <cell r="A1911" t="str">
            <v>090028000096</v>
          </cell>
          <cell r="B1911" t="str">
            <v>MAGNETO CLEAR AF/ROLLOFF DRILLED</v>
          </cell>
          <cell r="C1911">
            <v>7</v>
          </cell>
          <cell r="D1911" t="str">
            <v>648478645189</v>
          </cell>
        </row>
        <row r="1912">
          <cell r="A1912" t="str">
            <v>090029000059</v>
          </cell>
          <cell r="B1912" t="str">
            <v>ALLOY BLUE/BLUE SPECTR AF wPOSTS</v>
          </cell>
          <cell r="C1912">
            <v>14</v>
          </cell>
          <cell r="D1912" t="str">
            <v>648478600218</v>
          </cell>
        </row>
        <row r="1913">
          <cell r="A1913" t="str">
            <v>090029000097</v>
          </cell>
          <cell r="B1913" t="str">
            <v>ALLOY CLEAR AF w/POSTS</v>
          </cell>
          <cell r="C1913">
            <v>7</v>
          </cell>
          <cell r="D1913" t="str">
            <v>648478400573</v>
          </cell>
        </row>
        <row r="1914">
          <cell r="A1914" t="str">
            <v>090029000104</v>
          </cell>
          <cell r="B1914" t="str">
            <v>ALLOY CLEAR AntiFog SIL w/POSTS</v>
          </cell>
          <cell r="C1914">
            <v>12</v>
          </cell>
          <cell r="D1914" t="str">
            <v>648478400641</v>
          </cell>
        </row>
        <row r="1915">
          <cell r="A1915" t="str">
            <v>090029000151</v>
          </cell>
          <cell r="B1915" t="str">
            <v>ALLOY LENS BLUE AF w/POSTS</v>
          </cell>
          <cell r="C1915">
            <v>7</v>
          </cell>
          <cell r="D1915" t="str">
            <v>648478400924</v>
          </cell>
        </row>
        <row r="1916">
          <cell r="A1916" t="str">
            <v>090029000188</v>
          </cell>
          <cell r="B1916" t="str">
            <v>ALLOY PERSIMMON AF w/POSTS</v>
          </cell>
          <cell r="C1916">
            <v>7</v>
          </cell>
          <cell r="D1916" t="str">
            <v>648478400931</v>
          </cell>
        </row>
        <row r="1917">
          <cell r="A1917" t="str">
            <v>090029000210</v>
          </cell>
          <cell r="B1917" t="str">
            <v>ALLOY SMOKE ANTIFOG w/POSTS</v>
          </cell>
          <cell r="C1917">
            <v>7</v>
          </cell>
          <cell r="D1917" t="str">
            <v>648478600430</v>
          </cell>
        </row>
        <row r="1918">
          <cell r="A1918" t="str">
            <v>090029000239</v>
          </cell>
          <cell r="B1918" t="str">
            <v>ALLOY YELLOW  AF w/POSTS</v>
          </cell>
          <cell r="C1918">
            <v>7</v>
          </cell>
          <cell r="D1918" t="str">
            <v>648478600485</v>
          </cell>
        </row>
        <row r="1919">
          <cell r="A1919" t="str">
            <v>090040000094</v>
          </cell>
          <cell r="B1919" t="str">
            <v>ALLOY CLEAR LENS/ROLLOFF DRILLED</v>
          </cell>
          <cell r="C1919">
            <v>4</v>
          </cell>
          <cell r="D1919" t="str">
            <v>648478400672</v>
          </cell>
        </row>
        <row r="1920">
          <cell r="A1920" t="str">
            <v>090041000096</v>
          </cell>
          <cell r="B1920" t="str">
            <v>ALLOY CLEAR ANTIFG/ROLLOFF DRILL</v>
          </cell>
          <cell r="C1920">
            <v>7</v>
          </cell>
          <cell r="D1920" t="str">
            <v>648478400689</v>
          </cell>
        </row>
        <row r="1921">
          <cell r="A1921" t="str">
            <v>090047000100</v>
          </cell>
          <cell r="B1921" t="str">
            <v>ALLOY CLEAR LENS w/POSTS</v>
          </cell>
          <cell r="C1921">
            <v>4</v>
          </cell>
          <cell r="D1921" t="str">
            <v>648478400566</v>
          </cell>
        </row>
        <row r="1922">
          <cell r="A1922" t="str">
            <v>090047000149</v>
          </cell>
          <cell r="B1922" t="str">
            <v>ALLOY LT BLUE LENS w/POSTS</v>
          </cell>
          <cell r="C1922">
            <v>4</v>
          </cell>
          <cell r="D1922" t="str">
            <v>648478400627</v>
          </cell>
        </row>
        <row r="1923">
          <cell r="A1923" t="str">
            <v>090047000185</v>
          </cell>
          <cell r="B1923" t="str">
            <v>ALLOY PERSIMMON LENS w/POSTS</v>
          </cell>
          <cell r="C1923">
            <v>4</v>
          </cell>
          <cell r="D1923" t="str">
            <v>648478400580</v>
          </cell>
        </row>
        <row r="1924">
          <cell r="A1924" t="str">
            <v>090047000211</v>
          </cell>
          <cell r="B1924" t="str">
            <v>ALLOY SMOKE LENS w/POSTS</v>
          </cell>
          <cell r="C1924">
            <v>4</v>
          </cell>
          <cell r="D1924" t="str">
            <v>648478400559</v>
          </cell>
        </row>
        <row r="1925">
          <cell r="A1925" t="str">
            <v>090047000238</v>
          </cell>
          <cell r="B1925" t="str">
            <v>ALLOY YELLOW LENS w/POSTS</v>
          </cell>
          <cell r="C1925">
            <v>4</v>
          </cell>
          <cell r="D1925" t="str">
            <v>648478400597</v>
          </cell>
        </row>
        <row r="1926">
          <cell r="A1926" t="str">
            <v>090392000097</v>
          </cell>
          <cell r="B1926" t="str">
            <v>TARGA MX MINI LENS CLEAR AFP</v>
          </cell>
          <cell r="C1926">
            <v>7</v>
          </cell>
          <cell r="D1926" t="str">
            <v>648478659339</v>
          </cell>
        </row>
        <row r="1927">
          <cell r="A1927" t="str">
            <v>090392000210</v>
          </cell>
          <cell r="B1927" t="str">
            <v>TARGA MX MINI LENS SMOKE AFP</v>
          </cell>
          <cell r="C1927">
            <v>7</v>
          </cell>
          <cell r="D1927" t="str">
            <v>648478659315</v>
          </cell>
        </row>
        <row r="1928">
          <cell r="A1928" t="str">
            <v>090393000100</v>
          </cell>
          <cell r="B1928" t="str">
            <v>TARGA MX MINI LENS CLEAR W/ POST</v>
          </cell>
          <cell r="C1928">
            <v>4</v>
          </cell>
          <cell r="D1928" t="str">
            <v>648478659346</v>
          </cell>
        </row>
        <row r="1929">
          <cell r="A1929" t="str">
            <v>090393000211</v>
          </cell>
          <cell r="B1929" t="str">
            <v>TARGA MX MINI LENS SMOKE W/ POST</v>
          </cell>
          <cell r="C1929">
            <v>4</v>
          </cell>
          <cell r="D1929" t="str">
            <v>648478659322</v>
          </cell>
        </row>
        <row r="1930">
          <cell r="A1930" t="str">
            <v>090495000059</v>
          </cell>
          <cell r="B1930" t="str">
            <v>MAGNETO BLU AFPwBLUE SPTRC LENS</v>
          </cell>
          <cell r="C1930">
            <v>14</v>
          </cell>
          <cell r="D1930" t="str">
            <v>648478645233</v>
          </cell>
        </row>
        <row r="1931">
          <cell r="A1931" t="str">
            <v>090495000097</v>
          </cell>
          <cell r="B1931" t="str">
            <v>MAGNETO CLEAR ANTIFOGwPOST LENS</v>
          </cell>
          <cell r="C1931">
            <v>7</v>
          </cell>
          <cell r="D1931" t="str">
            <v>648478645172</v>
          </cell>
        </row>
        <row r="1932">
          <cell r="A1932" t="str">
            <v>090495000104</v>
          </cell>
          <cell r="B1932" t="str">
            <v>MAGNETO CLR AFPwSILV MIR LENS</v>
          </cell>
          <cell r="C1932">
            <v>12</v>
          </cell>
          <cell r="D1932" t="str">
            <v>648478645226</v>
          </cell>
        </row>
        <row r="1933">
          <cell r="A1933" t="str">
            <v>090495000151</v>
          </cell>
          <cell r="B1933" t="str">
            <v>MAGNETO LT BLUE ANTIFOGwPOST LENS</v>
          </cell>
          <cell r="C1933">
            <v>7</v>
          </cell>
          <cell r="D1933" t="str">
            <v>648478645219</v>
          </cell>
        </row>
        <row r="1934">
          <cell r="A1934" t="str">
            <v>090495000188</v>
          </cell>
          <cell r="B1934" t="str">
            <v>MAGNETO PERSIM ANTIFOGwPOST LENS</v>
          </cell>
          <cell r="C1934">
            <v>7</v>
          </cell>
          <cell r="D1934" t="str">
            <v>648478645196</v>
          </cell>
        </row>
        <row r="1935">
          <cell r="A1935" t="str">
            <v>090495000210</v>
          </cell>
          <cell r="B1935" t="str">
            <v>MAGNETO SMOKE ANTIFOG w/POSTS</v>
          </cell>
          <cell r="C1935">
            <v>7</v>
          </cell>
          <cell r="D1935" t="str">
            <v>648478645141</v>
          </cell>
        </row>
        <row r="1936">
          <cell r="A1936" t="str">
            <v>090495000239</v>
          </cell>
          <cell r="B1936" t="str">
            <v>MAGNETO YELLOW ANTIFOGwPOST LENS</v>
          </cell>
          <cell r="C1936">
            <v>7</v>
          </cell>
          <cell r="D1936" t="str">
            <v>648478645202</v>
          </cell>
        </row>
        <row r="1937">
          <cell r="A1937" t="str">
            <v>090520000069</v>
          </cell>
          <cell r="B1937" t="str">
            <v>MX GOG BRONZE LENS</v>
          </cell>
          <cell r="C1937">
            <v>1</v>
          </cell>
          <cell r="D1937" t="str">
            <v>648478402058</v>
          </cell>
        </row>
        <row r="1938">
          <cell r="A1938" t="str">
            <v>090520000094</v>
          </cell>
          <cell r="B1938" t="str">
            <v>MX GOG CLEAR LENS</v>
          </cell>
          <cell r="C1938">
            <v>1</v>
          </cell>
          <cell r="D1938" t="str">
            <v>648478402003</v>
          </cell>
        </row>
        <row r="1939">
          <cell r="A1939" t="str">
            <v>090520000185</v>
          </cell>
          <cell r="B1939" t="str">
            <v>MX GOG PERSIMMON LENS</v>
          </cell>
          <cell r="C1939">
            <v>1</v>
          </cell>
          <cell r="D1939" t="str">
            <v>648478402027</v>
          </cell>
        </row>
        <row r="1940">
          <cell r="A1940" t="str">
            <v>090520000209</v>
          </cell>
          <cell r="B1940" t="str">
            <v>MX GOG SMOKE LENS</v>
          </cell>
          <cell r="C1940">
            <v>1</v>
          </cell>
          <cell r="D1940" t="str">
            <v>648478402010</v>
          </cell>
        </row>
        <row r="1941">
          <cell r="A1941" t="str">
            <v>090520000253</v>
          </cell>
          <cell r="B1941" t="str">
            <v>MX GOG  DOUBLE PERSIMMON LENS</v>
          </cell>
          <cell r="C1941">
            <v>5.5</v>
          </cell>
          <cell r="D1941" t="str">
            <v>648478402072</v>
          </cell>
        </row>
        <row r="1942">
          <cell r="A1942" t="str">
            <v>091099000059</v>
          </cell>
          <cell r="B1942" t="str">
            <v>MAGNETO8 BLU AFPwBLUE SPTRC LENS</v>
          </cell>
          <cell r="C1942">
            <v>16.2</v>
          </cell>
          <cell r="D1942" t="str">
            <v>648478692503</v>
          </cell>
        </row>
        <row r="1943">
          <cell r="A1943" t="str">
            <v>091099000097</v>
          </cell>
          <cell r="B1943" t="str">
            <v>MAGNETO8 CLEAR ANTIFOGwPOST LENS</v>
          </cell>
          <cell r="C1943">
            <v>7.2</v>
          </cell>
          <cell r="D1943" t="str">
            <v>648478692510</v>
          </cell>
        </row>
        <row r="1944">
          <cell r="A1944" t="str">
            <v>091099000104</v>
          </cell>
          <cell r="B1944" t="str">
            <v>MAGNETO8 CLR AFPwSILV MIR LENS</v>
          </cell>
          <cell r="C1944">
            <v>12</v>
          </cell>
          <cell r="D1944" t="str">
            <v>648478692527</v>
          </cell>
        </row>
        <row r="1945">
          <cell r="A1945" t="str">
            <v>091099000151</v>
          </cell>
          <cell r="B1945" t="str">
            <v>MAGNETO8 LT BLUE ANTIFOGwPOST LENS</v>
          </cell>
          <cell r="C1945">
            <v>7.2</v>
          </cell>
          <cell r="D1945" t="str">
            <v>648478692534</v>
          </cell>
        </row>
        <row r="1946">
          <cell r="A1946" t="str">
            <v>091099000188</v>
          </cell>
          <cell r="B1946" t="str">
            <v>MAGNETO8 PERSIM ANTIFOGwPOST LENS</v>
          </cell>
          <cell r="C1946">
            <v>7.2</v>
          </cell>
          <cell r="D1946" t="str">
            <v>648478692541</v>
          </cell>
        </row>
        <row r="1947">
          <cell r="A1947" t="str">
            <v>091099000210</v>
          </cell>
          <cell r="B1947" t="str">
            <v>MAGNETO8 SMOKE ANTIFOG w/POSTS</v>
          </cell>
          <cell r="C1947">
            <v>7.2</v>
          </cell>
          <cell r="D1947" t="str">
            <v>648478692558</v>
          </cell>
        </row>
        <row r="1948">
          <cell r="A1948" t="str">
            <v>091099000239</v>
          </cell>
          <cell r="B1948" t="str">
            <v>MAGNETO8 YELLOW ANTIFOGwPOST LENS</v>
          </cell>
          <cell r="C1948">
            <v>7.2</v>
          </cell>
          <cell r="D1948" t="str">
            <v>648478692565</v>
          </cell>
        </row>
        <row r="1949">
          <cell r="A1949" t="str">
            <v>092000000096</v>
          </cell>
          <cell r="B1949" t="str">
            <v>MAGNETO8 CLEAR AF/ROLLOFF DRILLED</v>
          </cell>
          <cell r="C1949">
            <v>7</v>
          </cell>
          <cell r="D1949" t="str">
            <v>648478692572</v>
          </cell>
        </row>
        <row r="1950">
          <cell r="A1950" t="str">
            <v>100051000069</v>
          </cell>
          <cell r="B1950" t="str">
            <v>APOLLO8 BRONZE LENS</v>
          </cell>
          <cell r="C1950">
            <v>25</v>
          </cell>
          <cell r="D1950" t="str">
            <v>648478679719</v>
          </cell>
        </row>
        <row r="1951">
          <cell r="A1951" t="str">
            <v>100051000080</v>
          </cell>
          <cell r="B1951" t="str">
            <v>APOLLO8 BZwGLD MIR LENS</v>
          </cell>
          <cell r="C1951">
            <v>33</v>
          </cell>
          <cell r="D1951" t="str">
            <v>648478680647</v>
          </cell>
        </row>
        <row r="1952">
          <cell r="A1952" t="str">
            <v>100051000084</v>
          </cell>
          <cell r="B1952" t="str">
            <v>APOLLO8 BRNZwSIL MIR LENS</v>
          </cell>
          <cell r="C1952">
            <v>33</v>
          </cell>
          <cell r="D1952" t="str">
            <v>648478679771</v>
          </cell>
        </row>
        <row r="1953">
          <cell r="A1953" t="str">
            <v>100051000139</v>
          </cell>
          <cell r="B1953" t="str">
            <v>APOLLO8 GREYwBLACK MIRR LENS</v>
          </cell>
          <cell r="C1953">
            <v>10</v>
          </cell>
          <cell r="D1953" t="str">
            <v>648478679764</v>
          </cell>
        </row>
        <row r="1954">
          <cell r="A1954" t="str">
            <v>100051000185</v>
          </cell>
          <cell r="B1954" t="str">
            <v>APOLLO8 PERSIMMON LENS</v>
          </cell>
          <cell r="C1954">
            <v>25</v>
          </cell>
          <cell r="D1954" t="str">
            <v>648478679726</v>
          </cell>
        </row>
        <row r="1955">
          <cell r="A1955" t="str">
            <v>100051000190</v>
          </cell>
          <cell r="B1955" t="str">
            <v>APOLLO8 PERSwLT SIL MIR LENS</v>
          </cell>
          <cell r="C1955">
            <v>33</v>
          </cell>
          <cell r="D1955" t="str">
            <v>648478679757</v>
          </cell>
        </row>
        <row r="1956">
          <cell r="A1956" t="str">
            <v>100051000196</v>
          </cell>
          <cell r="B1956" t="str">
            <v>APOLLO8 ROSE LENS</v>
          </cell>
          <cell r="C1956">
            <v>25</v>
          </cell>
          <cell r="D1956" t="str">
            <v>648478679733</v>
          </cell>
        </row>
        <row r="1957">
          <cell r="A1957" t="str">
            <v>100051000200</v>
          </cell>
          <cell r="B1957" t="str">
            <v>APOLLO8 ROSEwSILV MIR LENS</v>
          </cell>
          <cell r="C1957">
            <v>33</v>
          </cell>
          <cell r="D1957" t="str">
            <v>648478679740</v>
          </cell>
        </row>
        <row r="1958">
          <cell r="A1958" t="str">
            <v>100051000808</v>
          </cell>
          <cell r="B1958" t="str">
            <v>APOLLO8 BZwBLK MIR LENS</v>
          </cell>
          <cell r="C1958">
            <v>33</v>
          </cell>
          <cell r="D1958" t="str">
            <v>648478680630</v>
          </cell>
        </row>
        <row r="1959">
          <cell r="A1959" t="str">
            <v>100079000058</v>
          </cell>
          <cell r="B1959" t="str">
            <v>TARGA/BLIZZARD BLUE wBLU SPCTR LENS</v>
          </cell>
          <cell r="C1959">
            <v>14</v>
          </cell>
          <cell r="D1959" t="str">
            <v>648478301795</v>
          </cell>
        </row>
        <row r="1960">
          <cell r="A1960" t="str">
            <v>100079000069</v>
          </cell>
          <cell r="B1960" t="str">
            <v>TARGA/BLIZZARD BRONZE LENS</v>
          </cell>
          <cell r="C1960">
            <v>10</v>
          </cell>
          <cell r="D1960" t="str">
            <v>648478600744</v>
          </cell>
        </row>
        <row r="1961">
          <cell r="A1961" t="str">
            <v>100079000077</v>
          </cell>
          <cell r="B1961" t="str">
            <v>TARGA/BLIZZARD BRZ W/BLUE SPCTR MR</v>
          </cell>
          <cell r="C1961">
            <v>14</v>
          </cell>
          <cell r="D1961" t="str">
            <v>648478306554</v>
          </cell>
        </row>
        <row r="1962">
          <cell r="A1962" t="str">
            <v>100079000080</v>
          </cell>
          <cell r="B1962" t="str">
            <v>TARGA/BLIZZARD BRONZEw/GOLD MIR</v>
          </cell>
          <cell r="C1962">
            <v>15</v>
          </cell>
          <cell r="D1962" t="str">
            <v>648478600812</v>
          </cell>
        </row>
        <row r="1963">
          <cell r="A1963" t="str">
            <v>100079000084</v>
          </cell>
          <cell r="B1963" t="str">
            <v>TARGA/BLIZZARD BRONZEw/SIL MIR LENS</v>
          </cell>
          <cell r="C1963">
            <v>15</v>
          </cell>
          <cell r="D1963" t="str">
            <v>648478600829</v>
          </cell>
        </row>
        <row r="1964">
          <cell r="A1964" t="str">
            <v>100079000094</v>
          </cell>
          <cell r="B1964" t="str">
            <v>TARGA/BLIZZARD CLEAR LENS</v>
          </cell>
          <cell r="C1964">
            <v>10</v>
          </cell>
          <cell r="D1964" t="str">
            <v>648478600751</v>
          </cell>
        </row>
        <row r="1965">
          <cell r="A1965" t="str">
            <v>100079000129</v>
          </cell>
          <cell r="B1965" t="str">
            <v>TARGA/BLIZZARD SMOKE GREY LENS</v>
          </cell>
          <cell r="C1965">
            <v>10</v>
          </cell>
          <cell r="D1965" t="str">
            <v>648478603424</v>
          </cell>
        </row>
        <row r="1966">
          <cell r="A1966" t="str">
            <v>100079000178</v>
          </cell>
          <cell r="B1966" t="str">
            <v>TARGA/BLIZZARD PERS wORG SPCTR MIR LENS</v>
          </cell>
          <cell r="C1966">
            <v>14</v>
          </cell>
          <cell r="D1966" t="str">
            <v>648478301801</v>
          </cell>
        </row>
        <row r="1967">
          <cell r="A1967" t="str">
            <v>100079000185</v>
          </cell>
          <cell r="B1967" t="str">
            <v>TARGA/BLIZZARD PERSIMMON LENS</v>
          </cell>
          <cell r="C1967">
            <v>10</v>
          </cell>
          <cell r="D1967" t="str">
            <v>648478600782</v>
          </cell>
        </row>
        <row r="1968">
          <cell r="A1968" t="str">
            <v>100079000229</v>
          </cell>
          <cell r="B1968" t="str">
            <v>TARGA/BLIZZARD VIOLET LENS</v>
          </cell>
          <cell r="C1968">
            <v>10</v>
          </cell>
          <cell r="D1968" t="str">
            <v>648478602502</v>
          </cell>
        </row>
        <row r="1969">
          <cell r="A1969" t="str">
            <v>100079000243</v>
          </cell>
          <cell r="B1969" t="str">
            <v>TARGA/BLIZZARD YELLOW W/ROSE SPCTRA</v>
          </cell>
          <cell r="C1969">
            <v>16</v>
          </cell>
          <cell r="D1969" t="str">
            <v>648478102422</v>
          </cell>
        </row>
        <row r="1970">
          <cell r="A1970" t="str">
            <v>100079000244</v>
          </cell>
          <cell r="B1970" t="str">
            <v>TARGA/BLIZZARD YELLOW/WHT GSKT</v>
          </cell>
          <cell r="C1970">
            <v>10</v>
          </cell>
          <cell r="D1970" t="str">
            <v>648478600805</v>
          </cell>
        </row>
        <row r="1971">
          <cell r="A1971" t="str">
            <v>100079000246</v>
          </cell>
          <cell r="B1971" t="str">
            <v>TARGA/BLIZZARD STABILIZER LENS BRONZE</v>
          </cell>
          <cell r="C1971">
            <v>15</v>
          </cell>
          <cell r="D1971" t="str">
            <v>648478306509</v>
          </cell>
        </row>
        <row r="1972">
          <cell r="A1972" t="str">
            <v>100079030012</v>
          </cell>
          <cell r="B1972" t="str">
            <v>TARGA/BLIZZARD 12 PC LENS ASSORTMENT</v>
          </cell>
          <cell r="C1972">
            <v>119</v>
          </cell>
          <cell r="D1972" t="str">
            <v>648478603547</v>
          </cell>
        </row>
        <row r="1973">
          <cell r="A1973" t="str">
            <v>100079030025</v>
          </cell>
          <cell r="B1973" t="str">
            <v>TARGA/BLIZZARD 24 PC LENS ASSORTMENT</v>
          </cell>
          <cell r="C1973">
            <v>226</v>
          </cell>
          <cell r="D1973" t="str">
            <v>648478603554</v>
          </cell>
        </row>
        <row r="1974">
          <cell r="A1974" t="str">
            <v>100080000049</v>
          </cell>
          <cell r="B1974" t="str">
            <v>TARGA/BLIZZARD2 BLUE LENS</v>
          </cell>
          <cell r="C1974">
            <v>10</v>
          </cell>
          <cell r="D1974" t="str">
            <v>648478618886</v>
          </cell>
        </row>
        <row r="1975">
          <cell r="A1975" t="str">
            <v>100080000069</v>
          </cell>
          <cell r="B1975" t="str">
            <v>TARGA/BLIZZARD2 BRONZE LENS</v>
          </cell>
          <cell r="C1975">
            <v>10</v>
          </cell>
          <cell r="D1975" t="str">
            <v>648478614932</v>
          </cell>
        </row>
        <row r="1976">
          <cell r="A1976" t="str">
            <v>100080000080</v>
          </cell>
          <cell r="B1976" t="str">
            <v>TARGA/BLIZZARD2 BRONZEw/GOLD MIR LENS</v>
          </cell>
          <cell r="C1976">
            <v>15</v>
          </cell>
          <cell r="D1976" t="str">
            <v>648478614956</v>
          </cell>
        </row>
        <row r="1977">
          <cell r="A1977" t="str">
            <v>100080000084</v>
          </cell>
          <cell r="B1977" t="str">
            <v>TARGA/BLIZZARD2 BRONZEw/SILV MIR LENS</v>
          </cell>
          <cell r="C1977">
            <v>15</v>
          </cell>
          <cell r="D1977" t="str">
            <v>648478614963</v>
          </cell>
        </row>
        <row r="1978">
          <cell r="A1978" t="str">
            <v>100080000094</v>
          </cell>
          <cell r="B1978" t="str">
            <v>TARGA/BLIZZARD2 CLEAR LENS</v>
          </cell>
          <cell r="C1978">
            <v>10</v>
          </cell>
          <cell r="D1978" t="str">
            <v>648478618855</v>
          </cell>
        </row>
        <row r="1979">
          <cell r="A1979" t="str">
            <v>100080000129</v>
          </cell>
          <cell r="B1979" t="str">
            <v>TARGA/BLIZZARD2 SMOKE GREY LENS</v>
          </cell>
          <cell r="C1979">
            <v>10</v>
          </cell>
          <cell r="D1979" t="str">
            <v>648478614925</v>
          </cell>
        </row>
        <row r="1980">
          <cell r="A1980" t="str">
            <v>100080000185</v>
          </cell>
          <cell r="B1980" t="str">
            <v>TARGA/BLIZZARD2 PERSIMMON LENS</v>
          </cell>
          <cell r="C1980">
            <v>10</v>
          </cell>
          <cell r="D1980" t="str">
            <v>648478614949</v>
          </cell>
        </row>
        <row r="1981">
          <cell r="A1981" t="str">
            <v>100080000196</v>
          </cell>
          <cell r="B1981" t="str">
            <v>TARGA/BLIZZARD2 ROSE LENS</v>
          </cell>
          <cell r="C1981">
            <v>10</v>
          </cell>
          <cell r="D1981" t="str">
            <v>648478618862</v>
          </cell>
        </row>
        <row r="1982">
          <cell r="A1982" t="str">
            <v>100080000200</v>
          </cell>
          <cell r="B1982" t="str">
            <v>TARGA/BLIZZARD2 ROSEw/SILV MIR</v>
          </cell>
          <cell r="C1982">
            <v>15</v>
          </cell>
          <cell r="D1982" t="str">
            <v>648478614970</v>
          </cell>
        </row>
        <row r="1983">
          <cell r="A1983" t="str">
            <v>100080000238</v>
          </cell>
          <cell r="B1983" t="str">
            <v>TARGA/BLIZZARD2 YELLOW LENS</v>
          </cell>
          <cell r="C1983">
            <v>10</v>
          </cell>
          <cell r="D1983" t="str">
            <v>648478618879</v>
          </cell>
        </row>
        <row r="1984">
          <cell r="A1984" t="str">
            <v>100080030013</v>
          </cell>
          <cell r="B1984" t="str">
            <v>TARGA/BLIZZARD2 12 PC LENS ASSORT</v>
          </cell>
          <cell r="C1984">
            <v>119</v>
          </cell>
          <cell r="D1984" t="str">
            <v>648478618923</v>
          </cell>
        </row>
        <row r="1985">
          <cell r="A1985" t="str">
            <v>100082000049</v>
          </cell>
          <cell r="B1985" t="str">
            <v>TARGA/BLIZZARD6 BLUE LENS</v>
          </cell>
          <cell r="C1985">
            <v>10</v>
          </cell>
          <cell r="D1985" t="str">
            <v>648478656192</v>
          </cell>
        </row>
        <row r="1986">
          <cell r="A1986" t="str">
            <v>100082000069</v>
          </cell>
          <cell r="B1986" t="str">
            <v>TARGA/BLIZZARD6 BRONZE LENS</v>
          </cell>
          <cell r="C1986">
            <v>10</v>
          </cell>
          <cell r="D1986" t="str">
            <v>648478656147</v>
          </cell>
        </row>
        <row r="1987">
          <cell r="A1987" t="str">
            <v>100082000080</v>
          </cell>
          <cell r="B1987" t="str">
            <v>TARGA/BLIZZARD6 BRONZEw/GOLD MIR LENS</v>
          </cell>
          <cell r="C1987">
            <v>15</v>
          </cell>
          <cell r="D1987" t="str">
            <v>648478656208</v>
          </cell>
        </row>
        <row r="1988">
          <cell r="A1988" t="str">
            <v>100082000084</v>
          </cell>
          <cell r="B1988" t="str">
            <v>TARGA/BLIZZARD6 BRNZw/SILV MIR LENS</v>
          </cell>
          <cell r="C1988">
            <v>15</v>
          </cell>
          <cell r="D1988" t="str">
            <v>648478656215</v>
          </cell>
        </row>
        <row r="1989">
          <cell r="A1989" t="str">
            <v>100082000094</v>
          </cell>
          <cell r="B1989" t="str">
            <v>TARGA/BLIZZARD6 CLEAR LENS</v>
          </cell>
          <cell r="C1989">
            <v>10</v>
          </cell>
          <cell r="D1989" t="str">
            <v>648478656154</v>
          </cell>
        </row>
        <row r="1990">
          <cell r="A1990" t="str">
            <v>100082000185</v>
          </cell>
          <cell r="B1990" t="str">
            <v>TARGA/BLIZZARD6 PERSIMMON LENS</v>
          </cell>
          <cell r="C1990">
            <v>10</v>
          </cell>
          <cell r="D1990" t="str">
            <v>648478656178</v>
          </cell>
        </row>
        <row r="1991">
          <cell r="A1991" t="str">
            <v>100082000196</v>
          </cell>
          <cell r="B1991" t="str">
            <v>TARGA/BLIZZARD6 ROSE LENS</v>
          </cell>
          <cell r="C1991">
            <v>10</v>
          </cell>
          <cell r="D1991" t="str">
            <v>648478656161</v>
          </cell>
        </row>
        <row r="1992">
          <cell r="A1992" t="str">
            <v>100082000200</v>
          </cell>
          <cell r="B1992" t="str">
            <v>TARGA/BLIZZARD6 ROSEwSILV MIR LENS</v>
          </cell>
          <cell r="C1992">
            <v>15</v>
          </cell>
          <cell r="D1992" t="str">
            <v>648478656222</v>
          </cell>
        </row>
        <row r="1993">
          <cell r="A1993" t="str">
            <v>100082000238</v>
          </cell>
          <cell r="B1993" t="str">
            <v>TARGA/BLIZZARD6 YELLOW LENS</v>
          </cell>
          <cell r="C1993">
            <v>10</v>
          </cell>
          <cell r="D1993" t="str">
            <v>648478656185</v>
          </cell>
        </row>
        <row r="1994">
          <cell r="A1994" t="str">
            <v>100082030013</v>
          </cell>
          <cell r="B1994" t="str">
            <v>TARGA/BLIZZARD6 12 PC LENS ASSORT</v>
          </cell>
          <cell r="C1994">
            <v>119</v>
          </cell>
          <cell r="D1994" t="str">
            <v>648478656628</v>
          </cell>
        </row>
        <row r="1995">
          <cell r="A1995" t="str">
            <v>100082030025</v>
          </cell>
          <cell r="B1995" t="str">
            <v>TARGA/BLIZZARD6 24 PC LENS ASSORT</v>
          </cell>
          <cell r="C1995">
            <v>226</v>
          </cell>
          <cell r="D1995" t="str">
            <v>648478656635</v>
          </cell>
        </row>
        <row r="1996">
          <cell r="A1996" t="str">
            <v>100187000069</v>
          </cell>
          <cell r="B1996" t="str">
            <v>COMET BRONZE LENS</v>
          </cell>
          <cell r="C1996">
            <v>10</v>
          </cell>
          <cell r="D1996" t="str">
            <v>648478401129</v>
          </cell>
        </row>
        <row r="1997">
          <cell r="A1997" t="str">
            <v>100187000077</v>
          </cell>
          <cell r="B1997" t="str">
            <v>COMET BRONZE/BLUE SPCTR MR LEN</v>
          </cell>
          <cell r="C1997">
            <v>12</v>
          </cell>
          <cell r="D1997" t="str">
            <v>648478401174</v>
          </cell>
        </row>
        <row r="1998">
          <cell r="A1998" t="str">
            <v>100187000084</v>
          </cell>
          <cell r="B1998" t="str">
            <v>COMET BRONZE W/ SILV MIR LENS</v>
          </cell>
          <cell r="C1998">
            <v>15</v>
          </cell>
          <cell r="D1998" t="str">
            <v>648478401167</v>
          </cell>
        </row>
        <row r="1999">
          <cell r="A1999" t="str">
            <v>100187000094</v>
          </cell>
          <cell r="B1999" t="str">
            <v>COMET CLEAR LENS</v>
          </cell>
          <cell r="C1999">
            <v>10</v>
          </cell>
          <cell r="D1999" t="str">
            <v>648478603448</v>
          </cell>
        </row>
        <row r="2000">
          <cell r="A2000" t="str">
            <v>100187000160</v>
          </cell>
          <cell r="B2000" t="str">
            <v>COMET LIGHT GREEN LENS</v>
          </cell>
          <cell r="C2000">
            <v>8</v>
          </cell>
          <cell r="D2000" t="str">
            <v>648478401150</v>
          </cell>
        </row>
        <row r="2001">
          <cell r="A2001" t="str">
            <v>100187000178</v>
          </cell>
          <cell r="B2001" t="str">
            <v>COMET PERS wORG SPCTR MIR LENS</v>
          </cell>
          <cell r="C2001">
            <v>14</v>
          </cell>
          <cell r="D2001" t="str">
            <v>648478401181</v>
          </cell>
        </row>
        <row r="2002">
          <cell r="A2002" t="str">
            <v>100187000185</v>
          </cell>
          <cell r="B2002" t="str">
            <v>COMET PERSIMMONS LENS</v>
          </cell>
          <cell r="C2002">
            <v>10</v>
          </cell>
          <cell r="D2002" t="str">
            <v>648478401143</v>
          </cell>
        </row>
        <row r="2003">
          <cell r="A2003" t="str">
            <v>100187000196</v>
          </cell>
          <cell r="B2003" t="str">
            <v>COMET ROSE LENS</v>
          </cell>
          <cell r="C2003">
            <v>10</v>
          </cell>
          <cell r="D2003" t="str">
            <v>648478401136</v>
          </cell>
        </row>
        <row r="2004">
          <cell r="A2004" t="str">
            <v>100187000200</v>
          </cell>
          <cell r="B2004" t="str">
            <v>COMET ROSEwSILV MIR</v>
          </cell>
          <cell r="C2004">
            <v>15</v>
          </cell>
          <cell r="D2004" t="str">
            <v>648478606470</v>
          </cell>
        </row>
        <row r="2005">
          <cell r="A2005" t="str">
            <v>100187000238</v>
          </cell>
          <cell r="B2005" t="str">
            <v>COMET YELLOW LENS</v>
          </cell>
          <cell r="C2005">
            <v>10</v>
          </cell>
          <cell r="D2005" t="str">
            <v>648478401426</v>
          </cell>
        </row>
        <row r="2006">
          <cell r="A2006" t="str">
            <v>100187030012</v>
          </cell>
          <cell r="B2006" t="str">
            <v>COMET 12 PC LENS ASSORTMENT</v>
          </cell>
          <cell r="C2006">
            <v>119</v>
          </cell>
          <cell r="D2006" t="str">
            <v>648478603585</v>
          </cell>
        </row>
        <row r="2007">
          <cell r="A2007" t="str">
            <v>100188000069</v>
          </cell>
          <cell r="B2007" t="str">
            <v>COMET2 BRONZE LENS</v>
          </cell>
          <cell r="C2007">
            <v>10</v>
          </cell>
          <cell r="D2007" t="str">
            <v>648478614871</v>
          </cell>
        </row>
        <row r="2008">
          <cell r="A2008" t="str">
            <v>100188000080</v>
          </cell>
          <cell r="B2008" t="str">
            <v>COMET2 BRONZEwGOLD MIR LENS</v>
          </cell>
          <cell r="C2008">
            <v>12</v>
          </cell>
          <cell r="D2008" t="str">
            <v>648478614895</v>
          </cell>
        </row>
        <row r="2009">
          <cell r="A2009" t="str">
            <v>100188000084</v>
          </cell>
          <cell r="B2009" t="str">
            <v>COMET2 BRONZEwSILV MIR LENS</v>
          </cell>
          <cell r="C2009">
            <v>15</v>
          </cell>
          <cell r="D2009" t="str">
            <v>648478614901</v>
          </cell>
        </row>
        <row r="2010">
          <cell r="A2010" t="str">
            <v>100188000094</v>
          </cell>
          <cell r="B2010" t="str">
            <v>COMET2 CLEAR LENS</v>
          </cell>
          <cell r="C2010">
            <v>10</v>
          </cell>
          <cell r="D2010" t="str">
            <v>648478618718</v>
          </cell>
        </row>
        <row r="2011">
          <cell r="A2011" t="str">
            <v>100188000185</v>
          </cell>
          <cell r="B2011" t="str">
            <v>COMET2 PERSIMMON LENS</v>
          </cell>
          <cell r="C2011">
            <v>10</v>
          </cell>
          <cell r="D2011" t="str">
            <v>648478614888</v>
          </cell>
        </row>
        <row r="2012">
          <cell r="A2012" t="str">
            <v>100188000196</v>
          </cell>
          <cell r="B2012" t="str">
            <v>COMET2 ROSE LENS</v>
          </cell>
          <cell r="C2012">
            <v>10</v>
          </cell>
          <cell r="D2012" t="str">
            <v>648478618725</v>
          </cell>
        </row>
        <row r="2013">
          <cell r="A2013" t="str">
            <v>100188000200</v>
          </cell>
          <cell r="B2013" t="str">
            <v>COMET2 ROSEwSILV MIR</v>
          </cell>
          <cell r="C2013">
            <v>15</v>
          </cell>
          <cell r="D2013" t="str">
            <v>648478614918</v>
          </cell>
        </row>
        <row r="2014">
          <cell r="A2014" t="str">
            <v>100188000238</v>
          </cell>
          <cell r="B2014" t="str">
            <v>COMET2 YELLOW LENS</v>
          </cell>
          <cell r="C2014">
            <v>10</v>
          </cell>
          <cell r="D2014" t="str">
            <v>648478618732</v>
          </cell>
        </row>
        <row r="2015">
          <cell r="A2015" t="str">
            <v>100188030012</v>
          </cell>
          <cell r="B2015" t="str">
            <v>COMET2 12 PC LENS ASSORTMENT</v>
          </cell>
          <cell r="C2015">
            <v>119</v>
          </cell>
          <cell r="D2015" t="str">
            <v>648478618787</v>
          </cell>
        </row>
        <row r="2016">
          <cell r="A2016" t="str">
            <v>100226000049</v>
          </cell>
          <cell r="B2016" t="str">
            <v>BIAS BLUE LENS</v>
          </cell>
          <cell r="C2016">
            <v>17.5</v>
          </cell>
          <cell r="D2016" t="str">
            <v>648478671003</v>
          </cell>
        </row>
        <row r="2017">
          <cell r="A2017" t="str">
            <v>100226000069</v>
          </cell>
          <cell r="B2017" t="str">
            <v>BIAS BRONZE LENS</v>
          </cell>
          <cell r="C2017">
            <v>17.5</v>
          </cell>
          <cell r="D2017" t="str">
            <v>648478670945</v>
          </cell>
        </row>
        <row r="2018">
          <cell r="A2018" t="str">
            <v>100226000084</v>
          </cell>
          <cell r="B2018" t="str">
            <v>BIAS BRONZE/SILVER MIRROR LENS</v>
          </cell>
          <cell r="C2018">
            <v>25</v>
          </cell>
          <cell r="D2018" t="str">
            <v>648478670983</v>
          </cell>
        </row>
        <row r="2019">
          <cell r="A2019" t="str">
            <v>100226000094</v>
          </cell>
          <cell r="B2019" t="str">
            <v>BIAS CLEAR LENS</v>
          </cell>
          <cell r="C2019">
            <v>17.5</v>
          </cell>
          <cell r="D2019" t="str">
            <v>648478670952</v>
          </cell>
        </row>
        <row r="2020">
          <cell r="A2020" t="str">
            <v>100226000185</v>
          </cell>
          <cell r="B2020" t="str">
            <v>BIAS PERSIMMON LENS</v>
          </cell>
          <cell r="C2020">
            <v>17.5</v>
          </cell>
          <cell r="D2020" t="str">
            <v>648478670969</v>
          </cell>
        </row>
        <row r="2021">
          <cell r="A2021" t="str">
            <v>100226000190</v>
          </cell>
          <cell r="B2021" t="str">
            <v>BIAS PERSIMMON /LT SILV MIRROR</v>
          </cell>
          <cell r="C2021">
            <v>25</v>
          </cell>
          <cell r="D2021" t="str">
            <v>648478671010</v>
          </cell>
        </row>
        <row r="2022">
          <cell r="A2022" t="str">
            <v>100226000196</v>
          </cell>
          <cell r="B2022" t="str">
            <v>BIAS ROSE LENS</v>
          </cell>
          <cell r="C2022">
            <v>17.5</v>
          </cell>
          <cell r="D2022" t="str">
            <v>648478671058</v>
          </cell>
        </row>
        <row r="2023">
          <cell r="A2023" t="str">
            <v>100226000200</v>
          </cell>
          <cell r="B2023" t="str">
            <v>BIAS ROSE/SILVER MIRROR LENS</v>
          </cell>
          <cell r="C2023">
            <v>25</v>
          </cell>
          <cell r="D2023" t="str">
            <v>648478670990</v>
          </cell>
        </row>
        <row r="2024">
          <cell r="A2024" t="str">
            <v>100226000238</v>
          </cell>
          <cell r="B2024" t="str">
            <v>BIAS YELLOW LENS</v>
          </cell>
          <cell r="C2024">
            <v>17.5</v>
          </cell>
          <cell r="D2024" t="str">
            <v>648478670976</v>
          </cell>
        </row>
        <row r="2025">
          <cell r="A2025" t="str">
            <v>100391000069</v>
          </cell>
          <cell r="B2025" t="str">
            <v>DO NOT USE!!! USE 100775000069</v>
          </cell>
          <cell r="C2025">
            <v>10</v>
          </cell>
          <cell r="D2025" t="str">
            <v/>
          </cell>
        </row>
        <row r="2026">
          <cell r="A2026" t="str">
            <v>100391000094</v>
          </cell>
          <cell r="B2026" t="str">
            <v>DO NOT USE!!! USE 100775000094</v>
          </cell>
          <cell r="C2026">
            <v>10</v>
          </cell>
          <cell r="D2026" t="str">
            <v/>
          </cell>
        </row>
        <row r="2027">
          <cell r="A2027" t="str">
            <v>100391000185</v>
          </cell>
          <cell r="B2027" t="str">
            <v>DO NOT USE!!! USE 100775000185</v>
          </cell>
          <cell r="C2027">
            <v>10</v>
          </cell>
          <cell r="D2027" t="str">
            <v/>
          </cell>
        </row>
        <row r="2028">
          <cell r="A2028" t="str">
            <v>100543000049</v>
          </cell>
          <cell r="B2028" t="str">
            <v>OMEGA6 BLUE LENS</v>
          </cell>
          <cell r="C2028">
            <v>10</v>
          </cell>
          <cell r="D2028" t="str">
            <v>648478652422</v>
          </cell>
        </row>
        <row r="2029">
          <cell r="A2029" t="str">
            <v>100543000069</v>
          </cell>
          <cell r="B2029" t="str">
            <v>OMEGA6 BRONZE LENS</v>
          </cell>
          <cell r="C2029">
            <v>10</v>
          </cell>
          <cell r="D2029" t="str">
            <v>648478656239</v>
          </cell>
        </row>
        <row r="2030">
          <cell r="A2030" t="str">
            <v>100543000080</v>
          </cell>
          <cell r="B2030" t="str">
            <v>OMEGA6 BRONZE/GOLD MIRROR LENS</v>
          </cell>
          <cell r="C2030">
            <v>15</v>
          </cell>
          <cell r="D2030" t="str">
            <v>648478656284</v>
          </cell>
        </row>
        <row r="2031">
          <cell r="A2031" t="str">
            <v>100543000084</v>
          </cell>
          <cell r="B2031" t="str">
            <v>OMEGA6 BRONZE/SILVER MIRROR LENS</v>
          </cell>
          <cell r="C2031">
            <v>15</v>
          </cell>
          <cell r="D2031" t="str">
            <v>648478656291</v>
          </cell>
        </row>
        <row r="2032">
          <cell r="A2032" t="str">
            <v>100543000094</v>
          </cell>
          <cell r="B2032" t="str">
            <v>OMEGA6 CLEAR LENS</v>
          </cell>
          <cell r="C2032">
            <v>10</v>
          </cell>
          <cell r="D2032" t="str">
            <v>648478656246</v>
          </cell>
        </row>
        <row r="2033">
          <cell r="A2033" t="str">
            <v>100543000185</v>
          </cell>
          <cell r="B2033" t="str">
            <v>OMEGA6 PERSIMMON LENS</v>
          </cell>
          <cell r="C2033">
            <v>10</v>
          </cell>
          <cell r="D2033" t="str">
            <v>648478656260</v>
          </cell>
        </row>
        <row r="2034">
          <cell r="A2034" t="str">
            <v>100543000190</v>
          </cell>
          <cell r="B2034" t="str">
            <v>OMEGA6 PERSIMMON/LT SILVER MIRRO</v>
          </cell>
          <cell r="C2034">
            <v>15</v>
          </cell>
          <cell r="D2034" t="str">
            <v>648478656314</v>
          </cell>
        </row>
        <row r="2035">
          <cell r="A2035" t="str">
            <v>100543000196</v>
          </cell>
          <cell r="B2035" t="str">
            <v>OMEGA6 ROSE LENS</v>
          </cell>
          <cell r="C2035">
            <v>10</v>
          </cell>
          <cell r="D2035" t="str">
            <v>648478656253</v>
          </cell>
        </row>
        <row r="2036">
          <cell r="A2036" t="str">
            <v>100543000200</v>
          </cell>
          <cell r="B2036" t="str">
            <v>OMEGA6 ROSE/SILVER MIRROR LENS</v>
          </cell>
          <cell r="C2036">
            <v>15</v>
          </cell>
          <cell r="D2036" t="str">
            <v>648478656307</v>
          </cell>
        </row>
        <row r="2037">
          <cell r="A2037" t="str">
            <v>100543000207</v>
          </cell>
          <cell r="B2037" t="str">
            <v>OMEGA6 YELLOW w/SILVER MIRROR</v>
          </cell>
          <cell r="C2037">
            <v>15</v>
          </cell>
          <cell r="D2037" t="str">
            <v>648478670037</v>
          </cell>
        </row>
        <row r="2038">
          <cell r="A2038" t="str">
            <v>100543000238</v>
          </cell>
          <cell r="B2038" t="str">
            <v>OMEGA6 YELLOW LENS</v>
          </cell>
          <cell r="C2038">
            <v>10</v>
          </cell>
          <cell r="D2038" t="str">
            <v>648478656277</v>
          </cell>
        </row>
        <row r="2039">
          <cell r="A2039" t="str">
            <v>100543000242</v>
          </cell>
          <cell r="B2039" t="str">
            <v>OMEGA6 YELLOW W/LIGHT SILVER MIRROR</v>
          </cell>
          <cell r="C2039">
            <v>15</v>
          </cell>
          <cell r="D2039" t="str">
            <v>648478671256</v>
          </cell>
        </row>
        <row r="2040">
          <cell r="A2040" t="str">
            <v>100543030013</v>
          </cell>
          <cell r="B2040" t="str">
            <v>OMEGA6 12 PC GOG LENS ASSRT</v>
          </cell>
          <cell r="C2040">
            <v>119</v>
          </cell>
          <cell r="D2040" t="str">
            <v>648478656642</v>
          </cell>
        </row>
        <row r="2041">
          <cell r="A2041" t="str">
            <v>100546000061</v>
          </cell>
          <cell r="B2041" t="str">
            <v>ORBIT BLUEwORG SPCT LENS</v>
          </cell>
          <cell r="C2041">
            <v>35</v>
          </cell>
          <cell r="D2041" t="str">
            <v>648478607897</v>
          </cell>
        </row>
        <row r="2042">
          <cell r="A2042" t="str">
            <v>100546000069</v>
          </cell>
          <cell r="B2042" t="str">
            <v>ORBIT BRONZE LENS</v>
          </cell>
          <cell r="C2042">
            <v>17.5</v>
          </cell>
          <cell r="D2042" t="str">
            <v>648478111608</v>
          </cell>
        </row>
        <row r="2043">
          <cell r="A2043" t="str">
            <v>100546000077</v>
          </cell>
          <cell r="B2043" t="str">
            <v>ORBIT BRONZE wBLU SPCTR MIR LEN</v>
          </cell>
          <cell r="C2043">
            <v>24</v>
          </cell>
          <cell r="D2043" t="str">
            <v>648478111660</v>
          </cell>
        </row>
        <row r="2044">
          <cell r="A2044" t="str">
            <v>100546000080</v>
          </cell>
          <cell r="B2044" t="str">
            <v>ORBIT BRONZE wGOLD MIR LENS</v>
          </cell>
          <cell r="C2044">
            <v>25</v>
          </cell>
          <cell r="D2044" t="str">
            <v>648478111639</v>
          </cell>
        </row>
        <row r="2045">
          <cell r="A2045" t="str">
            <v>100546000083</v>
          </cell>
          <cell r="B2045" t="str">
            <v>ORBIT BRZwRED SPCT LENS</v>
          </cell>
          <cell r="C2045">
            <v>28</v>
          </cell>
          <cell r="D2045" t="str">
            <v>648478607903</v>
          </cell>
        </row>
        <row r="2046">
          <cell r="A2046" t="str">
            <v>100546000084</v>
          </cell>
          <cell r="B2046" t="str">
            <v>ORBIT BRONZEwSILVER MIR LENS</v>
          </cell>
          <cell r="C2046">
            <v>25</v>
          </cell>
          <cell r="D2046" t="str">
            <v>648478111646</v>
          </cell>
        </row>
        <row r="2047">
          <cell r="A2047" t="str">
            <v>100546000094</v>
          </cell>
          <cell r="B2047" t="str">
            <v>ORBIT CLEAR LENS</v>
          </cell>
          <cell r="C2047">
            <v>17.5</v>
          </cell>
          <cell r="D2047" t="str">
            <v>648478603455</v>
          </cell>
        </row>
        <row r="2048">
          <cell r="A2048" t="str">
            <v>100546000140</v>
          </cell>
          <cell r="B2048" t="str">
            <v>ORBIT GREYwGR SILV LENS</v>
          </cell>
          <cell r="C2048">
            <v>25</v>
          </cell>
          <cell r="D2048" t="str">
            <v>648478607880</v>
          </cell>
        </row>
        <row r="2049">
          <cell r="A2049" t="str">
            <v>100546000178</v>
          </cell>
          <cell r="B2049" t="str">
            <v>ORBIT ORANGEwORG SPCTRA LENS</v>
          </cell>
          <cell r="C2049">
            <v>35</v>
          </cell>
          <cell r="D2049" t="str">
            <v>648478108677</v>
          </cell>
        </row>
        <row r="2050">
          <cell r="A2050" t="str">
            <v>100546000185</v>
          </cell>
          <cell r="B2050" t="str">
            <v>ORBIT PERSIMMONS LENS</v>
          </cell>
          <cell r="C2050">
            <v>17.5</v>
          </cell>
          <cell r="D2050" t="str">
            <v>648478111622</v>
          </cell>
        </row>
        <row r="2051">
          <cell r="A2051" t="str">
            <v>100546000189</v>
          </cell>
          <cell r="B2051" t="str">
            <v>ORBIT PERSIMwBLUE SPCTRA LENS</v>
          </cell>
          <cell r="C2051">
            <v>35</v>
          </cell>
          <cell r="D2051" t="str">
            <v>648478619036</v>
          </cell>
        </row>
        <row r="2052">
          <cell r="A2052" t="str">
            <v>100546000190</v>
          </cell>
          <cell r="B2052" t="str">
            <v>ORBIT PERSIMM wLT SILV MIR LENS</v>
          </cell>
          <cell r="C2052">
            <v>25</v>
          </cell>
          <cell r="D2052" t="str">
            <v>648478111691</v>
          </cell>
        </row>
        <row r="2053">
          <cell r="A2053" t="str">
            <v>100546000196</v>
          </cell>
          <cell r="B2053" t="str">
            <v>ORBIT ROSE LENS</v>
          </cell>
          <cell r="C2053">
            <v>17.5</v>
          </cell>
          <cell r="D2053" t="str">
            <v>648478111615</v>
          </cell>
        </row>
        <row r="2054">
          <cell r="A2054" t="str">
            <v>100546000200</v>
          </cell>
          <cell r="B2054" t="str">
            <v>ORBIT ROSE W/ SIL MIR LENS</v>
          </cell>
          <cell r="C2054">
            <v>25</v>
          </cell>
          <cell r="D2054" t="str">
            <v>648478111653</v>
          </cell>
        </row>
        <row r="2055">
          <cell r="A2055" t="str">
            <v>100546000238</v>
          </cell>
          <cell r="B2055" t="str">
            <v>ORBIT YELLOW LENS</v>
          </cell>
          <cell r="C2055">
            <v>17.5</v>
          </cell>
          <cell r="D2055" t="str">
            <v>648478111820</v>
          </cell>
        </row>
        <row r="2056">
          <cell r="A2056" t="str">
            <v>100546030006</v>
          </cell>
          <cell r="B2056" t="str">
            <v>ORBIT 8 PC LENS ASSORTMENT</v>
          </cell>
          <cell r="C2056">
            <v>147.5</v>
          </cell>
          <cell r="D2056" t="str">
            <v>648478603592</v>
          </cell>
        </row>
        <row r="2057">
          <cell r="A2057" t="str">
            <v>100547000061</v>
          </cell>
          <cell r="B2057" t="str">
            <v>ORBIT6 BLUEwORG SPCT LENS</v>
          </cell>
          <cell r="C2057">
            <v>35</v>
          </cell>
          <cell r="D2057" t="str">
            <v>648478656451</v>
          </cell>
        </row>
        <row r="2058">
          <cell r="A2058" t="str">
            <v>100547000069</v>
          </cell>
          <cell r="B2058" t="str">
            <v>ORBIT6 BRONZE LENS</v>
          </cell>
          <cell r="C2058">
            <v>17.5</v>
          </cell>
          <cell r="D2058" t="str">
            <v>648478656338</v>
          </cell>
        </row>
        <row r="2059">
          <cell r="A2059" t="str">
            <v>100547000080</v>
          </cell>
          <cell r="B2059" t="str">
            <v>ORBIT6 BRONZE/GOLD MIRROR LENS</v>
          </cell>
          <cell r="C2059">
            <v>25</v>
          </cell>
          <cell r="D2059" t="str">
            <v>648478656390</v>
          </cell>
        </row>
        <row r="2060">
          <cell r="A2060" t="str">
            <v>100547000083</v>
          </cell>
          <cell r="B2060" t="str">
            <v>ORBIT6 BRZwRED SPCT LENS</v>
          </cell>
          <cell r="C2060">
            <v>35</v>
          </cell>
          <cell r="D2060" t="str">
            <v>648478656468</v>
          </cell>
        </row>
        <row r="2061">
          <cell r="A2061" t="str">
            <v>100547000084</v>
          </cell>
          <cell r="B2061" t="str">
            <v>ORBIT6 BRONZE W/ SIL MIR</v>
          </cell>
          <cell r="C2061">
            <v>25</v>
          </cell>
          <cell r="D2061" t="str">
            <v>648478656406</v>
          </cell>
        </row>
        <row r="2062">
          <cell r="A2062" t="str">
            <v>100547000094</v>
          </cell>
          <cell r="B2062" t="str">
            <v>ORBIT6 CLEAR LENS</v>
          </cell>
          <cell r="C2062">
            <v>17.5</v>
          </cell>
          <cell r="D2062" t="str">
            <v>648478656345</v>
          </cell>
        </row>
        <row r="2063">
          <cell r="A2063" t="str">
            <v>100547000140</v>
          </cell>
          <cell r="B2063" t="str">
            <v>ORBIT6 GREYwGR SILV LENS</v>
          </cell>
          <cell r="C2063">
            <v>25</v>
          </cell>
          <cell r="D2063" t="str">
            <v>648478656321</v>
          </cell>
        </row>
        <row r="2064">
          <cell r="A2064" t="str">
            <v>100547000174</v>
          </cell>
          <cell r="B2064" t="str">
            <v>ORBIT6 ORANGE LENS</v>
          </cell>
          <cell r="C2064">
            <v>17.5</v>
          </cell>
          <cell r="D2064" t="str">
            <v>648478656383</v>
          </cell>
        </row>
        <row r="2065">
          <cell r="A2065" t="str">
            <v>100547000178</v>
          </cell>
          <cell r="B2065" t="str">
            <v>ORBIT6 ORANGEwORG SPCTRA</v>
          </cell>
          <cell r="C2065">
            <v>35</v>
          </cell>
          <cell r="D2065" t="str">
            <v>648478656420</v>
          </cell>
        </row>
        <row r="2066">
          <cell r="A2066" t="str">
            <v>100547000185</v>
          </cell>
          <cell r="B2066" t="str">
            <v>ORBIT6 PERSIMMON LENS</v>
          </cell>
          <cell r="C2066">
            <v>17.5</v>
          </cell>
          <cell r="D2066" t="str">
            <v>648478656369</v>
          </cell>
        </row>
        <row r="2067">
          <cell r="A2067" t="str">
            <v>100547000189</v>
          </cell>
          <cell r="B2067" t="str">
            <v>ORBIT6 PERSIMwBLUE SPCT</v>
          </cell>
          <cell r="C2067">
            <v>35</v>
          </cell>
          <cell r="D2067" t="str">
            <v>648478656444</v>
          </cell>
        </row>
        <row r="2068">
          <cell r="A2068" t="str">
            <v>100547000190</v>
          </cell>
          <cell r="B2068" t="str">
            <v>ORBIT6 PERSIMMON W/ LT SILV MIR</v>
          </cell>
          <cell r="C2068">
            <v>25</v>
          </cell>
          <cell r="D2068" t="str">
            <v>648478656437</v>
          </cell>
        </row>
        <row r="2069">
          <cell r="A2069" t="str">
            <v>100547000196</v>
          </cell>
          <cell r="B2069" t="str">
            <v>ORBIT6 ROSE LENS</v>
          </cell>
          <cell r="C2069">
            <v>17.5</v>
          </cell>
          <cell r="D2069" t="str">
            <v>648478656352</v>
          </cell>
        </row>
        <row r="2070">
          <cell r="A2070" t="str">
            <v>100547000200</v>
          </cell>
          <cell r="B2070" t="str">
            <v>ORBIT6 ROSE W/ SIL MIR</v>
          </cell>
          <cell r="C2070">
            <v>25</v>
          </cell>
          <cell r="D2070" t="str">
            <v>648478656413</v>
          </cell>
        </row>
        <row r="2071">
          <cell r="A2071" t="str">
            <v>100547000238</v>
          </cell>
          <cell r="B2071" t="str">
            <v>ORBIT6 YELLOW LENS</v>
          </cell>
          <cell r="C2071">
            <v>17.5</v>
          </cell>
          <cell r="D2071" t="str">
            <v>648478656376</v>
          </cell>
        </row>
        <row r="2072">
          <cell r="A2072" t="str">
            <v>100547030006</v>
          </cell>
          <cell r="B2072" t="str">
            <v>ORBIT6 8 PC GOG LENS ASSRT</v>
          </cell>
          <cell r="C2072">
            <v>147.5</v>
          </cell>
          <cell r="D2072" t="str">
            <v>648478656659</v>
          </cell>
        </row>
        <row r="2073">
          <cell r="A2073" t="str">
            <v>100635000058</v>
          </cell>
          <cell r="B2073" t="str">
            <v>SCOOP BLUE W/ BLU SPCTR</v>
          </cell>
          <cell r="C2073">
            <v>12</v>
          </cell>
          <cell r="D2073" t="str">
            <v>648478306370</v>
          </cell>
        </row>
        <row r="2074">
          <cell r="A2074" t="str">
            <v>100635000069</v>
          </cell>
          <cell r="B2074" t="str">
            <v>SCOOP  BRONZE LENS</v>
          </cell>
          <cell r="C2074">
            <v>8</v>
          </cell>
          <cell r="D2074" t="str">
            <v>648478305755</v>
          </cell>
        </row>
        <row r="2075">
          <cell r="A2075" t="str">
            <v>100635000074</v>
          </cell>
          <cell r="B2075" t="str">
            <v>SCOOP  BRNZ POLARIZED LENS</v>
          </cell>
          <cell r="C2075">
            <v>17</v>
          </cell>
          <cell r="D2075" t="str">
            <v>648478101661</v>
          </cell>
        </row>
        <row r="2076">
          <cell r="A2076" t="str">
            <v>100635000077</v>
          </cell>
          <cell r="B2076" t="str">
            <v>SCOOP BRZ W/ BLU SPCTR MR LENS</v>
          </cell>
          <cell r="C2076">
            <v>12</v>
          </cell>
          <cell r="D2076" t="str">
            <v>648478306356</v>
          </cell>
        </row>
        <row r="2077">
          <cell r="A2077" t="str">
            <v>100635000080</v>
          </cell>
          <cell r="B2077" t="str">
            <v>SCOOP  BRNZ w/GOLD MIR</v>
          </cell>
          <cell r="C2077">
            <v>12</v>
          </cell>
          <cell r="D2077" t="str">
            <v>648478305854</v>
          </cell>
        </row>
        <row r="2078">
          <cell r="A2078" t="str">
            <v>100635000084</v>
          </cell>
          <cell r="B2078" t="str">
            <v>SCOOP  BRNZ w/SILV MIR</v>
          </cell>
          <cell r="C2078">
            <v>12</v>
          </cell>
          <cell r="D2078" t="str">
            <v>648478305847</v>
          </cell>
        </row>
        <row r="2079">
          <cell r="A2079" t="str">
            <v>100635000087</v>
          </cell>
          <cell r="B2079" t="str">
            <v>SCOOP BRZ W/WHITE REPLACEMENT LNS</v>
          </cell>
          <cell r="C2079">
            <v>8</v>
          </cell>
          <cell r="D2079" t="str">
            <v>648478305762</v>
          </cell>
        </row>
        <row r="2080">
          <cell r="A2080" t="str">
            <v>100635000094</v>
          </cell>
          <cell r="B2080" t="str">
            <v>SCOOP SNG CLEAR LENS</v>
          </cell>
          <cell r="C2080">
            <v>8</v>
          </cell>
          <cell r="D2080" t="str">
            <v>648478305700</v>
          </cell>
        </row>
        <row r="2081">
          <cell r="A2081" t="str">
            <v>100635000178</v>
          </cell>
          <cell r="B2081" t="str">
            <v>SCOOP PERS wORG SPECTRA MIR LENS</v>
          </cell>
          <cell r="C2081">
            <v>12</v>
          </cell>
          <cell r="D2081" t="str">
            <v>648478306387</v>
          </cell>
        </row>
        <row r="2082">
          <cell r="A2082" t="str">
            <v>100635000185</v>
          </cell>
          <cell r="B2082" t="str">
            <v>SCOOP PERSIMMON LENS</v>
          </cell>
          <cell r="C2082">
            <v>8</v>
          </cell>
          <cell r="D2082" t="str">
            <v>648478101630</v>
          </cell>
        </row>
        <row r="2083">
          <cell r="A2083" t="str">
            <v>100635000196</v>
          </cell>
          <cell r="B2083" t="str">
            <v>SCOOP ROSE LENS</v>
          </cell>
          <cell r="C2083">
            <v>8</v>
          </cell>
          <cell r="D2083" t="str">
            <v>648478305779</v>
          </cell>
        </row>
        <row r="2084">
          <cell r="A2084" t="str">
            <v>100635000200</v>
          </cell>
          <cell r="B2084" t="str">
            <v>SCOOP ROSE w/SILV MIR LENS</v>
          </cell>
          <cell r="C2084">
            <v>12</v>
          </cell>
          <cell r="D2084" t="str">
            <v>648478305861</v>
          </cell>
        </row>
        <row r="2085">
          <cell r="A2085" t="str">
            <v>100635000202</v>
          </cell>
          <cell r="B2085" t="str">
            <v>SCOOP ROSE/WHT GSKT</v>
          </cell>
          <cell r="C2085">
            <v>8</v>
          </cell>
          <cell r="D2085" t="str">
            <v>648478305786</v>
          </cell>
        </row>
        <row r="2086">
          <cell r="A2086" t="str">
            <v>100635000229</v>
          </cell>
          <cell r="B2086" t="str">
            <v>SCOOP VIOLET GOG LENS</v>
          </cell>
          <cell r="C2086">
            <v>8</v>
          </cell>
          <cell r="D2086" t="str">
            <v>648478305830</v>
          </cell>
        </row>
        <row r="2087">
          <cell r="A2087" t="str">
            <v>100635000238</v>
          </cell>
          <cell r="B2087" t="str">
            <v>SCOOP YELLOW LENS</v>
          </cell>
          <cell r="C2087">
            <v>8</v>
          </cell>
          <cell r="D2087" t="str">
            <v>648478101647</v>
          </cell>
        </row>
        <row r="2088">
          <cell r="A2088" t="str">
            <v>100635000243</v>
          </cell>
          <cell r="B2088" t="str">
            <v>SCOOP YEL W/ ROSE SPTCR MR LENS</v>
          </cell>
          <cell r="C2088">
            <v>12</v>
          </cell>
          <cell r="D2088" t="str">
            <v>648478306363</v>
          </cell>
        </row>
        <row r="2089">
          <cell r="A2089" t="str">
            <v>100635000244</v>
          </cell>
          <cell r="B2089" t="str">
            <v>SCOOP YELLOW/WHT GSKT</v>
          </cell>
          <cell r="C2089">
            <v>8</v>
          </cell>
          <cell r="D2089" t="str">
            <v>648478101654</v>
          </cell>
        </row>
        <row r="2090">
          <cell r="A2090" t="str">
            <v>100635000246</v>
          </cell>
          <cell r="B2090" t="str">
            <v>SCOOP STABILIZER LENS BRONZE</v>
          </cell>
          <cell r="C2090">
            <v>8</v>
          </cell>
          <cell r="D2090" t="str">
            <v>648478101937</v>
          </cell>
        </row>
        <row r="2091">
          <cell r="A2091" t="str">
            <v>100635000254</v>
          </cell>
          <cell r="B2091" t="str">
            <v>SCOOP STABILIZER LENS PERSIMN</v>
          </cell>
          <cell r="C2091">
            <v>8</v>
          </cell>
          <cell r="D2091" t="str">
            <v>648478101944</v>
          </cell>
        </row>
        <row r="2092">
          <cell r="A2092" t="str">
            <v>100635030012</v>
          </cell>
          <cell r="B2092" t="str">
            <v>SCOOP GOG 12 PC LENS ASSORTMNT</v>
          </cell>
          <cell r="C2092">
            <v>95.2</v>
          </cell>
          <cell r="D2092" t="str">
            <v>648478603561</v>
          </cell>
        </row>
        <row r="2093">
          <cell r="A2093" t="str">
            <v>100635030025</v>
          </cell>
          <cell r="B2093" t="str">
            <v>SCOOP GOG 24PC LENS ASSORTMNT</v>
          </cell>
          <cell r="C2093">
            <v>180.8</v>
          </cell>
          <cell r="D2093" t="str">
            <v>648478603578</v>
          </cell>
        </row>
        <row r="2094">
          <cell r="A2094" t="str">
            <v>100683000061</v>
          </cell>
          <cell r="B2094" t="str">
            <v>SOLDIER BLUEwORG SPC LENS</v>
          </cell>
          <cell r="C2094">
            <v>35</v>
          </cell>
          <cell r="D2094" t="str">
            <v>648478607934</v>
          </cell>
        </row>
        <row r="2095">
          <cell r="A2095" t="str">
            <v>100683000069</v>
          </cell>
          <cell r="B2095" t="str">
            <v>SOLDIER BRONZE LENS</v>
          </cell>
          <cell r="C2095">
            <v>17.5</v>
          </cell>
          <cell r="D2095" t="str">
            <v>648478603462</v>
          </cell>
        </row>
        <row r="2096">
          <cell r="A2096" t="str">
            <v>100683000080</v>
          </cell>
          <cell r="B2096" t="str">
            <v>SOLDIER BRONZE wGOLD MIR LENS</v>
          </cell>
          <cell r="C2096">
            <v>25</v>
          </cell>
          <cell r="D2096" t="str">
            <v>648478603523</v>
          </cell>
        </row>
        <row r="2097">
          <cell r="A2097" t="str">
            <v>100683000083</v>
          </cell>
          <cell r="B2097" t="str">
            <v>SOLDIER BRZwRED SPC LENS</v>
          </cell>
          <cell r="C2097">
            <v>35</v>
          </cell>
          <cell r="D2097" t="str">
            <v>648478622180</v>
          </cell>
        </row>
        <row r="2098">
          <cell r="A2098" t="str">
            <v>100683000084</v>
          </cell>
          <cell r="B2098" t="str">
            <v>SOLDIER BRONZE wSILV MIR LENS</v>
          </cell>
          <cell r="C2098">
            <v>25</v>
          </cell>
          <cell r="D2098" t="str">
            <v>648478603516</v>
          </cell>
        </row>
        <row r="2099">
          <cell r="A2099" t="str">
            <v>100683000094</v>
          </cell>
          <cell r="B2099" t="str">
            <v>SOLDIER CLEAR LENS</v>
          </cell>
          <cell r="C2099">
            <v>17.5</v>
          </cell>
          <cell r="D2099" t="str">
            <v>648478603486</v>
          </cell>
        </row>
        <row r="2100">
          <cell r="A2100" t="str">
            <v>100683000140</v>
          </cell>
          <cell r="B2100" t="str">
            <v>SOLDIER GRYwGRAD SILV LENS</v>
          </cell>
          <cell r="C2100">
            <v>25</v>
          </cell>
          <cell r="D2100" t="str">
            <v>648478607910</v>
          </cell>
        </row>
        <row r="2101">
          <cell r="A2101" t="str">
            <v>100683000152</v>
          </cell>
          <cell r="B2101" t="str">
            <v>SOLDIER LT BLUEwGOLD FLSH LENS</v>
          </cell>
          <cell r="C2101">
            <v>25</v>
          </cell>
          <cell r="D2101" t="str">
            <v>648478622173</v>
          </cell>
        </row>
        <row r="2102">
          <cell r="A2102" t="str">
            <v>100683000185</v>
          </cell>
          <cell r="B2102" t="str">
            <v>SOLDIER PERSIMMON LENS</v>
          </cell>
          <cell r="C2102">
            <v>17.5</v>
          </cell>
          <cell r="D2102" t="str">
            <v>648478603479</v>
          </cell>
        </row>
        <row r="2103">
          <cell r="A2103" t="str">
            <v>100683000190</v>
          </cell>
          <cell r="B2103" t="str">
            <v>SOLDIER PERSwLT SILV MIR LENS</v>
          </cell>
          <cell r="C2103">
            <v>25</v>
          </cell>
          <cell r="D2103" t="str">
            <v>648478607927</v>
          </cell>
        </row>
        <row r="2104">
          <cell r="A2104" t="str">
            <v>100683000196</v>
          </cell>
          <cell r="B2104" t="str">
            <v>SOLDIER ROSE LENS</v>
          </cell>
          <cell r="C2104">
            <v>17.5</v>
          </cell>
          <cell r="D2104" t="str">
            <v>648478603509</v>
          </cell>
        </row>
        <row r="2105">
          <cell r="A2105" t="str">
            <v>100683000200</v>
          </cell>
          <cell r="B2105" t="str">
            <v>SOLDIER ROSE wSILV MIR LENS</v>
          </cell>
          <cell r="C2105">
            <v>25</v>
          </cell>
          <cell r="D2105" t="str">
            <v>648478603530</v>
          </cell>
        </row>
        <row r="2106">
          <cell r="A2106" t="str">
            <v>100683000238</v>
          </cell>
          <cell r="B2106" t="str">
            <v>SOLDIER YELLOW LENS</v>
          </cell>
          <cell r="C2106">
            <v>17.5</v>
          </cell>
          <cell r="D2106" t="str">
            <v>648478603493</v>
          </cell>
        </row>
        <row r="2107">
          <cell r="A2107" t="str">
            <v>100683030006</v>
          </cell>
          <cell r="B2107" t="str">
            <v>SOLDIER 8 PC LENS ASSORTMENT</v>
          </cell>
          <cell r="C2107">
            <v>147.5</v>
          </cell>
          <cell r="D2107" t="str">
            <v>648478603608</v>
          </cell>
        </row>
        <row r="2108">
          <cell r="A2108" t="str">
            <v>100686000061</v>
          </cell>
          <cell r="B2108" t="str">
            <v>SOLDIER6 BLUE/ORANGE SPECTRA MIRRO</v>
          </cell>
          <cell r="C2108">
            <v>35</v>
          </cell>
          <cell r="D2108" t="str">
            <v>648478656604</v>
          </cell>
        </row>
        <row r="2109">
          <cell r="A2109" t="str">
            <v>100686000069</v>
          </cell>
          <cell r="B2109" t="str">
            <v>SOLDIER6 BRONZE LENS</v>
          </cell>
          <cell r="C2109">
            <v>17.5</v>
          </cell>
          <cell r="D2109" t="str">
            <v>648478656482</v>
          </cell>
        </row>
        <row r="2110">
          <cell r="A2110" t="str">
            <v>100686000080</v>
          </cell>
          <cell r="B2110" t="str">
            <v>SOLDIER6 BRONZE/GOLD MIRROR LENS</v>
          </cell>
          <cell r="C2110">
            <v>25</v>
          </cell>
          <cell r="D2110" t="str">
            <v>648478656550</v>
          </cell>
        </row>
        <row r="2111">
          <cell r="A2111" t="str">
            <v>100686000083</v>
          </cell>
          <cell r="B2111" t="str">
            <v>SOLDIER6 BRZwRED SPC LENS</v>
          </cell>
          <cell r="C2111">
            <v>35</v>
          </cell>
          <cell r="D2111" t="str">
            <v>648478656611</v>
          </cell>
        </row>
        <row r="2112">
          <cell r="A2112" t="str">
            <v>100686000084</v>
          </cell>
          <cell r="B2112" t="str">
            <v>SOLDIER6 BRONZE/SILVER MIRROR LENS</v>
          </cell>
          <cell r="C2112">
            <v>25</v>
          </cell>
          <cell r="D2112" t="str">
            <v>648478656567</v>
          </cell>
        </row>
        <row r="2113">
          <cell r="A2113" t="str">
            <v>100686000094</v>
          </cell>
          <cell r="B2113" t="str">
            <v>SOLDIER6 CLEAR LENS</v>
          </cell>
          <cell r="C2113">
            <v>17.5</v>
          </cell>
          <cell r="D2113" t="str">
            <v>648478656499</v>
          </cell>
        </row>
        <row r="2114">
          <cell r="A2114" t="str">
            <v>100686000101</v>
          </cell>
          <cell r="B2114" t="str">
            <v>SOLDIER6 CLEAR/SILVER FLASH LENS</v>
          </cell>
          <cell r="C2114">
            <v>25</v>
          </cell>
          <cell r="D2114" t="str">
            <v>648478656505</v>
          </cell>
        </row>
        <row r="2115">
          <cell r="A2115" t="str">
            <v>100686000139</v>
          </cell>
          <cell r="B2115" t="str">
            <v>SOLDIER6 GREY W/BLACK MIRROR</v>
          </cell>
          <cell r="C2115">
            <v>25</v>
          </cell>
          <cell r="D2115" t="str">
            <v>648478670921</v>
          </cell>
        </row>
        <row r="2116">
          <cell r="A2116" t="str">
            <v>100686000140</v>
          </cell>
          <cell r="B2116" t="str">
            <v>SOLDIER6 GRYwGRAD SILV LENS</v>
          </cell>
          <cell r="C2116">
            <v>25</v>
          </cell>
          <cell r="D2116" t="str">
            <v>648478656475</v>
          </cell>
        </row>
        <row r="2117">
          <cell r="A2117" t="str">
            <v>100686000152</v>
          </cell>
          <cell r="B2117" t="str">
            <v>SOLDIER6 LT BLUE/GOLD FLASH LENS</v>
          </cell>
          <cell r="C2117">
            <v>25</v>
          </cell>
          <cell r="D2117" t="str">
            <v>648478656598</v>
          </cell>
        </row>
        <row r="2118">
          <cell r="A2118" t="str">
            <v>100686000174</v>
          </cell>
          <cell r="B2118" t="str">
            <v>SOLDIER6 ORANGE LENS</v>
          </cell>
          <cell r="C2118">
            <v>17.5</v>
          </cell>
          <cell r="D2118" t="str">
            <v>648478656543</v>
          </cell>
        </row>
        <row r="2119">
          <cell r="A2119" t="str">
            <v>100686000185</v>
          </cell>
          <cell r="B2119" t="str">
            <v>SOLDIER6 PERSIMMON LENS</v>
          </cell>
          <cell r="C2119">
            <v>17.5</v>
          </cell>
          <cell r="D2119" t="str">
            <v>648478656529</v>
          </cell>
        </row>
        <row r="2120">
          <cell r="A2120" t="str">
            <v>100686000190</v>
          </cell>
          <cell r="B2120" t="str">
            <v>SOLDIER6 PERSIMMON/SILVER MIRROR L</v>
          </cell>
          <cell r="C2120">
            <v>25</v>
          </cell>
          <cell r="D2120" t="str">
            <v>648478656581</v>
          </cell>
        </row>
        <row r="2121">
          <cell r="A2121" t="str">
            <v>100686000196</v>
          </cell>
          <cell r="B2121" t="str">
            <v>SOLDIER6 ROSE LENS</v>
          </cell>
          <cell r="C2121">
            <v>17.5</v>
          </cell>
          <cell r="D2121" t="str">
            <v>648478656512</v>
          </cell>
        </row>
        <row r="2122">
          <cell r="A2122" t="str">
            <v>100686000200</v>
          </cell>
          <cell r="B2122" t="str">
            <v>SOLDIER6 ROSE/SILVER MIRROR LENS</v>
          </cell>
          <cell r="C2122">
            <v>25</v>
          </cell>
          <cell r="D2122" t="str">
            <v>648478656574</v>
          </cell>
        </row>
        <row r="2123">
          <cell r="A2123" t="str">
            <v>100686000205</v>
          </cell>
          <cell r="B2123" t="str">
            <v>SOLDIER6 SALMON W/BLUE SPECTRA MIR</v>
          </cell>
          <cell r="C2123">
            <v>35</v>
          </cell>
          <cell r="D2123" t="str">
            <v>648478670938</v>
          </cell>
        </row>
        <row r="2124">
          <cell r="A2124" t="str">
            <v>100686000238</v>
          </cell>
          <cell r="B2124" t="str">
            <v>SOLDIER6 YELLOW LENS</v>
          </cell>
          <cell r="C2124">
            <v>17.5</v>
          </cell>
          <cell r="D2124" t="str">
            <v>648478656536</v>
          </cell>
        </row>
        <row r="2125">
          <cell r="A2125" t="str">
            <v>100686000241</v>
          </cell>
          <cell r="B2125" t="str">
            <v>SOLDIER6 YELLOW W/BLUE SPECTRA MIRROR LENS</v>
          </cell>
          <cell r="C2125">
            <v>35</v>
          </cell>
          <cell r="D2125" t="str">
            <v>648478672505</v>
          </cell>
        </row>
        <row r="2126">
          <cell r="A2126" t="str">
            <v>100686030006</v>
          </cell>
          <cell r="B2126" t="str">
            <v>SOLDIER6 8 PC LENS ASSORTMENT</v>
          </cell>
          <cell r="C2126">
            <v>147.5</v>
          </cell>
          <cell r="D2126" t="str">
            <v>648478648739</v>
          </cell>
        </row>
        <row r="2127">
          <cell r="A2127" t="str">
            <v>100775000069</v>
          </cell>
          <cell r="B2127" t="str">
            <v>TARGA SNOW MINI LENS-BRONZE</v>
          </cell>
          <cell r="C2127">
            <v>10</v>
          </cell>
          <cell r="D2127" t="str">
            <v>648478672390</v>
          </cell>
        </row>
        <row r="2128">
          <cell r="A2128" t="str">
            <v>100775000094</v>
          </cell>
          <cell r="B2128" t="str">
            <v>TARGA SNOW MINI LENS-CLEAR</v>
          </cell>
          <cell r="C2128">
            <v>10</v>
          </cell>
          <cell r="D2128" t="str">
            <v>648478672413</v>
          </cell>
        </row>
        <row r="2129">
          <cell r="A2129" t="str">
            <v>100775000185</v>
          </cell>
          <cell r="B2129" t="str">
            <v>TARGA SNOW MINI LENS-PERSIMMON</v>
          </cell>
          <cell r="C2129">
            <v>10</v>
          </cell>
          <cell r="D2129" t="str">
            <v>648478672406</v>
          </cell>
        </row>
        <row r="2130">
          <cell r="A2130" t="str">
            <v>100857000049</v>
          </cell>
          <cell r="B2130" t="str">
            <v>ZED BLUE LENS</v>
          </cell>
          <cell r="C2130">
            <v>10</v>
          </cell>
          <cell r="D2130" t="str">
            <v>648478670884</v>
          </cell>
        </row>
        <row r="2131">
          <cell r="A2131" t="str">
            <v>100857000069</v>
          </cell>
          <cell r="B2131" t="str">
            <v>ZED BRONZE LENS</v>
          </cell>
          <cell r="C2131">
            <v>10</v>
          </cell>
          <cell r="D2131" t="str">
            <v>648478670839</v>
          </cell>
        </row>
        <row r="2132">
          <cell r="A2132" t="str">
            <v>100857000080</v>
          </cell>
          <cell r="B2132" t="str">
            <v>ZED BRONZEwGOLD MIR LENS</v>
          </cell>
          <cell r="C2132">
            <v>15</v>
          </cell>
          <cell r="D2132" t="str">
            <v>648478670891</v>
          </cell>
        </row>
        <row r="2133">
          <cell r="A2133" t="str">
            <v>100857000084</v>
          </cell>
          <cell r="B2133" t="str">
            <v>ZED BRONZEwSILV MIR LENS</v>
          </cell>
          <cell r="C2133">
            <v>15</v>
          </cell>
          <cell r="D2133" t="str">
            <v>648478670907</v>
          </cell>
        </row>
        <row r="2134">
          <cell r="A2134" t="str">
            <v>100857000094</v>
          </cell>
          <cell r="B2134" t="str">
            <v>ZED CLEAR LENS</v>
          </cell>
          <cell r="C2134">
            <v>10</v>
          </cell>
          <cell r="D2134" t="str">
            <v>648478670846</v>
          </cell>
        </row>
        <row r="2135">
          <cell r="A2135" t="str">
            <v>100857000185</v>
          </cell>
          <cell r="B2135" t="str">
            <v>ZED PERSIMMON LENS</v>
          </cell>
          <cell r="C2135">
            <v>10</v>
          </cell>
          <cell r="D2135" t="str">
            <v>648478670860</v>
          </cell>
        </row>
        <row r="2136">
          <cell r="A2136" t="str">
            <v>100857000196</v>
          </cell>
          <cell r="B2136" t="str">
            <v>ZED ROSE LENS</v>
          </cell>
          <cell r="C2136">
            <v>10</v>
          </cell>
          <cell r="D2136" t="str">
            <v>648478670853</v>
          </cell>
        </row>
        <row r="2137">
          <cell r="A2137" t="str">
            <v>100857000200</v>
          </cell>
          <cell r="B2137" t="str">
            <v>ZED ROSEwSILV MIR</v>
          </cell>
          <cell r="C2137">
            <v>15</v>
          </cell>
          <cell r="D2137" t="str">
            <v>648478670914</v>
          </cell>
        </row>
        <row r="2138">
          <cell r="A2138" t="str">
            <v>100857000238</v>
          </cell>
          <cell r="B2138" t="str">
            <v>ZED YELLOW LENS</v>
          </cell>
          <cell r="C2138">
            <v>10</v>
          </cell>
          <cell r="D2138" t="str">
            <v>648478670877</v>
          </cell>
        </row>
        <row r="2139">
          <cell r="A2139" t="str">
            <v>101016000069</v>
          </cell>
          <cell r="B2139" t="str">
            <v>OMEGA8 BRONZE LENS</v>
          </cell>
          <cell r="C2139">
            <v>11</v>
          </cell>
          <cell r="D2139" t="str">
            <v>648478679962</v>
          </cell>
        </row>
        <row r="2140">
          <cell r="A2140" t="str">
            <v>101016000080</v>
          </cell>
          <cell r="B2140" t="str">
            <v>OMEGA8 BRONZE/GOLD MIRROR LENS</v>
          </cell>
          <cell r="C2140">
            <v>16.5</v>
          </cell>
          <cell r="D2140" t="str">
            <v>648478679948</v>
          </cell>
        </row>
        <row r="2141">
          <cell r="A2141" t="str">
            <v>101016000084</v>
          </cell>
          <cell r="B2141" t="str">
            <v>OMEGA8 BRONZE/SILVER MIRROR LENS</v>
          </cell>
          <cell r="C2141">
            <v>16.5</v>
          </cell>
          <cell r="D2141" t="str">
            <v>648478679955</v>
          </cell>
        </row>
        <row r="2142">
          <cell r="A2142" t="str">
            <v>101016000094</v>
          </cell>
          <cell r="B2142" t="str">
            <v>OMEGA8 CLEAR LENS</v>
          </cell>
          <cell r="C2142">
            <v>11</v>
          </cell>
          <cell r="D2142" t="str">
            <v>648478680029</v>
          </cell>
        </row>
        <row r="2143">
          <cell r="A2143" t="str">
            <v>101016000185</v>
          </cell>
          <cell r="B2143" t="str">
            <v>OMEGA8 PERSIMMON LENS</v>
          </cell>
          <cell r="C2143">
            <v>11</v>
          </cell>
          <cell r="D2143" t="str">
            <v>648478680005</v>
          </cell>
        </row>
        <row r="2144">
          <cell r="A2144" t="str">
            <v>101016000190</v>
          </cell>
          <cell r="B2144" t="str">
            <v>OMEGA8 PERSIMMON/LT SILVER MIRR</v>
          </cell>
          <cell r="C2144">
            <v>22</v>
          </cell>
          <cell r="D2144" t="str">
            <v>648478679986</v>
          </cell>
        </row>
        <row r="2145">
          <cell r="A2145" t="str">
            <v>101016000196</v>
          </cell>
          <cell r="B2145" t="str">
            <v>OMEGA8 ROSE LENS</v>
          </cell>
          <cell r="C2145">
            <v>11</v>
          </cell>
          <cell r="D2145" t="str">
            <v>648478679993</v>
          </cell>
        </row>
        <row r="2146">
          <cell r="A2146" t="str">
            <v>101016000200</v>
          </cell>
          <cell r="B2146" t="str">
            <v>OMEGA8 ROSE/SILVER MIRROR LENS</v>
          </cell>
          <cell r="C2146">
            <v>16.5</v>
          </cell>
          <cell r="D2146" t="str">
            <v>648478679979</v>
          </cell>
        </row>
        <row r="2147">
          <cell r="A2147" t="str">
            <v>101016000238</v>
          </cell>
          <cell r="B2147" t="str">
            <v>OMEGA8 YELLOW LENS</v>
          </cell>
          <cell r="C2147">
            <v>11</v>
          </cell>
          <cell r="D2147" t="str">
            <v>648478680012</v>
          </cell>
        </row>
        <row r="2148">
          <cell r="A2148" t="str">
            <v>101017000061</v>
          </cell>
          <cell r="B2148" t="str">
            <v>SOLDIER8 BLUEwOrgSpctrMIR LENS</v>
          </cell>
          <cell r="C2148">
            <v>38.5</v>
          </cell>
          <cell r="D2148" t="str">
            <v>648478679870</v>
          </cell>
        </row>
        <row r="2149">
          <cell r="A2149" t="str">
            <v>101017000069</v>
          </cell>
          <cell r="B2149" t="str">
            <v>SOLDIER8 BRONZE LENS</v>
          </cell>
          <cell r="C2149">
            <v>19.5</v>
          </cell>
          <cell r="D2149" t="str">
            <v>648478679818</v>
          </cell>
        </row>
        <row r="2150">
          <cell r="A2150" t="str">
            <v>101017000080</v>
          </cell>
          <cell r="B2150" t="str">
            <v>SOLDIER8 BRONZE/GOLD MIR LENS</v>
          </cell>
          <cell r="C2150">
            <v>27.5</v>
          </cell>
          <cell r="D2150" t="str">
            <v>648478679788</v>
          </cell>
        </row>
        <row r="2151">
          <cell r="A2151" t="str">
            <v>101017000083</v>
          </cell>
          <cell r="B2151" t="str">
            <v>SOLDIER8 BZwRdSPCTRA MIR LENS</v>
          </cell>
          <cell r="C2151">
            <v>38.5</v>
          </cell>
          <cell r="D2151" t="str">
            <v>648478679849</v>
          </cell>
        </row>
        <row r="2152">
          <cell r="A2152" t="str">
            <v>101017000084</v>
          </cell>
          <cell r="B2152" t="str">
            <v>SOLDIER8 BRONZE/SIL MIR LENS</v>
          </cell>
          <cell r="C2152">
            <v>27.5</v>
          </cell>
          <cell r="D2152" t="str">
            <v>648478679795</v>
          </cell>
        </row>
        <row r="2153">
          <cell r="A2153" t="str">
            <v>101017000094</v>
          </cell>
          <cell r="B2153" t="str">
            <v>SOLDIER8 CLEAR LENS</v>
          </cell>
          <cell r="C2153">
            <v>19.5</v>
          </cell>
          <cell r="D2153" t="str">
            <v>648478679924</v>
          </cell>
        </row>
        <row r="2154">
          <cell r="A2154" t="str">
            <v>101017000101</v>
          </cell>
          <cell r="B2154" t="str">
            <v>SOLDIER8 CLEARwSILV FLASH MIR LENS</v>
          </cell>
          <cell r="C2154">
            <v>27.5</v>
          </cell>
          <cell r="D2154" t="str">
            <v>648478679900</v>
          </cell>
        </row>
        <row r="2155">
          <cell r="A2155" t="str">
            <v>101017000140</v>
          </cell>
          <cell r="B2155" t="str">
            <v>SOLDIER8 GYwSIL GRAD MIR LENS</v>
          </cell>
          <cell r="C2155">
            <v>27.5</v>
          </cell>
          <cell r="D2155" t="str">
            <v>648478679801</v>
          </cell>
        </row>
        <row r="2156">
          <cell r="A2156" t="str">
            <v>101017000152</v>
          </cell>
          <cell r="B2156" t="str">
            <v>SOLDIER8 LtBLUwGLD FLASH LENS</v>
          </cell>
          <cell r="C2156">
            <v>27.5</v>
          </cell>
          <cell r="D2156" t="str">
            <v>648478679832</v>
          </cell>
        </row>
        <row r="2157">
          <cell r="A2157" t="str">
            <v>101017000174</v>
          </cell>
          <cell r="B2157" t="str">
            <v>SOLDIER8 ORANGE LENS</v>
          </cell>
          <cell r="C2157">
            <v>19.5</v>
          </cell>
          <cell r="D2157" t="str">
            <v>648478679887</v>
          </cell>
        </row>
        <row r="2158">
          <cell r="A2158" t="str">
            <v>101017000185</v>
          </cell>
          <cell r="B2158" t="str">
            <v>SOLDIER8 PERSIMMON LENS</v>
          </cell>
          <cell r="C2158">
            <v>19.5</v>
          </cell>
          <cell r="D2158" t="str">
            <v>648478679894</v>
          </cell>
        </row>
        <row r="2159">
          <cell r="A2159" t="str">
            <v>101017000190</v>
          </cell>
          <cell r="B2159" t="str">
            <v>SOLDIER8 PERwLT SIL MIRR LENS</v>
          </cell>
          <cell r="C2159">
            <v>27.5</v>
          </cell>
          <cell r="D2159" t="str">
            <v>648478679856</v>
          </cell>
        </row>
        <row r="2160">
          <cell r="A2160" t="str">
            <v>101017000196</v>
          </cell>
          <cell r="B2160" t="str">
            <v>SOLDIER8 ROSE LENS</v>
          </cell>
          <cell r="C2160">
            <v>19.5</v>
          </cell>
          <cell r="D2160" t="str">
            <v>648478679863</v>
          </cell>
        </row>
        <row r="2161">
          <cell r="A2161" t="str">
            <v>101017000200</v>
          </cell>
          <cell r="B2161" t="str">
            <v>SOLDIER8 ROSEwSILV MIRR LENS</v>
          </cell>
          <cell r="C2161">
            <v>27.5</v>
          </cell>
          <cell r="D2161" t="str">
            <v>648478679825</v>
          </cell>
        </row>
        <row r="2162">
          <cell r="A2162" t="str">
            <v>101017000205</v>
          </cell>
          <cell r="B2162" t="str">
            <v>SOLDIER8 SALMN wBLU SPCTRA MIRR</v>
          </cell>
          <cell r="C2162">
            <v>27.5</v>
          </cell>
          <cell r="D2162" t="str">
            <v>648478687554</v>
          </cell>
        </row>
        <row r="2163">
          <cell r="A2163" t="str">
            <v>101017000238</v>
          </cell>
          <cell r="B2163" t="str">
            <v>SOLDIER8 YELLOW LENS</v>
          </cell>
          <cell r="C2163">
            <v>19.5</v>
          </cell>
          <cell r="D2163" t="str">
            <v>648478679917</v>
          </cell>
        </row>
        <row r="2164">
          <cell r="A2164" t="str">
            <v>101017000804</v>
          </cell>
          <cell r="B2164" t="str">
            <v>SOLDIER8 PERwBLU SPCTR MIR LENS</v>
          </cell>
          <cell r="C2164">
            <v>38.5</v>
          </cell>
          <cell r="D2164" t="str">
            <v>648478679931</v>
          </cell>
        </row>
        <row r="2165">
          <cell r="A2165" t="str">
            <v>101017000808</v>
          </cell>
          <cell r="B2165" t="str">
            <v>SOLDIER8 BRONZEwBLK  MIRR LENS</v>
          </cell>
          <cell r="C2165">
            <v>27.5</v>
          </cell>
          <cell r="D2165" t="str">
            <v>648478687486</v>
          </cell>
        </row>
        <row r="2166">
          <cell r="A2166" t="str">
            <v>101018000049</v>
          </cell>
          <cell r="B2166" t="str">
            <v>BIAS8 BLUE LENS</v>
          </cell>
          <cell r="C2166">
            <v>19.5</v>
          </cell>
          <cell r="D2166" t="str">
            <v>648478680098</v>
          </cell>
        </row>
        <row r="2167">
          <cell r="A2167" t="str">
            <v>101018000069</v>
          </cell>
          <cell r="B2167" t="str">
            <v>BIAS8 BRONZE LENS</v>
          </cell>
          <cell r="C2167">
            <v>19.5</v>
          </cell>
          <cell r="D2167" t="str">
            <v>648478680050</v>
          </cell>
        </row>
        <row r="2168">
          <cell r="A2168" t="str">
            <v>101018000080</v>
          </cell>
          <cell r="B2168" t="str">
            <v>BIAS8 BRONZE wGOLD MIRR</v>
          </cell>
          <cell r="C2168">
            <v>27.5</v>
          </cell>
          <cell r="D2168" t="str">
            <v>648478687561</v>
          </cell>
        </row>
        <row r="2169">
          <cell r="A2169" t="str">
            <v>101018000084</v>
          </cell>
          <cell r="B2169" t="str">
            <v>BIAS8  BRONZE/SILVER MIRR</v>
          </cell>
          <cell r="C2169">
            <v>27.5</v>
          </cell>
          <cell r="D2169" t="str">
            <v>648478680043</v>
          </cell>
        </row>
        <row r="2170">
          <cell r="A2170" t="str">
            <v>101018000094</v>
          </cell>
          <cell r="B2170" t="str">
            <v>BIAS8 CLEAR LENS</v>
          </cell>
          <cell r="C2170">
            <v>19.5</v>
          </cell>
          <cell r="D2170" t="str">
            <v>648478680111</v>
          </cell>
        </row>
        <row r="2171">
          <cell r="A2171" t="str">
            <v>101018000185</v>
          </cell>
          <cell r="B2171" t="str">
            <v>BIAS8 PERSIMMON LENS</v>
          </cell>
          <cell r="C2171">
            <v>19.5</v>
          </cell>
          <cell r="D2171" t="str">
            <v>648478680081</v>
          </cell>
        </row>
        <row r="2172">
          <cell r="A2172" t="str">
            <v>101018000190</v>
          </cell>
          <cell r="B2172" t="str">
            <v>BIAS8 PERSIMMONwLT Sil MIR</v>
          </cell>
          <cell r="C2172">
            <v>27.5</v>
          </cell>
          <cell r="D2172" t="str">
            <v>648478687547</v>
          </cell>
        </row>
        <row r="2173">
          <cell r="A2173" t="str">
            <v>101018000196</v>
          </cell>
          <cell r="B2173" t="str">
            <v>BIAS8 ROSE LENS</v>
          </cell>
          <cell r="C2173">
            <v>19.5</v>
          </cell>
          <cell r="D2173" t="str">
            <v>648478680074</v>
          </cell>
        </row>
        <row r="2174">
          <cell r="A2174" t="str">
            <v>101018000200</v>
          </cell>
          <cell r="B2174" t="str">
            <v>BIAS8 ROSE/SILVER MIRROR LENS</v>
          </cell>
          <cell r="C2174">
            <v>27.5</v>
          </cell>
          <cell r="D2174" t="str">
            <v>648478680067</v>
          </cell>
        </row>
        <row r="2175">
          <cell r="A2175" t="str">
            <v>101018000238</v>
          </cell>
          <cell r="B2175" t="str">
            <v>BIAS8 YELLOW LENS</v>
          </cell>
          <cell r="C2175">
            <v>19.5</v>
          </cell>
          <cell r="D2175" t="str">
            <v>648478680104</v>
          </cell>
        </row>
        <row r="2176">
          <cell r="A2176" t="str">
            <v>101018000804</v>
          </cell>
          <cell r="B2176" t="str">
            <v>BIAS8 PERSIMMONwBLU SPCTRA MIR</v>
          </cell>
          <cell r="C2176">
            <v>38.5</v>
          </cell>
          <cell r="D2176" t="str">
            <v/>
          </cell>
        </row>
        <row r="2177">
          <cell r="A2177" t="str">
            <v>101019000049</v>
          </cell>
          <cell r="B2177" t="str">
            <v>ZED8 BLUE LENS</v>
          </cell>
          <cell r="C2177">
            <v>11</v>
          </cell>
          <cell r="D2177" t="str">
            <v>648478680197</v>
          </cell>
        </row>
        <row r="2178">
          <cell r="A2178" t="str">
            <v>101019000069</v>
          </cell>
          <cell r="B2178" t="str">
            <v>ZED8 BRONZE LENS</v>
          </cell>
          <cell r="C2178">
            <v>11</v>
          </cell>
          <cell r="D2178" t="str">
            <v>648478680159</v>
          </cell>
        </row>
        <row r="2179">
          <cell r="A2179" t="str">
            <v>101019000080</v>
          </cell>
          <cell r="B2179" t="str">
            <v>ZED8 BRONZEwGOLD MIR LENS</v>
          </cell>
          <cell r="C2179">
            <v>16.5</v>
          </cell>
          <cell r="D2179" t="str">
            <v>648478680135</v>
          </cell>
        </row>
        <row r="2180">
          <cell r="A2180" t="str">
            <v>101019000084</v>
          </cell>
          <cell r="B2180" t="str">
            <v>ZED8 BRONZEwSILV MIR LENS</v>
          </cell>
          <cell r="C2180">
            <v>16.5</v>
          </cell>
          <cell r="D2180" t="str">
            <v>648478680142</v>
          </cell>
        </row>
        <row r="2181">
          <cell r="A2181" t="str">
            <v>101019000094</v>
          </cell>
          <cell r="B2181" t="str">
            <v>ZED8 CLEAR LENS</v>
          </cell>
          <cell r="C2181">
            <v>11</v>
          </cell>
          <cell r="D2181" t="str">
            <v>648478680210</v>
          </cell>
        </row>
        <row r="2182">
          <cell r="A2182" t="str">
            <v>101019000185</v>
          </cell>
          <cell r="B2182" t="str">
            <v>ZED8 PERSIMMON LENS</v>
          </cell>
          <cell r="C2182">
            <v>11</v>
          </cell>
          <cell r="D2182" t="str">
            <v>648478680180</v>
          </cell>
        </row>
        <row r="2183">
          <cell r="A2183" t="str">
            <v>101019000196</v>
          </cell>
          <cell r="B2183" t="str">
            <v>ZED8 ROSE LENS</v>
          </cell>
          <cell r="C2183">
            <v>11</v>
          </cell>
          <cell r="D2183" t="str">
            <v>648478680173</v>
          </cell>
        </row>
        <row r="2184">
          <cell r="A2184" t="str">
            <v>101019000200</v>
          </cell>
          <cell r="B2184" t="str">
            <v>ZED8 ROSEwSILV MIR</v>
          </cell>
          <cell r="C2184">
            <v>16.5</v>
          </cell>
          <cell r="D2184" t="str">
            <v>648478680166</v>
          </cell>
        </row>
        <row r="2185">
          <cell r="A2185" t="str">
            <v>101019000238</v>
          </cell>
          <cell r="B2185" t="str">
            <v>ZED8 YELLOW LENS</v>
          </cell>
          <cell r="C2185">
            <v>11</v>
          </cell>
          <cell r="D2185" t="str">
            <v>648478680203</v>
          </cell>
        </row>
        <row r="2186">
          <cell r="A2186" t="str">
            <v>101020000069</v>
          </cell>
          <cell r="B2186" t="str">
            <v>TARGA8 SNOW MINI LENS-BRONZE</v>
          </cell>
          <cell r="C2186">
            <v>11</v>
          </cell>
          <cell r="D2186" t="str">
            <v>648478680340</v>
          </cell>
        </row>
        <row r="2187">
          <cell r="A2187" t="str">
            <v>101020000084</v>
          </cell>
          <cell r="B2187" t="str">
            <v>TARGA8 SNOW MINI BZwSILV MIR LENS</v>
          </cell>
          <cell r="C2187">
            <v>16.5</v>
          </cell>
          <cell r="D2187" t="str">
            <v>648478680395</v>
          </cell>
        </row>
        <row r="2188">
          <cell r="A2188" t="str">
            <v>101020000094</v>
          </cell>
          <cell r="B2188" t="str">
            <v>TARGA8 SNOW MINI LENS-CLEAR</v>
          </cell>
          <cell r="C2188">
            <v>11</v>
          </cell>
          <cell r="D2188" t="str">
            <v>648478680364</v>
          </cell>
        </row>
        <row r="2189">
          <cell r="A2189" t="str">
            <v>101020000185</v>
          </cell>
          <cell r="B2189" t="str">
            <v>TARGA8 SNOW MINI LENS-PERSIMMON</v>
          </cell>
          <cell r="C2189">
            <v>11</v>
          </cell>
          <cell r="D2189" t="str">
            <v>648478680357</v>
          </cell>
        </row>
        <row r="2190">
          <cell r="A2190" t="str">
            <v>101020000190</v>
          </cell>
          <cell r="B2190" t="str">
            <v>TARGA8 SNOW MINI PERSwLT SILV MIRR</v>
          </cell>
          <cell r="C2190">
            <v>16.5</v>
          </cell>
          <cell r="D2190" t="str">
            <v>648478680388</v>
          </cell>
        </row>
        <row r="2191">
          <cell r="A2191" t="str">
            <v>101020000238</v>
          </cell>
          <cell r="B2191" t="str">
            <v>TARGA8 SNOW MINI YELLOW LENS</v>
          </cell>
          <cell r="C2191">
            <v>11</v>
          </cell>
          <cell r="D2191" t="str">
            <v>648478680371</v>
          </cell>
        </row>
        <row r="2192">
          <cell r="A2192" t="str">
            <v>101021000049</v>
          </cell>
          <cell r="B2192" t="str">
            <v>TARGA8/BLIZZARD BLUE LENS</v>
          </cell>
          <cell r="C2192">
            <v>11</v>
          </cell>
          <cell r="D2192" t="str">
            <v>648478680319</v>
          </cell>
        </row>
        <row r="2193">
          <cell r="A2193" t="str">
            <v>101021000058</v>
          </cell>
          <cell r="B2193" t="str">
            <v>TARGA8/BLIZZARD BLUwBLU SPCTR MIR</v>
          </cell>
          <cell r="C2193">
            <v>22</v>
          </cell>
          <cell r="D2193" t="str">
            <v>648478680289</v>
          </cell>
        </row>
        <row r="2194">
          <cell r="A2194" t="str">
            <v>101021000069</v>
          </cell>
          <cell r="B2194" t="str">
            <v>TARGA8/BLIZZARD BRONZE LENS</v>
          </cell>
          <cell r="C2194">
            <v>11</v>
          </cell>
          <cell r="D2194" t="str">
            <v>648478680258</v>
          </cell>
        </row>
        <row r="2195">
          <cell r="A2195" t="str">
            <v>101021000077</v>
          </cell>
          <cell r="B2195" t="str">
            <v>TARGA8/BLIZZARD BZwBLU SPCTR MIR</v>
          </cell>
          <cell r="C2195">
            <v>22</v>
          </cell>
          <cell r="D2195" t="str">
            <v>648478680272</v>
          </cell>
        </row>
        <row r="2196">
          <cell r="A2196" t="str">
            <v>101021000080</v>
          </cell>
          <cell r="B2196" t="str">
            <v>TARGA8/BLIZZARD BZ/GOLD MIR LENS</v>
          </cell>
          <cell r="C2196">
            <v>16.5</v>
          </cell>
          <cell r="D2196" t="str">
            <v>648478680227</v>
          </cell>
        </row>
        <row r="2197">
          <cell r="A2197" t="str">
            <v>101021000084</v>
          </cell>
          <cell r="B2197" t="str">
            <v>TARGA8/BLIZZARD BZwSILV MIR LENS</v>
          </cell>
          <cell r="C2197">
            <v>16.5</v>
          </cell>
          <cell r="D2197" t="str">
            <v>648478680234</v>
          </cell>
        </row>
        <row r="2198">
          <cell r="A2198" t="str">
            <v>101021000094</v>
          </cell>
          <cell r="B2198" t="str">
            <v>TARGA8/BLIZZARD CLEAR LENS</v>
          </cell>
          <cell r="C2198">
            <v>11</v>
          </cell>
          <cell r="D2198" t="str">
            <v>648478680333</v>
          </cell>
        </row>
        <row r="2199">
          <cell r="A2199" t="str">
            <v>101021000129</v>
          </cell>
          <cell r="B2199" t="str">
            <v>TARGA8/BLIZZARD GREY LENS</v>
          </cell>
          <cell r="C2199">
            <v>11</v>
          </cell>
          <cell r="D2199" t="str">
            <v>648478680241</v>
          </cell>
        </row>
        <row r="2200">
          <cell r="A2200" t="str">
            <v>101021000185</v>
          </cell>
          <cell r="B2200" t="str">
            <v>TARGA8/BLIZZARD PERSIMMON</v>
          </cell>
          <cell r="C2200">
            <v>11</v>
          </cell>
          <cell r="D2200" t="str">
            <v>648478680302</v>
          </cell>
        </row>
        <row r="2201">
          <cell r="A2201" t="str">
            <v>101021000196</v>
          </cell>
          <cell r="B2201" t="str">
            <v>TARGA8/BLIZZARD ROSE LENS</v>
          </cell>
          <cell r="C2201">
            <v>11</v>
          </cell>
          <cell r="D2201" t="str">
            <v>648478680296</v>
          </cell>
        </row>
        <row r="2202">
          <cell r="A2202" t="str">
            <v>101021000200</v>
          </cell>
          <cell r="B2202" t="str">
            <v>TARGA8/BLIZZARD ROSEwSIL MIR</v>
          </cell>
          <cell r="C2202">
            <v>16.5</v>
          </cell>
          <cell r="D2202" t="str">
            <v>648478680265</v>
          </cell>
        </row>
        <row r="2203">
          <cell r="A2203" t="str">
            <v>101021000238</v>
          </cell>
          <cell r="B2203" t="str">
            <v>TARGA8/BLIZZARD YELLOW LENS</v>
          </cell>
          <cell r="C2203">
            <v>11</v>
          </cell>
          <cell r="D2203" t="str">
            <v>648478680326</v>
          </cell>
        </row>
        <row r="2204">
          <cell r="A2204" t="str">
            <v>110232434305</v>
          </cell>
          <cell r="B2204" t="str">
            <v>DEBONAIR  CUSTM ZP ARGYLE NV MD (SAMPLE)</v>
          </cell>
          <cell r="C2204">
            <v>45</v>
          </cell>
          <cell r="D2204" t="str">
            <v>648478649613</v>
          </cell>
        </row>
        <row r="2205">
          <cell r="A2205" t="str">
            <v>110232434307</v>
          </cell>
          <cell r="B2205" t="str">
            <v>DEBONAIR  CUSTM ZP ARGYLE NV LG (SAMPLE)</v>
          </cell>
          <cell r="C2205">
            <v>45</v>
          </cell>
          <cell r="D2205" t="str">
            <v>648478649606</v>
          </cell>
        </row>
        <row r="2206">
          <cell r="A2206" t="str">
            <v>110297030169</v>
          </cell>
          <cell r="B2206" t="str">
            <v>SPY700, 701, 702 &amp; 703 SW BOOK SAMPLE</v>
          </cell>
          <cell r="C2206">
            <v>12</v>
          </cell>
          <cell r="D2206" t="str">
            <v>648478649682</v>
          </cell>
        </row>
        <row r="2207">
          <cell r="A2207" t="str">
            <v>110303433305</v>
          </cell>
          <cell r="B2207" t="str">
            <v>CORPO  ZPHD CHECKER NAVY MD (SAMPLE)</v>
          </cell>
          <cell r="C2207">
            <v>30</v>
          </cell>
          <cell r="D2207" t="str">
            <v>648478668560</v>
          </cell>
        </row>
        <row r="2208">
          <cell r="A2208" t="str">
            <v>110303433307</v>
          </cell>
          <cell r="B2208" t="str">
            <v>CORPO  ZPHD CHECKER NAVY LG (SAMPLE)</v>
          </cell>
          <cell r="C2208">
            <v>30</v>
          </cell>
          <cell r="D2208" t="str">
            <v>648478668553</v>
          </cell>
        </row>
        <row r="2209">
          <cell r="A2209" t="str">
            <v>110303572305</v>
          </cell>
          <cell r="B2209" t="str">
            <v>CORPO  ZPHD ROUNDSTOOTH STN MD (SAMPLE)</v>
          </cell>
          <cell r="C2209">
            <v>30</v>
          </cell>
          <cell r="D2209" t="str">
            <v>648478668546</v>
          </cell>
        </row>
        <row r="2210">
          <cell r="A2210" t="str">
            <v>110303572307</v>
          </cell>
          <cell r="B2210" t="str">
            <v>CORPO  ZPHD ROUNDSTOOTH STN LG (SAMPLE)</v>
          </cell>
          <cell r="C2210">
            <v>30</v>
          </cell>
          <cell r="D2210" t="str">
            <v>648478668539</v>
          </cell>
        </row>
        <row r="2211">
          <cell r="A2211" t="str">
            <v>110305169169</v>
          </cell>
          <cell r="B2211" t="str">
            <v>CORPO PC Charcoal w/Plaid (SAMPLE)</v>
          </cell>
          <cell r="C2211">
            <v>4</v>
          </cell>
          <cell r="D2211" t="str">
            <v>648478668430</v>
          </cell>
        </row>
        <row r="2212">
          <cell r="A2212" t="str">
            <v>110316166305</v>
          </cell>
          <cell r="B2212" t="str">
            <v>FORCE ZPHD CHARCOAL MD (SAMPLE)</v>
          </cell>
          <cell r="C2212">
            <v>29</v>
          </cell>
          <cell r="D2212" t="str">
            <v>648478668607</v>
          </cell>
        </row>
        <row r="2213">
          <cell r="A2213" t="str">
            <v>110316166307</v>
          </cell>
          <cell r="B2213" t="str">
            <v>FORCE ZPHD CHARCOAL LG (SAMPLE)</v>
          </cell>
          <cell r="C2213">
            <v>29</v>
          </cell>
          <cell r="D2213" t="str">
            <v>648478668591</v>
          </cell>
        </row>
        <row r="2214">
          <cell r="A2214" t="str">
            <v>110317367305</v>
          </cell>
          <cell r="B2214" t="str">
            <v>DEBONAIR CREW FLEECE MAR MD (SAMPLE)</v>
          </cell>
          <cell r="C2214">
            <v>25</v>
          </cell>
          <cell r="D2214" t="str">
            <v>648478649637</v>
          </cell>
        </row>
        <row r="2215">
          <cell r="A2215" t="str">
            <v>110317367307</v>
          </cell>
          <cell r="B2215" t="str">
            <v>DEBONAIR CREW FLEECE MAR LG (SAMPLE)</v>
          </cell>
          <cell r="C2215">
            <v>25</v>
          </cell>
          <cell r="D2215" t="str">
            <v>648478649620</v>
          </cell>
        </row>
        <row r="2216">
          <cell r="A2216" t="str">
            <v>110320234305</v>
          </cell>
          <cell r="B2216" t="str">
            <v>DEBONAIR  CUSTM ZP DK GRN MD (SAMPLE)</v>
          </cell>
          <cell r="C2216">
            <v>62.5</v>
          </cell>
          <cell r="D2216" t="str">
            <v>648478649651</v>
          </cell>
        </row>
        <row r="2217">
          <cell r="A2217" t="str">
            <v>110320234307</v>
          </cell>
          <cell r="B2217" t="str">
            <v>DEBONAIR  CUSTM ZP DK GRN LG (SAMPLE)</v>
          </cell>
          <cell r="C2217">
            <v>62.5</v>
          </cell>
          <cell r="D2217" t="str">
            <v>648478649644</v>
          </cell>
        </row>
        <row r="2218">
          <cell r="A2218" t="str">
            <v>110348590305</v>
          </cell>
          <cell r="B2218" t="str">
            <v>GISELLE WMN ZIP FLC TEAL MD (SAMPLE)</v>
          </cell>
          <cell r="C2218">
            <v>30</v>
          </cell>
          <cell r="D2218" t="str">
            <v>648478668676</v>
          </cell>
        </row>
        <row r="2219">
          <cell r="A2219" t="str">
            <v>110369027305</v>
          </cell>
          <cell r="B2219" t="str">
            <v>HANK ZPHD ARMY GREEN MD (SAMPLE)</v>
          </cell>
          <cell r="C2219">
            <v>30</v>
          </cell>
          <cell r="D2219" t="str">
            <v>648478668584</v>
          </cell>
        </row>
        <row r="2220">
          <cell r="A2220" t="str">
            <v>110369027307</v>
          </cell>
          <cell r="B2220" t="str">
            <v>HANK ZPHD ARMY GREEN LG (SAMPLE)</v>
          </cell>
          <cell r="C2220">
            <v>30</v>
          </cell>
          <cell r="D2220" t="str">
            <v>648478668577</v>
          </cell>
        </row>
        <row r="2221">
          <cell r="A2221" t="str">
            <v>110426265305</v>
          </cell>
          <cell r="B2221" t="str">
            <v>KNOTTY WMN ZP FLWR MIX MD (SAMPLE)</v>
          </cell>
          <cell r="C2221">
            <v>31</v>
          </cell>
          <cell r="D2221" t="str">
            <v>648478668683</v>
          </cell>
        </row>
        <row r="2222">
          <cell r="A2222" t="str">
            <v>110426367305</v>
          </cell>
          <cell r="B2222" t="str">
            <v>KNOTTY WMN ZP MAROON MD (SAMPLE)</v>
          </cell>
          <cell r="C2222">
            <v>30</v>
          </cell>
          <cell r="D2222" t="str">
            <v>648478668690</v>
          </cell>
        </row>
        <row r="2223">
          <cell r="A2223" t="str">
            <v>110452133305</v>
          </cell>
          <cell r="B2223" t="str">
            <v>LOOKING GLASS  WMN ZIPHD BRN MD (SAMPLE)</v>
          </cell>
          <cell r="C2223">
            <v>28</v>
          </cell>
          <cell r="D2223" t="str">
            <v>648478655317</v>
          </cell>
        </row>
        <row r="2224">
          <cell r="A2224" t="str">
            <v>110469433305</v>
          </cell>
          <cell r="B2224" t="str">
            <v>MALTA ZPHD SWT NAVY MD (SAMPLE)</v>
          </cell>
          <cell r="C2224">
            <v>28</v>
          </cell>
          <cell r="D2224" t="str">
            <v>648478668645</v>
          </cell>
        </row>
        <row r="2225">
          <cell r="A2225" t="str">
            <v>110469433307</v>
          </cell>
          <cell r="B2225" t="str">
            <v>MALTA ZPHD SWT NAVY LG (SAMPLE)</v>
          </cell>
          <cell r="C2225">
            <v>28</v>
          </cell>
          <cell r="D2225" t="str">
            <v>648478668638</v>
          </cell>
        </row>
        <row r="2226">
          <cell r="A2226" t="str">
            <v>110475242307</v>
          </cell>
          <cell r="B2226" t="str">
            <v>MASK FITTED S/S TEE DARK RED LG (SAMPLE)</v>
          </cell>
          <cell r="C2226">
            <v>13</v>
          </cell>
          <cell r="D2226" t="str">
            <v/>
          </cell>
        </row>
        <row r="2227">
          <cell r="A2227" t="str">
            <v>110511038305</v>
          </cell>
          <cell r="B2227" t="str">
            <v>MOD ZPHD BLACK MD (SAMPLE)</v>
          </cell>
          <cell r="C2227">
            <v>29</v>
          </cell>
          <cell r="D2227" t="str">
            <v>648478670167</v>
          </cell>
        </row>
        <row r="2228">
          <cell r="A2228" t="str">
            <v>110511038307</v>
          </cell>
          <cell r="B2228" t="str">
            <v>MOD ZPHD BLACK LG (SAMPLE)</v>
          </cell>
          <cell r="C2228">
            <v>29</v>
          </cell>
          <cell r="D2228" t="str">
            <v>648478670150</v>
          </cell>
        </row>
        <row r="2229">
          <cell r="A2229" t="str">
            <v>110593038725</v>
          </cell>
          <cell r="B2229" t="str">
            <v>NEW ERA PRO BLACK 7 1/4" SAMPLE</v>
          </cell>
          <cell r="C2229">
            <v>4.5</v>
          </cell>
          <cell r="D2229" t="str">
            <v>648478658431</v>
          </cell>
        </row>
        <row r="2230">
          <cell r="A2230" t="str">
            <v>110630038305</v>
          </cell>
          <cell r="B2230" t="str">
            <v>ROYALTY  ZPHD BLACK MD (SAMPLE)</v>
          </cell>
          <cell r="C2230">
            <v>30</v>
          </cell>
          <cell r="D2230" t="str">
            <v>648478668621</v>
          </cell>
        </row>
        <row r="2231">
          <cell r="A2231" t="str">
            <v>110630038307</v>
          </cell>
          <cell r="B2231" t="str">
            <v>ROYALTY  ZPHD BLACK LG (SAMPLE)</v>
          </cell>
          <cell r="C2231">
            <v>30</v>
          </cell>
          <cell r="D2231" t="str">
            <v>648478668614</v>
          </cell>
        </row>
        <row r="2232">
          <cell r="A2232" t="str">
            <v>110690234308</v>
          </cell>
          <cell r="B2232" t="str">
            <v>SOLID PRO FLX CAP DK GRN LG-XL (SAMPLE)</v>
          </cell>
          <cell r="C2232">
            <v>13</v>
          </cell>
          <cell r="D2232" t="str">
            <v>648478649736</v>
          </cell>
        </row>
        <row r="2233">
          <cell r="A2233" t="str">
            <v>110697556305</v>
          </cell>
          <cell r="B2233" t="str">
            <v>SPARKLE WMN ZP SILVER MD (SAMPLE)</v>
          </cell>
          <cell r="C2233">
            <v>34</v>
          </cell>
          <cell r="D2233" t="str">
            <v>648478668706</v>
          </cell>
        </row>
        <row r="2234">
          <cell r="A2234" t="str">
            <v>110833038305</v>
          </cell>
          <cell r="B2234" t="str">
            <v>VITAL CREW FLEECE BLACK MD (SAMPLE)</v>
          </cell>
          <cell r="C2234">
            <v>28</v>
          </cell>
          <cell r="D2234" t="str">
            <v>648478668669</v>
          </cell>
        </row>
        <row r="2235">
          <cell r="A2235" t="str">
            <v>110833038307</v>
          </cell>
          <cell r="B2235" t="str">
            <v>VITAL CREW FLEECE BLACK LG (SAMPLE)</v>
          </cell>
          <cell r="C2235">
            <v>28</v>
          </cell>
          <cell r="D2235" t="str">
            <v>648478668652</v>
          </cell>
        </row>
        <row r="2236">
          <cell r="A2236" t="str">
            <v>110840242307</v>
          </cell>
          <cell r="B2236" t="str">
            <v>WAYWARD CUSTM ZIPHD DK RED LG (SAMPLE)</v>
          </cell>
          <cell r="C2236">
            <v>30</v>
          </cell>
          <cell r="D2236" t="str">
            <v>648478658035</v>
          </cell>
        </row>
        <row r="2237">
          <cell r="A2237" t="str">
            <v>120146049129</v>
          </cell>
          <cell r="B2237" t="str">
            <v>BYRON BLACK LINEAR TORT-GREY</v>
          </cell>
          <cell r="C2237">
            <v>57.5</v>
          </cell>
          <cell r="D2237" t="str">
            <v>648478671096</v>
          </cell>
        </row>
        <row r="2238">
          <cell r="A2238" t="str">
            <v>120146074069</v>
          </cell>
          <cell r="B2238" t="str">
            <v>BYRON BLK STRIPED HORN-BRONZE</v>
          </cell>
          <cell r="C2238">
            <v>57.5</v>
          </cell>
          <cell r="D2238" t="str">
            <v>648478671072</v>
          </cell>
        </row>
        <row r="2239">
          <cell r="A2239" t="str">
            <v>120146620069</v>
          </cell>
          <cell r="B2239" t="str">
            <v>BYRON TWO TONE BROWN-BRONZE</v>
          </cell>
          <cell r="C2239">
            <v>57.5</v>
          </cell>
          <cell r="D2239" t="str">
            <v>648478671089</v>
          </cell>
        </row>
        <row r="2240">
          <cell r="A2240" t="str">
            <v>120359074044</v>
          </cell>
          <cell r="B2240" t="str">
            <v>GRACEY BLK STRIPE HORN-BLACK FADE</v>
          </cell>
          <cell r="C2240">
            <v>60</v>
          </cell>
          <cell r="D2240" t="str">
            <v>648478671119</v>
          </cell>
        </row>
        <row r="2241">
          <cell r="A2241" t="str">
            <v>120359268071</v>
          </cell>
          <cell r="B2241" t="str">
            <v>GRACEY FOREST TORT-BZ AQUA FD</v>
          </cell>
          <cell r="C2241">
            <v>62.5</v>
          </cell>
          <cell r="D2241" t="str">
            <v>648478671126</v>
          </cell>
        </row>
        <row r="2242">
          <cell r="A2242" t="str">
            <v>120359304164</v>
          </cell>
          <cell r="B2242" t="str">
            <v>GRACEY GREY HORN-MERLOT FADE</v>
          </cell>
          <cell r="C2242">
            <v>62.5</v>
          </cell>
          <cell r="D2242" t="str">
            <v>648478671102</v>
          </cell>
        </row>
        <row r="2243">
          <cell r="A2243" t="str">
            <v>120371071044</v>
          </cell>
          <cell r="B2243" t="str">
            <v>HAUSER BLK ORG PINSTRIPE-BLK FADE SAMPLE</v>
          </cell>
          <cell r="C2243">
            <v>57.5</v>
          </cell>
          <cell r="D2243" t="str">
            <v>648478671133</v>
          </cell>
        </row>
        <row r="2244">
          <cell r="A2244" t="str">
            <v>120371096133</v>
          </cell>
          <cell r="B2244" t="str">
            <v>HAUSER BLONDE TORTOISE-GREY GRN SAMPLE</v>
          </cell>
          <cell r="C2244">
            <v>60</v>
          </cell>
          <cell r="D2244" t="str">
            <v>648478671140</v>
          </cell>
        </row>
        <row r="2245">
          <cell r="A2245" t="str">
            <v>120371368164</v>
          </cell>
          <cell r="B2245" t="str">
            <v>HAUSER MAROON STRIPE HORN-MERL-FD SAMPLE</v>
          </cell>
          <cell r="C2245">
            <v>57.5</v>
          </cell>
          <cell r="D2245" t="str">
            <v>648478671157</v>
          </cell>
        </row>
        <row r="2246">
          <cell r="A2246" t="str">
            <v>120420071044</v>
          </cell>
          <cell r="B2246" t="str">
            <v>KIRA BLK ORG PINSTRIPE-BLK FADE SAMPLE</v>
          </cell>
          <cell r="C2246">
            <v>60</v>
          </cell>
          <cell r="D2246" t="str">
            <v>648478671188</v>
          </cell>
        </row>
        <row r="2247">
          <cell r="A2247" t="str">
            <v>120420137073</v>
          </cell>
          <cell r="B2247" t="str">
            <v>KIRA BROWN HORN-BRONZE FADE SAMPLE</v>
          </cell>
          <cell r="C2247">
            <v>60</v>
          </cell>
          <cell r="D2247" t="str">
            <v>648478671164</v>
          </cell>
        </row>
        <row r="2248">
          <cell r="A2248" t="str">
            <v>120420284164</v>
          </cell>
          <cell r="B2248" t="str">
            <v>KIRA GRAPE-MERLOT FADE SAMPLE</v>
          </cell>
          <cell r="C2248">
            <v>60</v>
          </cell>
          <cell r="D2248" t="str">
            <v>648478671171</v>
          </cell>
        </row>
        <row r="2249">
          <cell r="A2249" t="str">
            <v>120692012073</v>
          </cell>
          <cell r="B2249" t="str">
            <v>SU AMBER TORT- BRNZ FADE</v>
          </cell>
          <cell r="C2249">
            <v>62.5</v>
          </cell>
          <cell r="D2249" t="str">
            <v>648478671225</v>
          </cell>
        </row>
        <row r="2250">
          <cell r="A2250" t="str">
            <v>120692038044</v>
          </cell>
          <cell r="B2250" t="str">
            <v>SU BLACK-BLACK FADE</v>
          </cell>
          <cell r="C2250">
            <v>62.5</v>
          </cell>
          <cell r="D2250" t="str">
            <v>648478671232</v>
          </cell>
        </row>
        <row r="2251">
          <cell r="A2251" t="str">
            <v>120692613073</v>
          </cell>
          <cell r="B2251" t="str">
            <v>SU TORTOISE-BRONZE FADE</v>
          </cell>
          <cell r="C2251">
            <v>62.5</v>
          </cell>
          <cell r="D2251" t="str">
            <v>648478671249</v>
          </cell>
        </row>
        <row r="2252">
          <cell r="A2252" t="str">
            <v>120737071044</v>
          </cell>
          <cell r="B2252" t="str">
            <v>SR BLK ORG PINSTRIPE-BLK FADE</v>
          </cell>
          <cell r="C2252">
            <v>62.5</v>
          </cell>
          <cell r="D2252" t="str">
            <v>648478671201</v>
          </cell>
        </row>
        <row r="2253">
          <cell r="A2253" t="str">
            <v>120737148073</v>
          </cell>
          <cell r="B2253" t="str">
            <v>SR BROWN/ORANGE-BRONZE FADE</v>
          </cell>
          <cell r="C2253">
            <v>55</v>
          </cell>
          <cell r="D2253" t="str">
            <v>648478671218</v>
          </cell>
        </row>
        <row r="2254">
          <cell r="A2254" t="str">
            <v>120737284164</v>
          </cell>
          <cell r="B2254" t="str">
            <v>SR GRAPE-MERLOT FADE</v>
          </cell>
          <cell r="C2254">
            <v>55</v>
          </cell>
          <cell r="D2254" t="str">
            <v>648478671195</v>
          </cell>
        </row>
        <row r="2255">
          <cell r="A2255" t="str">
            <v>130495000054</v>
          </cell>
          <cell r="B2255" t="str">
            <v>MAGNETO DUAL PANE BLU AF w/POSTS</v>
          </cell>
          <cell r="C2255">
            <v>12.5</v>
          </cell>
          <cell r="D2255" t="str">
            <v>648478671287</v>
          </cell>
        </row>
        <row r="2256">
          <cell r="A2256" t="str">
            <v>130495000115</v>
          </cell>
          <cell r="B2256" t="str">
            <v>MAGNETO DUAL PANE CLR AF w/POSTS</v>
          </cell>
          <cell r="C2256">
            <v>12.5</v>
          </cell>
          <cell r="D2256" t="str">
            <v>648478671294</v>
          </cell>
        </row>
        <row r="2257">
          <cell r="A2257" t="str">
            <v>130495000204</v>
          </cell>
          <cell r="B2257" t="str">
            <v>MAGNETO DUAL PANE PERS AF w/POSTS</v>
          </cell>
          <cell r="C2257">
            <v>12.5</v>
          </cell>
          <cell r="D2257" t="str">
            <v>648478671300</v>
          </cell>
        </row>
        <row r="2258">
          <cell r="A2258" t="str">
            <v>140081047070</v>
          </cell>
          <cell r="B2258" t="str">
            <v>BLIZZARD2 BLACK INJ-BRZ+PERS</v>
          </cell>
          <cell r="C2258">
            <v>40</v>
          </cell>
          <cell r="D2258" t="str">
            <v>648478648074</v>
          </cell>
        </row>
        <row r="2259">
          <cell r="A2259" t="str">
            <v>140082183070</v>
          </cell>
          <cell r="B2259" t="str">
            <v>BLIZZARD6 CLEAR-BRZ+PERS</v>
          </cell>
          <cell r="C2259">
            <v>40</v>
          </cell>
          <cell r="D2259" t="str">
            <v>648478657915</v>
          </cell>
        </row>
        <row r="2260">
          <cell r="A2260" t="str">
            <v>140082266070</v>
          </cell>
          <cell r="B2260" t="str">
            <v>BLIZZARD6 FOREST-BRZ+PERS</v>
          </cell>
          <cell r="C2260">
            <v>40</v>
          </cell>
          <cell r="D2260" t="str">
            <v>648478648081</v>
          </cell>
        </row>
        <row r="2261">
          <cell r="A2261" t="str">
            <v>140189498069</v>
          </cell>
          <cell r="B2261" t="str">
            <v>COMET5 POWDER BLUE-BRONZE</v>
          </cell>
          <cell r="C2261">
            <v>32.5</v>
          </cell>
          <cell r="D2261" t="str">
            <v>648478648104</v>
          </cell>
        </row>
        <row r="2262">
          <cell r="A2262" t="str">
            <v>140547335140</v>
          </cell>
          <cell r="B2262" t="str">
            <v>ORBIT6 JAILMATE/GRYwGR SIL</v>
          </cell>
          <cell r="C2262">
            <v>52</v>
          </cell>
          <cell r="D2262" t="str">
            <v>648478648241</v>
          </cell>
        </row>
        <row r="2263">
          <cell r="A2263" t="str">
            <v>140547395084</v>
          </cell>
          <cell r="B2263" t="str">
            <v>ORBIT6 MAT TAN SHY BRN/BRZwSIL</v>
          </cell>
          <cell r="C2263">
            <v>67.5</v>
          </cell>
          <cell r="D2263" t="str">
            <v>648478648265</v>
          </cell>
        </row>
        <row r="2264">
          <cell r="A2264" t="str">
            <v>140685632084</v>
          </cell>
          <cell r="B2264" t="str">
            <v>SOLDIER WHITE-BRNZ W/SILV MIRR</v>
          </cell>
          <cell r="C2264">
            <v>52.5</v>
          </cell>
          <cell r="D2264" t="str">
            <v>648478648326</v>
          </cell>
        </row>
        <row r="2265">
          <cell r="A2265" t="str">
            <v>140686380083</v>
          </cell>
          <cell r="B2265" t="str">
            <v>SOLDIER6 MAT CHROME/BRZwRED SPCT</v>
          </cell>
          <cell r="C2265">
            <v>42</v>
          </cell>
          <cell r="D2265" t="str">
            <v>648478648340</v>
          </cell>
        </row>
        <row r="2266">
          <cell r="A2266" t="str">
            <v>140686382185</v>
          </cell>
          <cell r="B2266" t="str">
            <v>SOLDIER6 MAT GREEN-PERSIM</v>
          </cell>
          <cell r="C2266">
            <v>35</v>
          </cell>
          <cell r="D2266" t="str">
            <v>648478648296</v>
          </cell>
        </row>
        <row r="2267">
          <cell r="A2267" t="str">
            <v>140774038185</v>
          </cell>
          <cell r="B2267" t="str">
            <v>TARGA6 SNOW BLACK-PERSIMMON</v>
          </cell>
          <cell r="C2267">
            <v>25</v>
          </cell>
          <cell r="D2267" t="str">
            <v>648478648128</v>
          </cell>
        </row>
        <row r="2268">
          <cell r="A2268" t="str">
            <v>140774203069</v>
          </cell>
          <cell r="B2268" t="str">
            <v>TARGA6 SNOW CLEAR-BRONZE</v>
          </cell>
          <cell r="C2268">
            <v>25</v>
          </cell>
          <cell r="D2268" t="str">
            <v>648478648364</v>
          </cell>
        </row>
        <row r="2269">
          <cell r="A2269" t="str">
            <v>140774235069</v>
          </cell>
          <cell r="B2269" t="str">
            <v>TARGA6 SNOW DRK GREY-BRZ</v>
          </cell>
          <cell r="C2269">
            <v>25</v>
          </cell>
          <cell r="D2269" t="str">
            <v>648478648166</v>
          </cell>
        </row>
        <row r="2270">
          <cell r="A2270" t="str">
            <v>140774353185</v>
          </cell>
          <cell r="B2270" t="str">
            <v>TARGA6 SNOW LT PINK-PERSIM</v>
          </cell>
          <cell r="C2270">
            <v>20</v>
          </cell>
          <cell r="D2270" t="str">
            <v>648478648173</v>
          </cell>
        </row>
        <row r="2271">
          <cell r="A2271" t="str">
            <v>140774572069</v>
          </cell>
          <cell r="B2271" t="str">
            <v>TARGA6 SNOW STONE-BRONZE</v>
          </cell>
          <cell r="C2271">
            <v>20</v>
          </cell>
          <cell r="D2271" t="str">
            <v>648478648197</v>
          </cell>
        </row>
        <row r="2272">
          <cell r="A2272" t="str">
            <v>140774617069</v>
          </cell>
          <cell r="B2272" t="str">
            <v>TARGA2 SNOW TURQUOISE-BRONZE</v>
          </cell>
          <cell r="C2272">
            <v>20</v>
          </cell>
          <cell r="D2272" t="str">
            <v>648478648210</v>
          </cell>
        </row>
        <row r="2273">
          <cell r="A2273" t="str">
            <v>140774632069</v>
          </cell>
          <cell r="B2273" t="str">
            <v>TARGA6 SNOW  WHITE-BRONZE</v>
          </cell>
          <cell r="C2273">
            <v>25</v>
          </cell>
          <cell r="D2273" t="str">
            <v>648478648227</v>
          </cell>
        </row>
        <row r="2274">
          <cell r="A2274" t="str">
            <v>150485413000</v>
          </cell>
          <cell r="B2274" t="str">
            <v>SOLDIER6 MFM06 GOG STRAP</v>
          </cell>
          <cell r="C2274">
            <v>0</v>
          </cell>
          <cell r="D2274" t="str">
            <v/>
          </cell>
        </row>
        <row r="2275">
          <cell r="A2275" t="str">
            <v>150676214000</v>
          </cell>
          <cell r="B2275" t="str">
            <v>SOLDIER5  MG GOG STRAP CRACKED GRY W</v>
          </cell>
          <cell r="C2275">
            <v>0</v>
          </cell>
          <cell r="D2275" t="str">
            <v/>
          </cell>
        </row>
        <row r="2276">
          <cell r="A2276" t="str">
            <v>160026558097</v>
          </cell>
          <cell r="B2276" t="str">
            <v>ALLOY7 SUZUKI YELL/BLK  CLR AFP</v>
          </cell>
          <cell r="C2276">
            <v>19.5</v>
          </cell>
          <cell r="D2276" t="str">
            <v>648478670044</v>
          </cell>
        </row>
        <row r="2277">
          <cell r="A2277" t="str">
            <v>160039062206</v>
          </cell>
          <cell r="B2277" t="str">
            <v>ALLOY06 Black Alloy w/ Dual Persimmon AF Lens</v>
          </cell>
          <cell r="C2277">
            <v>39</v>
          </cell>
          <cell r="D2277" t="str">
            <v>648478677128</v>
          </cell>
        </row>
        <row r="2278">
          <cell r="A2278" t="str">
            <v>160039104206</v>
          </cell>
          <cell r="B2278" t="str">
            <v>ALLOY06 Blue Crystal  w/ Dual Persimmon AF Lens</v>
          </cell>
          <cell r="C2278">
            <v>39</v>
          </cell>
          <cell r="D2278" t="str">
            <v>648478677135</v>
          </cell>
        </row>
        <row r="2279">
          <cell r="A2279" t="str">
            <v>160039311206</v>
          </cell>
          <cell r="B2279" t="str">
            <v>ALLOY06 Gunmetal w/ Dual Persimmon AF Lens</v>
          </cell>
          <cell r="C2279">
            <v>39</v>
          </cell>
          <cell r="D2279" t="str">
            <v>648478677142</v>
          </cell>
        </row>
        <row r="2280">
          <cell r="A2280" t="str">
            <v>160039512206</v>
          </cell>
          <cell r="B2280" t="str">
            <v>ALLOY06 Red w/ Dual Persimmon AF Lens</v>
          </cell>
          <cell r="C2280">
            <v>39</v>
          </cell>
          <cell r="D2280" t="str">
            <v>648478677166</v>
          </cell>
        </row>
        <row r="2281">
          <cell r="A2281" t="str">
            <v>160039632206</v>
          </cell>
          <cell r="B2281" t="str">
            <v>ALLOY06 White w/ Dual Persimmon AF Lens</v>
          </cell>
          <cell r="C2281">
            <v>40</v>
          </cell>
          <cell r="D2281" t="str">
            <v>648478677159</v>
          </cell>
        </row>
        <row r="2282">
          <cell r="A2282" t="str">
            <v>160502046097</v>
          </cell>
          <cell r="B2282" t="str">
            <v>MAGNETO BLK GOLD-CLR AFP wPFF</v>
          </cell>
          <cell r="C2282">
            <v>0</v>
          </cell>
          <cell r="D2282" t="str">
            <v/>
          </cell>
        </row>
        <row r="2283">
          <cell r="A2283" t="str">
            <v>160502183097</v>
          </cell>
          <cell r="B2283" t="str">
            <v>MAGNETO OPTICAL-CLR AFP wPFF</v>
          </cell>
          <cell r="C2283">
            <v>0</v>
          </cell>
          <cell r="D2283" t="str">
            <v/>
          </cell>
        </row>
        <row r="2284">
          <cell r="A2284" t="str">
            <v>160502253097</v>
          </cell>
          <cell r="B2284" t="str">
            <v>MAGNETO DISTORTION-CLR AFP wPFF</v>
          </cell>
          <cell r="C2284">
            <v>0</v>
          </cell>
          <cell r="D2284" t="str">
            <v/>
          </cell>
        </row>
        <row r="2285">
          <cell r="A2285" t="str">
            <v>160502263097</v>
          </cell>
          <cell r="B2285" t="str">
            <v>MAGNETO FIFTY-CLR AFP wPFF</v>
          </cell>
          <cell r="C2285">
            <v>0</v>
          </cell>
          <cell r="D2285" t="str">
            <v/>
          </cell>
        </row>
        <row r="2286">
          <cell r="A2286" t="str">
            <v>160502402097</v>
          </cell>
          <cell r="B2286" t="str">
            <v>MAGNETO7 07' MC POLKA-CLR AFP wPFF</v>
          </cell>
          <cell r="C2286">
            <v>0</v>
          </cell>
          <cell r="D2286" t="str">
            <v/>
          </cell>
        </row>
        <row r="2287">
          <cell r="A2287" t="str">
            <v>160502656097</v>
          </cell>
          <cell r="B2287" t="str">
            <v>MAGNETO KWINDM TARTAN-CLR AFP w/PFF</v>
          </cell>
          <cell r="C2287">
            <v>0</v>
          </cell>
          <cell r="D2287" t="str">
            <v/>
          </cell>
        </row>
        <row r="2288">
          <cell r="A2288" t="str">
            <v>160507127097</v>
          </cell>
          <cell r="B2288" t="str">
            <v>MAGNETO BRADSKUL/CLR AFP wPL FIXED</v>
          </cell>
          <cell r="C2288">
            <v>39</v>
          </cell>
          <cell r="D2288" t="str">
            <v/>
          </cell>
        </row>
        <row r="2289">
          <cell r="A2289" t="str">
            <v>160507480097</v>
          </cell>
          <cell r="B2289" t="str">
            <v>MAGNETO PATRIOT FD2-CLR AFP PL FIX</v>
          </cell>
          <cell r="C2289">
            <v>39</v>
          </cell>
          <cell r="D2289" t="str">
            <v>648478663732</v>
          </cell>
        </row>
        <row r="2290">
          <cell r="A2290" t="str">
            <v>160507655097</v>
          </cell>
          <cell r="B2290" t="str">
            <v>MAGNETO KWINDHM/CLR AFP W/PL FIXED</v>
          </cell>
          <cell r="C2290">
            <v>39</v>
          </cell>
          <cell r="D2290" t="str">
            <v/>
          </cell>
        </row>
        <row r="2291">
          <cell r="A2291" t="str">
            <v>160513127097</v>
          </cell>
          <cell r="B2291" t="str">
            <v>MAGNETO BRADSKUL/CLR AFP wPS FIXED</v>
          </cell>
          <cell r="C2291">
            <v>39</v>
          </cell>
          <cell r="D2291" t="str">
            <v/>
          </cell>
        </row>
        <row r="2292">
          <cell r="A2292" t="str">
            <v>160513655097</v>
          </cell>
          <cell r="B2292" t="str">
            <v>MAGNETO KWINDHM/CLR AFP w/PS FIXED</v>
          </cell>
          <cell r="C2292">
            <v>39</v>
          </cell>
          <cell r="D2292" t="str">
            <v/>
          </cell>
        </row>
        <row r="2293">
          <cell r="A2293" t="str">
            <v>160778062206</v>
          </cell>
          <cell r="B2293" t="str">
            <v>TARGA6 MX Black w/ Dual Persimmon AF Lens</v>
          </cell>
          <cell r="C2293">
            <v>24.6</v>
          </cell>
          <cell r="D2293" t="str">
            <v>648478677180</v>
          </cell>
        </row>
        <row r="2294">
          <cell r="A2294" t="str">
            <v>160778104206</v>
          </cell>
          <cell r="B2294" t="str">
            <v>TARGA6 MX Blue Crystal w/ Dual Persimmon AF Lens</v>
          </cell>
          <cell r="C2294">
            <v>24.6</v>
          </cell>
          <cell r="D2294" t="str">
            <v>648478677197</v>
          </cell>
        </row>
        <row r="2295">
          <cell r="A2295" t="str">
            <v>160778441206</v>
          </cell>
          <cell r="B2295" t="str">
            <v>TARGA6 MX Neon Green w/ Dual Persimmon AF Lens</v>
          </cell>
          <cell r="C2295">
            <v>24.6</v>
          </cell>
          <cell r="D2295" t="str">
            <v>648478677173</v>
          </cell>
        </row>
        <row r="2296">
          <cell r="A2296" t="str">
            <v>160778512206</v>
          </cell>
          <cell r="B2296" t="str">
            <v>TARGA6 MX Red w/ Dual Persimmon AF Lens</v>
          </cell>
          <cell r="C2296">
            <v>24.6</v>
          </cell>
          <cell r="D2296" t="str">
            <v>648478677203</v>
          </cell>
        </row>
        <row r="2297">
          <cell r="A2297" t="str">
            <v>160778560206</v>
          </cell>
          <cell r="B2297" t="str">
            <v>TARGA6 MX Silver Pearl w/Dual Persimmon AF Lens</v>
          </cell>
          <cell r="C2297">
            <v>24.6</v>
          </cell>
          <cell r="D2297" t="str">
            <v>648478677210</v>
          </cell>
        </row>
        <row r="2298">
          <cell r="A2298" t="str">
            <v>162004823097</v>
          </cell>
          <cell r="B2298" t="str">
            <v>TARGA9 MX SMU RD/BKwRD STRPS-CL AFP</v>
          </cell>
          <cell r="C2298">
            <v>19.440000000000001</v>
          </cell>
          <cell r="D2298" t="str">
            <v>648478692985</v>
          </cell>
        </row>
        <row r="2299">
          <cell r="A2299" t="str">
            <v>162004829097</v>
          </cell>
          <cell r="B2299" t="str">
            <v>TARGA9 MX WH/BkWhDiaStrps-CL AFP SMU</v>
          </cell>
          <cell r="C2299">
            <v>19.440000000000001</v>
          </cell>
          <cell r="D2299" t="str">
            <v>648478692978</v>
          </cell>
        </row>
        <row r="2300">
          <cell r="A2300" t="str">
            <v>162004834097</v>
          </cell>
          <cell r="B2300" t="str">
            <v>TARGA9 MX SMU BLK/BKwGldLogo-CL AFP</v>
          </cell>
          <cell r="C2300">
            <v>19.440000000000001</v>
          </cell>
          <cell r="D2300" t="str">
            <v>648478692992</v>
          </cell>
        </row>
        <row r="2301">
          <cell r="A2301" t="str">
            <v>170243038303</v>
          </cell>
          <cell r="B2301" t="str">
            <v>DESH S/S TEE BLACK SM- SMU</v>
          </cell>
          <cell r="C2301">
            <v>10</v>
          </cell>
          <cell r="D2301" t="str">
            <v>648478677920</v>
          </cell>
        </row>
        <row r="2302">
          <cell r="A2302" t="str">
            <v>170243038305</v>
          </cell>
          <cell r="B2302" t="str">
            <v>DESH S/S TEE BLACK MD- SMU</v>
          </cell>
          <cell r="C2302">
            <v>10</v>
          </cell>
          <cell r="D2302" t="str">
            <v>648478677937</v>
          </cell>
        </row>
        <row r="2303">
          <cell r="A2303" t="str">
            <v>170243038307</v>
          </cell>
          <cell r="B2303" t="str">
            <v>DESH S/S TEE BLACK LG- SMU</v>
          </cell>
          <cell r="C2303">
            <v>10</v>
          </cell>
          <cell r="D2303" t="str">
            <v>648478677944</v>
          </cell>
        </row>
        <row r="2304">
          <cell r="A2304" t="str">
            <v>170243038309</v>
          </cell>
          <cell r="B2304" t="str">
            <v>DESH S/S TEE BLACK XL- SMU</v>
          </cell>
          <cell r="C2304">
            <v>10</v>
          </cell>
          <cell r="D2304" t="str">
            <v>648478677951</v>
          </cell>
        </row>
        <row r="2305">
          <cell r="A2305" t="str">
            <v>190082047069</v>
          </cell>
          <cell r="B2305" t="str">
            <v>BLIZZARD BLACK INJ-BRONZE SMU</v>
          </cell>
          <cell r="C2305">
            <v>20</v>
          </cell>
          <cell r="D2305" t="str">
            <v>648478677715</v>
          </cell>
        </row>
        <row r="2306">
          <cell r="A2306" t="str">
            <v>190082047084</v>
          </cell>
          <cell r="B2306" t="str">
            <v>BLIZZARD BLACK INJ-BZ W/SIL MIRR SMU</v>
          </cell>
          <cell r="C2306">
            <v>22.5</v>
          </cell>
          <cell r="D2306" t="str">
            <v>648478677722</v>
          </cell>
        </row>
        <row r="2307">
          <cell r="A2307" t="str">
            <v>190082176069</v>
          </cell>
          <cell r="B2307" t="str">
            <v>BLIZZARD MINT GREEN-BRONZE SMU</v>
          </cell>
          <cell r="C2307">
            <v>20</v>
          </cell>
          <cell r="D2307" t="str">
            <v>648478677708</v>
          </cell>
        </row>
        <row r="2308">
          <cell r="A2308" t="str">
            <v>190082279069</v>
          </cell>
          <cell r="B2308" t="str">
            <v>BLIZZARD GOLD-BRONZE SMU</v>
          </cell>
          <cell r="C2308">
            <v>22.5</v>
          </cell>
          <cell r="D2308" t="str">
            <v>648478677692</v>
          </cell>
        </row>
        <row r="2309">
          <cell r="A2309" t="str">
            <v>190082374069</v>
          </cell>
          <cell r="B2309" t="str">
            <v>BLIZZARD MT BLK-BRONZE SMU</v>
          </cell>
          <cell r="C2309">
            <v>22.5</v>
          </cell>
          <cell r="D2309" t="str">
            <v>648478677678</v>
          </cell>
        </row>
        <row r="2310">
          <cell r="A2310" t="str">
            <v>190082386069</v>
          </cell>
          <cell r="B2310" t="str">
            <v>BLIZZARD MT GNMTL W/BGR STRP-BZ SMU</v>
          </cell>
          <cell r="C2310">
            <v>20</v>
          </cell>
          <cell r="D2310" t="str">
            <v>648478677647</v>
          </cell>
        </row>
        <row r="2311">
          <cell r="A2311" t="str">
            <v>190082386084</v>
          </cell>
          <cell r="B2311" t="str">
            <v>BLIZZARD MT GNMTL BGR STRP-BZ W/SIL MIR SMU</v>
          </cell>
          <cell r="C2311">
            <v>22.5</v>
          </cell>
          <cell r="D2311" t="str">
            <v>648478677654</v>
          </cell>
        </row>
        <row r="2312">
          <cell r="A2312" t="str">
            <v>190082396069</v>
          </cell>
          <cell r="B2312" t="str">
            <v>BLIZZARD MT WHITE-BRONZE SMU</v>
          </cell>
          <cell r="C2312">
            <v>22.5</v>
          </cell>
          <cell r="D2312" t="str">
            <v>648478677753</v>
          </cell>
        </row>
        <row r="2313">
          <cell r="A2313" t="str">
            <v>190082448069</v>
          </cell>
          <cell r="B2313" t="str">
            <v>BLIZZARD OLIVE-BRONZE SMU</v>
          </cell>
          <cell r="C2313">
            <v>22.5</v>
          </cell>
          <cell r="D2313" t="str">
            <v>648478677685</v>
          </cell>
        </row>
        <row r="2314">
          <cell r="A2314" t="str">
            <v>190082493069</v>
          </cell>
          <cell r="B2314" t="str">
            <v>BLIZZARD PLUM-BRONZE SMU</v>
          </cell>
          <cell r="C2314">
            <v>22.5</v>
          </cell>
          <cell r="D2314" t="str">
            <v>648478677661</v>
          </cell>
        </row>
        <row r="2315">
          <cell r="A2315" t="str">
            <v>190082495069</v>
          </cell>
          <cell r="B2315" t="str">
            <v>BLIZZARD POP MUSIC-BRONZE SMU</v>
          </cell>
          <cell r="C2315">
            <v>20</v>
          </cell>
          <cell r="D2315" t="str">
            <v>648478677784</v>
          </cell>
        </row>
        <row r="2316">
          <cell r="A2316" t="str">
            <v>190082495084</v>
          </cell>
          <cell r="B2316" t="str">
            <v>BLIZZARD POP MUSIC-BZ W/SIL MIRR SMU</v>
          </cell>
          <cell r="C2316">
            <v>22.5</v>
          </cell>
          <cell r="D2316" t="str">
            <v>648478677777</v>
          </cell>
        </row>
        <row r="2317">
          <cell r="A2317" t="str">
            <v>190082635069</v>
          </cell>
          <cell r="B2317" t="str">
            <v>BLIZZARD WHITE INJ-BRONZE SMU</v>
          </cell>
          <cell r="C2317">
            <v>20</v>
          </cell>
          <cell r="D2317" t="str">
            <v>648478677739</v>
          </cell>
        </row>
        <row r="2318">
          <cell r="A2318" t="str">
            <v>190082635084</v>
          </cell>
          <cell r="B2318" t="str">
            <v>BLIZZARD WHITE INJ-BZ W/SILV MIRR SMU</v>
          </cell>
          <cell r="C2318">
            <v>22.5</v>
          </cell>
          <cell r="D2318" t="str">
            <v>648478677746</v>
          </cell>
        </row>
        <row r="2319">
          <cell r="A2319" t="str">
            <v>190082713069</v>
          </cell>
          <cell r="B2319" t="str">
            <v>BLIZZARD WHITE W/PUNK STRP-BRONZE SMU</v>
          </cell>
          <cell r="C2319">
            <v>20</v>
          </cell>
          <cell r="D2319" t="str">
            <v>648478677593</v>
          </cell>
        </row>
        <row r="2320">
          <cell r="A2320" t="str">
            <v>190082714069</v>
          </cell>
          <cell r="B2320" t="str">
            <v>BLIZZARD WHITE W/BYG STRP--BRNZ SMU</v>
          </cell>
          <cell r="C2320">
            <v>20</v>
          </cell>
          <cell r="D2320" t="str">
            <v>648478677623</v>
          </cell>
        </row>
        <row r="2321">
          <cell r="A2321" t="str">
            <v>190082715069</v>
          </cell>
          <cell r="B2321" t="str">
            <v>BLIZZARD BLACK W/BLK/WHT STRP-BRNZ SMU</v>
          </cell>
          <cell r="C2321">
            <v>20</v>
          </cell>
          <cell r="D2321" t="str">
            <v>648478677609</v>
          </cell>
        </row>
        <row r="2322">
          <cell r="A2322" t="str">
            <v>190082716069</v>
          </cell>
          <cell r="B2322" t="str">
            <v>BLIZZARD BLACK W/BLACK DRIP STRP--BRNZ SMU</v>
          </cell>
          <cell r="C2322">
            <v>20</v>
          </cell>
          <cell r="D2322" t="str">
            <v>648478677616</v>
          </cell>
        </row>
        <row r="2323">
          <cell r="A2323" t="str">
            <v>190082717069</v>
          </cell>
          <cell r="B2323" t="str">
            <v>BLIZZARD BLACK W/GREY ASYM STRP-BRNZ SMU</v>
          </cell>
          <cell r="C2323">
            <v>20</v>
          </cell>
          <cell r="D2323" t="str">
            <v>648478677630</v>
          </cell>
        </row>
        <row r="2324">
          <cell r="A2324" t="str">
            <v>190082718069</v>
          </cell>
          <cell r="B2324" t="str">
            <v>BLIZZARD MT GUNMETAL (AMX6)-BZ SMU</v>
          </cell>
          <cell r="C2324">
            <v>22.5</v>
          </cell>
          <cell r="D2324" t="str">
            <v>648478677760</v>
          </cell>
        </row>
        <row r="2325">
          <cell r="A2325" t="str">
            <v>190775640069</v>
          </cell>
          <cell r="B2325" t="str">
            <v>TARGA SNOW MINI WHITE TARTAN SE-BRONZE</v>
          </cell>
          <cell r="C2325">
            <v>25</v>
          </cell>
          <cell r="D2325" t="str">
            <v>648478674424</v>
          </cell>
        </row>
        <row r="2326">
          <cell r="A2326" t="str">
            <v>192003822185</v>
          </cell>
          <cell r="B2326" t="str">
            <v>TARGA9 SNOW BK/BKwRD STRPS-PER SMU</v>
          </cell>
          <cell r="C2326">
            <v>21.95</v>
          </cell>
          <cell r="D2326" t="str">
            <v>648478693005</v>
          </cell>
        </row>
        <row r="2327">
          <cell r="A2327" t="str">
            <v>192003823185</v>
          </cell>
          <cell r="B2327" t="str">
            <v>TARGA9 SNOW RD/BKwRD STRPS-PER SMU</v>
          </cell>
          <cell r="C2327">
            <v>21.95</v>
          </cell>
          <cell r="D2327" t="str">
            <v>648478693012</v>
          </cell>
        </row>
        <row r="2328">
          <cell r="A2328" t="str">
            <v>192003824185</v>
          </cell>
          <cell r="B2328" t="str">
            <v>TARGA9 SNOW YL/BKwRD STRPS-PER SMU</v>
          </cell>
          <cell r="C2328">
            <v>21.95</v>
          </cell>
          <cell r="D2328" t="str">
            <v>648478693029</v>
          </cell>
        </row>
        <row r="2329">
          <cell r="A2329" t="str">
            <v>192003825185</v>
          </cell>
          <cell r="B2329" t="str">
            <v>TARGA9 SNOW BK/BkWhCHCKS-PER SMU</v>
          </cell>
          <cell r="C2329">
            <v>21.95</v>
          </cell>
          <cell r="D2329" t="str">
            <v>648478693036</v>
          </cell>
        </row>
        <row r="2330">
          <cell r="A2330" t="str">
            <v>192003826185</v>
          </cell>
          <cell r="B2330" t="str">
            <v>TARGA9 SNOW BL/BkWhCHCKS-PER SMU</v>
          </cell>
          <cell r="C2330">
            <v>21.95</v>
          </cell>
          <cell r="D2330" t="str">
            <v>648478693043</v>
          </cell>
        </row>
        <row r="2331">
          <cell r="A2331" t="str">
            <v>192003827185</v>
          </cell>
          <cell r="B2331" t="str">
            <v>TARGA9 SNOW RD/RdWhBl-PER SMU</v>
          </cell>
          <cell r="C2331">
            <v>21.95</v>
          </cell>
          <cell r="D2331" t="str">
            <v>648478693050</v>
          </cell>
        </row>
        <row r="2332">
          <cell r="A2332" t="str">
            <v>192003828185</v>
          </cell>
          <cell r="B2332" t="str">
            <v>TARGA9 SNOW BK/BkWhDiaStrps-PER SMU</v>
          </cell>
          <cell r="C2332">
            <v>21.95</v>
          </cell>
          <cell r="D2332" t="str">
            <v>648478693067</v>
          </cell>
        </row>
        <row r="2333">
          <cell r="A2333" t="str">
            <v>192003829185</v>
          </cell>
          <cell r="B2333" t="str">
            <v>TARGA9 SNOW WH/BkWhDiaStrps-PER SMU</v>
          </cell>
          <cell r="C2333">
            <v>21.95</v>
          </cell>
          <cell r="D2333" t="str">
            <v>648478693074</v>
          </cell>
        </row>
        <row r="2334">
          <cell r="A2334" t="str">
            <v>192003830185</v>
          </cell>
          <cell r="B2334" t="str">
            <v>TARGA9 SNOW GR/BkWhDiaStrps-PER SMU</v>
          </cell>
          <cell r="C2334">
            <v>21.95</v>
          </cell>
          <cell r="D2334" t="str">
            <v>648478693081</v>
          </cell>
        </row>
        <row r="2335">
          <cell r="A2335" t="str">
            <v>192003831185</v>
          </cell>
          <cell r="B2335" t="str">
            <v>TARGA9 SNOW WH/GRY PAISLEY-PER SMU</v>
          </cell>
          <cell r="C2335">
            <v>21.95</v>
          </cell>
          <cell r="D2335" t="str">
            <v>648478693098</v>
          </cell>
        </row>
        <row r="2336">
          <cell r="A2336" t="str">
            <v>192003832185</v>
          </cell>
          <cell r="B2336" t="str">
            <v>TARGA9 SNOW GRN/GRY PAISLEY-PER SMU</v>
          </cell>
          <cell r="C2336">
            <v>21.95</v>
          </cell>
          <cell r="D2336" t="str">
            <v>648478693104</v>
          </cell>
        </row>
        <row r="2337">
          <cell r="A2337" t="str">
            <v>192003833185</v>
          </cell>
          <cell r="B2337" t="str">
            <v>TARGA9 SNOW ORG/WHwBkLines-PER SMU</v>
          </cell>
          <cell r="C2337">
            <v>21.95</v>
          </cell>
          <cell r="D2337" t="str">
            <v>648478693111</v>
          </cell>
        </row>
        <row r="2338">
          <cell r="A2338" t="str">
            <v>192003834185</v>
          </cell>
          <cell r="B2338" t="str">
            <v>TARGA9 SNOW BLK/BKwGldLogo-PER SMU</v>
          </cell>
          <cell r="C2338">
            <v>21.95</v>
          </cell>
          <cell r="D2338" t="str">
            <v>648478693128</v>
          </cell>
        </row>
        <row r="2339">
          <cell r="A2339" t="str">
            <v>192003835185</v>
          </cell>
          <cell r="B2339" t="str">
            <v>TARGA9 SNOW BL/BKwBluLogo-PER SMU</v>
          </cell>
          <cell r="C2339">
            <v>21.95</v>
          </cell>
          <cell r="D2339" t="str">
            <v>648478693135</v>
          </cell>
        </row>
        <row r="2340">
          <cell r="A2340" t="str">
            <v>280635008000</v>
          </cell>
          <cell r="B2340" t="str">
            <v>SCOOP ALL AMERICAN FRAME ONLY</v>
          </cell>
          <cell r="C2340">
            <v>0</v>
          </cell>
          <cell r="D2340" t="str">
            <v/>
          </cell>
        </row>
        <row r="2341">
          <cell r="A2341" t="str">
            <v>280635325000</v>
          </cell>
          <cell r="B2341" t="str">
            <v>SCOOP ICEBURG FD FRAME ONLY</v>
          </cell>
          <cell r="C2341">
            <v>0</v>
          </cell>
          <cell r="D2341" t="str">
            <v/>
          </cell>
        </row>
        <row r="2342">
          <cell r="A2342" t="str">
            <v>290024113000</v>
          </cell>
          <cell r="B2342" t="str">
            <v>ALLOY BLUE SPARKLE FRAME</v>
          </cell>
          <cell r="C2342">
            <v>0</v>
          </cell>
          <cell r="D2342" t="str">
            <v/>
          </cell>
        </row>
        <row r="2343">
          <cell r="A2343" t="str">
            <v>290024128000</v>
          </cell>
          <cell r="B2343" t="str">
            <v>ALLOY BRADSHW SKULL FRAME ONLY</v>
          </cell>
          <cell r="C2343">
            <v>0</v>
          </cell>
          <cell r="D2343" t="str">
            <v/>
          </cell>
        </row>
        <row r="2344">
          <cell r="A2344" t="str">
            <v>290024351000</v>
          </cell>
          <cell r="B2344" t="str">
            <v>ALLOY LIGHT ORANGE FRAME ONLY</v>
          </cell>
          <cell r="C2344">
            <v>0</v>
          </cell>
          <cell r="D2344" t="str">
            <v/>
          </cell>
        </row>
        <row r="2345">
          <cell r="A2345" t="str">
            <v>290024400000</v>
          </cell>
          <cell r="B2345" t="str">
            <v>ALLOY MCGRATH 05 SIG FRAME</v>
          </cell>
          <cell r="C2345">
            <v>0</v>
          </cell>
          <cell r="D2345" t="str">
            <v/>
          </cell>
        </row>
        <row r="2346">
          <cell r="A2346" t="str">
            <v>290024443000</v>
          </cell>
          <cell r="B2346" t="str">
            <v>ALLOY NEON ORG BLK FADE FRAME</v>
          </cell>
          <cell r="C2346">
            <v>0</v>
          </cell>
          <cell r="D2346" t="str">
            <v/>
          </cell>
        </row>
        <row r="2347">
          <cell r="A2347" t="str">
            <v>290024666000</v>
          </cell>
          <cell r="B2347" t="str">
            <v>ALLOY YEL/RED CAMO Frame</v>
          </cell>
          <cell r="C2347">
            <v>0</v>
          </cell>
          <cell r="D2347" t="str">
            <v/>
          </cell>
        </row>
        <row r="2348">
          <cell r="A2348" t="str">
            <v>290024668000</v>
          </cell>
          <cell r="B2348" t="str">
            <v>ALLOY MX YELLOW SPARKLE Frame</v>
          </cell>
          <cell r="C2348">
            <v>0</v>
          </cell>
          <cell r="D2348" t="str">
            <v/>
          </cell>
        </row>
        <row r="2349">
          <cell r="A2349" t="str">
            <v>290772348000</v>
          </cell>
          <cell r="B2349" t="str">
            <v>TARGA MX LIGHT BLUE Frame</v>
          </cell>
          <cell r="C2349">
            <v>0</v>
          </cell>
          <cell r="D2349" t="str">
            <v/>
          </cell>
        </row>
        <row r="2350">
          <cell r="A2350" t="str">
            <v>300009045000</v>
          </cell>
          <cell r="B2350" t="str">
            <v>42 BLACK FADE FRAME</v>
          </cell>
          <cell r="C2350">
            <v>0</v>
          </cell>
          <cell r="D2350" t="str">
            <v/>
          </cell>
        </row>
        <row r="2351">
          <cell r="A2351" t="str">
            <v>300009062000</v>
          </cell>
          <cell r="B2351" t="str">
            <v>42 BLACK GLOSS FRAME ONLY</v>
          </cell>
          <cell r="C2351">
            <v>0</v>
          </cell>
          <cell r="D2351" t="str">
            <v/>
          </cell>
        </row>
        <row r="2352">
          <cell r="A2352" t="str">
            <v>300009130000</v>
          </cell>
          <cell r="B2352" t="str">
            <v>42 BRONZE FADE FRAME</v>
          </cell>
          <cell r="C2352">
            <v>0</v>
          </cell>
          <cell r="D2352" t="str">
            <v/>
          </cell>
        </row>
        <row r="2353">
          <cell r="A2353" t="str">
            <v>300009188000</v>
          </cell>
          <cell r="B2353" t="str">
            <v>42 CLEAR BROWN FRAME</v>
          </cell>
          <cell r="C2353">
            <v>0</v>
          </cell>
          <cell r="D2353" t="str">
            <v/>
          </cell>
        </row>
        <row r="2354">
          <cell r="A2354" t="str">
            <v>300009192000</v>
          </cell>
          <cell r="B2354" t="str">
            <v>42 CLEAR CHERRY FRAME ONLY</v>
          </cell>
          <cell r="C2354">
            <v>0</v>
          </cell>
          <cell r="D2354" t="str">
            <v/>
          </cell>
        </row>
        <row r="2355">
          <cell r="A2355" t="str">
            <v>300009248000</v>
          </cell>
          <cell r="B2355" t="str">
            <v>42 DEEP BLUE FRAME ONLY</v>
          </cell>
          <cell r="C2355">
            <v>0</v>
          </cell>
          <cell r="D2355" t="str">
            <v/>
          </cell>
        </row>
        <row r="2356">
          <cell r="A2356" t="str">
            <v>300009613000</v>
          </cell>
          <cell r="B2356" t="str">
            <v>42 TORTOISE FRAME ONLY</v>
          </cell>
          <cell r="C2356">
            <v>0</v>
          </cell>
          <cell r="D2356" t="str">
            <v/>
          </cell>
        </row>
        <row r="2357">
          <cell r="A2357" t="str">
            <v>300010038000</v>
          </cell>
          <cell r="B2357" t="str">
            <v>43 BLACK FRAME ONLY</v>
          </cell>
          <cell r="C2357">
            <v>0</v>
          </cell>
          <cell r="D2357" t="str">
            <v/>
          </cell>
        </row>
        <row r="2358">
          <cell r="A2358" t="str">
            <v>300010081000</v>
          </cell>
          <cell r="B2358" t="str">
            <v>43 NIGHTBLUFADE/BLKBLUFD</v>
          </cell>
          <cell r="C2358">
            <v>0</v>
          </cell>
          <cell r="D2358" t="str">
            <v/>
          </cell>
        </row>
        <row r="2359">
          <cell r="A2359" t="str">
            <v>300010192000</v>
          </cell>
          <cell r="B2359" t="str">
            <v>43 CHERRY FRAME ONLY</v>
          </cell>
          <cell r="C2359">
            <v>0</v>
          </cell>
          <cell r="D2359" t="str">
            <v/>
          </cell>
        </row>
        <row r="2360">
          <cell r="A2360" t="str">
            <v>300010304000</v>
          </cell>
          <cell r="B2360" t="str">
            <v>43 GREY HORN/GREY 8b CR39 DEC</v>
          </cell>
          <cell r="C2360">
            <v>0</v>
          </cell>
          <cell r="D2360" t="str">
            <v/>
          </cell>
        </row>
        <row r="2361">
          <cell r="A2361" t="str">
            <v>300010613000</v>
          </cell>
          <cell r="B2361" t="str">
            <v>43 TORTOISE FRAME ONLY</v>
          </cell>
          <cell r="C2361">
            <v>0</v>
          </cell>
          <cell r="D2361" t="str">
            <v/>
          </cell>
        </row>
        <row r="2362">
          <cell r="A2362" t="str">
            <v>300010631000</v>
          </cell>
          <cell r="B2362" t="str">
            <v>43 WISKEY FADE/BRNCLRFAD8CRDEC</v>
          </cell>
          <cell r="C2362">
            <v>0</v>
          </cell>
          <cell r="D2362" t="str">
            <v/>
          </cell>
        </row>
        <row r="2363">
          <cell r="A2363" t="str">
            <v>300013062000</v>
          </cell>
          <cell r="B2363" t="str">
            <v>ABBEY BLACK GLOSS FRAME ONLY</v>
          </cell>
          <cell r="C2363">
            <v>0</v>
          </cell>
          <cell r="D2363" t="str">
            <v/>
          </cell>
        </row>
        <row r="2364">
          <cell r="A2364" t="str">
            <v>300013229000</v>
          </cell>
          <cell r="B2364" t="str">
            <v>ABBEY DARK BLU FADE FRAME ONLY</v>
          </cell>
          <cell r="C2364">
            <v>0</v>
          </cell>
          <cell r="D2364" t="str">
            <v/>
          </cell>
        </row>
        <row r="2365">
          <cell r="A2365" t="str">
            <v>300013405000</v>
          </cell>
          <cell r="B2365" t="str">
            <v>ABBEY MERLOT FADE FRAME ONLY</v>
          </cell>
          <cell r="C2365">
            <v>0</v>
          </cell>
          <cell r="D2365" t="str">
            <v/>
          </cell>
        </row>
        <row r="2366">
          <cell r="A2366" t="str">
            <v>300013446000</v>
          </cell>
          <cell r="B2366" t="str">
            <v>ABBEY NUDE FRAME ONLY</v>
          </cell>
          <cell r="C2366">
            <v>0</v>
          </cell>
          <cell r="D2366" t="str">
            <v/>
          </cell>
        </row>
        <row r="2367">
          <cell r="A2367" t="str">
            <v>300013613000</v>
          </cell>
          <cell r="B2367" t="str">
            <v>ABBEY TORTOISE FRAME ONLY</v>
          </cell>
          <cell r="C2367">
            <v>0</v>
          </cell>
          <cell r="D2367" t="str">
            <v/>
          </cell>
        </row>
        <row r="2368">
          <cell r="A2368" t="str">
            <v>300057112000</v>
          </cell>
          <cell r="B2368" t="str">
            <v>ASTRO BLU SMOKE FD FRAME</v>
          </cell>
          <cell r="C2368">
            <v>0</v>
          </cell>
          <cell r="D2368" t="str">
            <v/>
          </cell>
        </row>
        <row r="2369">
          <cell r="A2369" t="str">
            <v>300057183000</v>
          </cell>
          <cell r="B2369" t="str">
            <v>ASTRO CLEAR</v>
          </cell>
          <cell r="C2369">
            <v>0</v>
          </cell>
          <cell r="D2369" t="str">
            <v/>
          </cell>
        </row>
        <row r="2370">
          <cell r="A2370" t="str">
            <v>300057186000</v>
          </cell>
          <cell r="B2370" t="str">
            <v>ASTRO CLR ICEBURG/BLUEwSilvrDeg9b</v>
          </cell>
          <cell r="C2370">
            <v>0</v>
          </cell>
          <cell r="D2370" t="str">
            <v/>
          </cell>
        </row>
        <row r="2371">
          <cell r="A2371" t="str">
            <v>300057264000</v>
          </cell>
          <cell r="B2371" t="str">
            <v>ASTRO FIRE FADE FRAME ONLY</v>
          </cell>
          <cell r="C2371">
            <v>0</v>
          </cell>
          <cell r="D2371" t="str">
            <v/>
          </cell>
        </row>
        <row r="2372">
          <cell r="A2372" t="str">
            <v>300057422000</v>
          </cell>
          <cell r="B2372" t="str">
            <v>ASTRO MOCHA FADE</v>
          </cell>
          <cell r="C2372">
            <v>0</v>
          </cell>
          <cell r="D2372" t="str">
            <v/>
          </cell>
        </row>
        <row r="2373">
          <cell r="A2373" t="str">
            <v>300057542000</v>
          </cell>
          <cell r="B2373" t="str">
            <v>ASTRO RUBBER CAMO FRAME ONLY</v>
          </cell>
          <cell r="C2373">
            <v>0</v>
          </cell>
          <cell r="D2373" t="str">
            <v/>
          </cell>
        </row>
        <row r="2374">
          <cell r="A2374" t="str">
            <v>300057559000</v>
          </cell>
          <cell r="B2374" t="str">
            <v>ASTRO SILV ORG FADE FRAME ONLY</v>
          </cell>
          <cell r="C2374">
            <v>0</v>
          </cell>
          <cell r="D2374" t="str">
            <v/>
          </cell>
        </row>
        <row r="2375">
          <cell r="A2375" t="str">
            <v>300057624000</v>
          </cell>
          <cell r="B2375" t="str">
            <v>ASTRO VIOLET CLR/VIOLET FRAME</v>
          </cell>
          <cell r="C2375">
            <v>0</v>
          </cell>
          <cell r="D2375" t="str">
            <v/>
          </cell>
        </row>
        <row r="2376">
          <cell r="A2376" t="str">
            <v>300174062000</v>
          </cell>
          <cell r="B2376" t="str">
            <v>CLINT BLACKGLOSS FRAME ONLY</v>
          </cell>
          <cell r="C2376">
            <v>0</v>
          </cell>
          <cell r="D2376" t="str">
            <v/>
          </cell>
        </row>
        <row r="2377">
          <cell r="A2377" t="str">
            <v>300174105000</v>
          </cell>
          <cell r="B2377" t="str">
            <v>CLINT CL BLUE FADE FRAME ONLY</v>
          </cell>
          <cell r="C2377">
            <v>0</v>
          </cell>
          <cell r="D2377" t="str">
            <v/>
          </cell>
        </row>
        <row r="2378">
          <cell r="A2378" t="str">
            <v>300174154000</v>
          </cell>
          <cell r="B2378" t="str">
            <v>CLINT BURGUNDY FRAME ONLY</v>
          </cell>
          <cell r="C2378">
            <v>0</v>
          </cell>
          <cell r="D2378" t="str">
            <v/>
          </cell>
        </row>
        <row r="2379">
          <cell r="A2379" t="str">
            <v>300174204000</v>
          </cell>
          <cell r="B2379" t="str">
            <v>CLINT CLR SMOKE/GRYwSIL GRAD</v>
          </cell>
          <cell r="C2379">
            <v>37.5</v>
          </cell>
          <cell r="D2379" t="str">
            <v/>
          </cell>
        </row>
        <row r="2380">
          <cell r="A2380" t="str">
            <v>300174237000</v>
          </cell>
          <cell r="B2380" t="str">
            <v>CLINT DRK OLV FD FRAME</v>
          </cell>
          <cell r="C2380">
            <v>0</v>
          </cell>
          <cell r="D2380" t="str">
            <v/>
          </cell>
        </row>
        <row r="2381">
          <cell r="A2381" t="str">
            <v>300174292000</v>
          </cell>
          <cell r="B2381" t="str">
            <v>CLINT GREEN MOSS FRAME ONLY</v>
          </cell>
          <cell r="C2381">
            <v>0</v>
          </cell>
          <cell r="D2381" t="str">
            <v/>
          </cell>
        </row>
        <row r="2382">
          <cell r="A2382" t="str">
            <v>300174324000</v>
          </cell>
          <cell r="B2382" t="str">
            <v>CLINT ICEBURG FRAME ONLY</v>
          </cell>
          <cell r="C2382">
            <v>0</v>
          </cell>
          <cell r="D2382" t="str">
            <v/>
          </cell>
        </row>
        <row r="2383">
          <cell r="A2383" t="str">
            <v>300174430000</v>
          </cell>
          <cell r="B2383" t="str">
            <v>CLINT MYSTIC FADE FRAME ONLY</v>
          </cell>
          <cell r="C2383">
            <v>10</v>
          </cell>
          <cell r="D2383" t="str">
            <v/>
          </cell>
        </row>
        <row r="2384">
          <cell r="A2384" t="str">
            <v>300174453000</v>
          </cell>
          <cell r="B2384" t="str">
            <v>CLINT OLIVE GREEN FRAME ONLY</v>
          </cell>
          <cell r="C2384">
            <v>0</v>
          </cell>
          <cell r="D2384" t="str">
            <v/>
          </cell>
        </row>
        <row r="2385">
          <cell r="A2385" t="str">
            <v>300174613000</v>
          </cell>
          <cell r="B2385" t="str">
            <v>CLINT TORTOISE FRAME ONLY</v>
          </cell>
          <cell r="C2385">
            <v>0</v>
          </cell>
          <cell r="D2385" t="str">
            <v/>
          </cell>
        </row>
        <row r="2386">
          <cell r="A2386" t="str">
            <v>300174632000</v>
          </cell>
          <cell r="B2386" t="str">
            <v>CLINT WHITE FRAME</v>
          </cell>
          <cell r="C2386">
            <v>0</v>
          </cell>
          <cell r="D2386" t="str">
            <v/>
          </cell>
        </row>
        <row r="2387">
          <cell r="A2387" t="str">
            <v>300207038000</v>
          </cell>
          <cell r="B2387" t="str">
            <v>CRISTAL BLACK GLOSS FRAME</v>
          </cell>
          <cell r="C2387">
            <v>0</v>
          </cell>
          <cell r="D2387" t="str">
            <v/>
          </cell>
        </row>
        <row r="2388">
          <cell r="A2388" t="str">
            <v>300207163000</v>
          </cell>
          <cell r="B2388" t="str">
            <v>CRISTAL CARAMEL BRWN FRAME</v>
          </cell>
          <cell r="C2388">
            <v>0</v>
          </cell>
          <cell r="D2388" t="str">
            <v/>
          </cell>
        </row>
        <row r="2389">
          <cell r="A2389" t="str">
            <v>300207203000</v>
          </cell>
          <cell r="B2389" t="str">
            <v>CRISTAL CLEAR SHINY</v>
          </cell>
          <cell r="C2389">
            <v>0</v>
          </cell>
          <cell r="D2389" t="str">
            <v/>
          </cell>
        </row>
        <row r="2390">
          <cell r="A2390" t="str">
            <v>300207334000</v>
          </cell>
          <cell r="B2390" t="str">
            <v>CRISTAL JADE FADE FRAME</v>
          </cell>
          <cell r="C2390">
            <v>0</v>
          </cell>
          <cell r="D2390" t="str">
            <v/>
          </cell>
        </row>
        <row r="2391">
          <cell r="A2391" t="str">
            <v>300207342000</v>
          </cell>
          <cell r="B2391" t="str">
            <v>CRISTAL LAGOON FADE FRAME</v>
          </cell>
          <cell r="C2391">
            <v>0</v>
          </cell>
          <cell r="D2391" t="str">
            <v/>
          </cell>
        </row>
        <row r="2392">
          <cell r="A2392" t="str">
            <v>300207625000</v>
          </cell>
          <cell r="B2392" t="str">
            <v>CRISTAL VIOLET FADE FRAME</v>
          </cell>
          <cell r="C2392">
            <v>0</v>
          </cell>
          <cell r="D2392" t="str">
            <v/>
          </cell>
        </row>
        <row r="2393">
          <cell r="A2393" t="str">
            <v>300221062000</v>
          </cell>
          <cell r="B2393" t="str">
            <v>CURTIS BLACK GLOSS FRAME</v>
          </cell>
          <cell r="C2393">
            <v>0</v>
          </cell>
          <cell r="D2393" t="str">
            <v/>
          </cell>
        </row>
        <row r="2394">
          <cell r="A2394" t="str">
            <v>300221204000</v>
          </cell>
          <cell r="B2394" t="str">
            <v>CURTIS CLR SMOKE FRAME</v>
          </cell>
          <cell r="C2394">
            <v>0</v>
          </cell>
          <cell r="D2394" t="str">
            <v/>
          </cell>
        </row>
        <row r="2395">
          <cell r="A2395" t="str">
            <v>300221608000</v>
          </cell>
          <cell r="B2395" t="str">
            <v>CURTIS TOBACCO FRAME</v>
          </cell>
          <cell r="C2395">
            <v>0</v>
          </cell>
          <cell r="D2395" t="str">
            <v/>
          </cell>
        </row>
        <row r="2396">
          <cell r="A2396" t="str">
            <v>300275188000</v>
          </cell>
          <cell r="B2396" t="str">
            <v>DYNASTY CARAMEL(CLR BRN) FRAME</v>
          </cell>
          <cell r="C2396">
            <v>0</v>
          </cell>
          <cell r="D2396" t="str">
            <v/>
          </cell>
        </row>
        <row r="2397">
          <cell r="A2397" t="str">
            <v>300275268000</v>
          </cell>
          <cell r="B2397" t="str">
            <v>DYNASTY FOREST TORT FRAME</v>
          </cell>
          <cell r="C2397">
            <v>0</v>
          </cell>
          <cell r="D2397" t="str">
            <v/>
          </cell>
        </row>
        <row r="2398">
          <cell r="A2398" t="str">
            <v>300275334000</v>
          </cell>
          <cell r="B2398" t="str">
            <v>DYNASTY JADE FADE FRAME ONLY</v>
          </cell>
          <cell r="C2398">
            <v>0</v>
          </cell>
          <cell r="D2398" t="str">
            <v/>
          </cell>
        </row>
        <row r="2399">
          <cell r="A2399" t="str">
            <v>300275613000</v>
          </cell>
          <cell r="B2399" t="str">
            <v>DYNASTY TORTOISE FRAME</v>
          </cell>
          <cell r="C2399">
            <v>0</v>
          </cell>
          <cell r="D2399" t="str">
            <v/>
          </cell>
        </row>
        <row r="2400">
          <cell r="A2400" t="str">
            <v>300275632000</v>
          </cell>
          <cell r="B2400" t="str">
            <v>DYNASTY WHITE FRAME</v>
          </cell>
          <cell r="C2400">
            <v>0</v>
          </cell>
          <cell r="D2400" t="str">
            <v/>
          </cell>
        </row>
        <row r="2401">
          <cell r="A2401" t="str">
            <v>300349062000</v>
          </cell>
          <cell r="B2401" t="str">
            <v>GLACE BLACK SHINY FRAME</v>
          </cell>
          <cell r="C2401">
            <v>0</v>
          </cell>
          <cell r="D2401" t="str">
            <v/>
          </cell>
        </row>
        <row r="2402">
          <cell r="A2402" t="str">
            <v>300349338000</v>
          </cell>
          <cell r="B2402" t="str">
            <v>GLACE KELP FADE FRAME ONLY</v>
          </cell>
          <cell r="C2402">
            <v>0</v>
          </cell>
          <cell r="D2402" t="str">
            <v/>
          </cell>
        </row>
        <row r="2403">
          <cell r="A2403" t="str">
            <v>300349544000</v>
          </cell>
          <cell r="B2403" t="str">
            <v>GLACE RUST FADE FRAME</v>
          </cell>
          <cell r="C2403">
            <v>0</v>
          </cell>
          <cell r="D2403" t="str">
            <v/>
          </cell>
        </row>
        <row r="2404">
          <cell r="A2404" t="str">
            <v>300349613000</v>
          </cell>
          <cell r="B2404" t="str">
            <v>GLACE TORTOISE FRAME ONLY</v>
          </cell>
          <cell r="C2404">
            <v>0</v>
          </cell>
          <cell r="D2404" t="str">
            <v/>
          </cell>
        </row>
        <row r="2405">
          <cell r="A2405" t="str">
            <v>300360196000</v>
          </cell>
          <cell r="B2405" t="str">
            <v>GRIFFIN CLR MUSTRD FRAME</v>
          </cell>
          <cell r="C2405">
            <v>0</v>
          </cell>
          <cell r="D2405" t="str">
            <v/>
          </cell>
        </row>
        <row r="2406">
          <cell r="A2406" t="str">
            <v>300378260000</v>
          </cell>
          <cell r="B2406" t="str">
            <v>HS SCOOP FADE TO CHROME FRAME ONLY</v>
          </cell>
          <cell r="C2406">
            <v>0</v>
          </cell>
          <cell r="D2406" t="str">
            <v/>
          </cell>
        </row>
        <row r="2407">
          <cell r="A2407" t="str">
            <v>300378329000</v>
          </cell>
          <cell r="B2407" t="str">
            <v>HS SCOOP INDUS CYN RUBBER FRAME ONLY</v>
          </cell>
          <cell r="C2407">
            <v>0</v>
          </cell>
          <cell r="D2407" t="str">
            <v/>
          </cell>
        </row>
        <row r="2408">
          <cell r="A2408" t="str">
            <v>300378339000</v>
          </cell>
          <cell r="B2408" t="str">
            <v>HS SCOOP KHAKI FRAME ONLY</v>
          </cell>
          <cell r="C2408">
            <v>0</v>
          </cell>
          <cell r="D2408" t="str">
            <v/>
          </cell>
        </row>
        <row r="2409">
          <cell r="A2409" t="str">
            <v>300378358000</v>
          </cell>
          <cell r="B2409" t="str">
            <v>HS SCOOP LIME FADE FRAME ONLY</v>
          </cell>
          <cell r="C2409">
            <v>0</v>
          </cell>
          <cell r="D2409" t="str">
            <v/>
          </cell>
        </row>
        <row r="2410">
          <cell r="A2410" t="str">
            <v>300378462000</v>
          </cell>
          <cell r="B2410" t="str">
            <v>HS SCOOP BLK ORG FADE FRAME ONLY</v>
          </cell>
          <cell r="C2410">
            <v>0</v>
          </cell>
          <cell r="D2410" t="str">
            <v/>
          </cell>
        </row>
        <row r="2411">
          <cell r="A2411" t="str">
            <v>300405038000</v>
          </cell>
          <cell r="B2411" t="str">
            <v>ISIS BLACK FRAME ONLY</v>
          </cell>
          <cell r="C2411">
            <v>0</v>
          </cell>
          <cell r="D2411" t="str">
            <v/>
          </cell>
        </row>
        <row r="2412">
          <cell r="A2412" t="str">
            <v>300405292000</v>
          </cell>
          <cell r="B2412" t="str">
            <v>ISIS GREEN MOSS/GREYGREEN</v>
          </cell>
          <cell r="C2412">
            <v>0</v>
          </cell>
          <cell r="D2412" t="str">
            <v/>
          </cell>
        </row>
        <row r="2413">
          <cell r="A2413" t="str">
            <v>300405421000</v>
          </cell>
          <cell r="B2413" t="str">
            <v>ISIS MOCHA FRAME ONLY</v>
          </cell>
          <cell r="C2413">
            <v>0</v>
          </cell>
          <cell r="D2413" t="str">
            <v/>
          </cell>
        </row>
        <row r="2414">
          <cell r="A2414" t="str">
            <v>300405607000</v>
          </cell>
          <cell r="B2414" t="str">
            <v>ISIS TIGER TORTOISE FRAME ONLY</v>
          </cell>
          <cell r="C2414">
            <v>0</v>
          </cell>
          <cell r="D2414" t="str">
            <v/>
          </cell>
        </row>
        <row r="2415">
          <cell r="A2415" t="str">
            <v>300405657000</v>
          </cell>
          <cell r="B2415" t="str">
            <v>ISIS WINE FADE FRAME ONLY</v>
          </cell>
          <cell r="C2415">
            <v>0</v>
          </cell>
          <cell r="D2415" t="str">
            <v/>
          </cell>
        </row>
        <row r="2416">
          <cell r="A2416" t="str">
            <v>300409062000</v>
          </cell>
          <cell r="B2416" t="str">
            <v>JADE BLACK SHINY FRAME ONLY</v>
          </cell>
          <cell r="C2416">
            <v>0</v>
          </cell>
          <cell r="D2416" t="str">
            <v/>
          </cell>
        </row>
        <row r="2417">
          <cell r="A2417" t="str">
            <v>300409105000</v>
          </cell>
          <cell r="B2417" t="str">
            <v>JADE BLUE FADE FRAME ONLY</v>
          </cell>
          <cell r="C2417">
            <v>0</v>
          </cell>
          <cell r="D2417" t="str">
            <v/>
          </cell>
        </row>
        <row r="2418">
          <cell r="A2418" t="str">
            <v>300409286000</v>
          </cell>
          <cell r="B2418" t="str">
            <v>JADE GRASSHOPPER FRAME ONLY</v>
          </cell>
          <cell r="C2418">
            <v>0</v>
          </cell>
          <cell r="D2418" t="str">
            <v/>
          </cell>
        </row>
        <row r="2419">
          <cell r="A2419" t="str">
            <v>300409342000</v>
          </cell>
          <cell r="B2419" t="str">
            <v>JADE LAGOON FADE FRAME</v>
          </cell>
          <cell r="C2419">
            <v>0</v>
          </cell>
          <cell r="D2419" t="str">
            <v/>
          </cell>
        </row>
        <row r="2420">
          <cell r="A2420" t="str">
            <v>300409363000</v>
          </cell>
          <cell r="B2420" t="str">
            <v>JADE LIQUID IVORY FRAME</v>
          </cell>
          <cell r="C2420">
            <v>0</v>
          </cell>
          <cell r="D2420" t="str">
            <v/>
          </cell>
        </row>
        <row r="2421">
          <cell r="A2421" t="str">
            <v>300409608000</v>
          </cell>
          <cell r="B2421" t="str">
            <v>JADE TOBACCO FRAME</v>
          </cell>
          <cell r="C2421">
            <v>0</v>
          </cell>
          <cell r="D2421" t="str">
            <v/>
          </cell>
        </row>
        <row r="2422">
          <cell r="A2422" t="str">
            <v>300409613000</v>
          </cell>
          <cell r="B2422" t="str">
            <v>JADE TORTOISE FRAME ONLY</v>
          </cell>
          <cell r="C2422">
            <v>0</v>
          </cell>
          <cell r="D2422" t="str">
            <v/>
          </cell>
        </row>
        <row r="2423">
          <cell r="A2423" t="str">
            <v>300409657000</v>
          </cell>
          <cell r="B2423" t="str">
            <v>JADE  WINE FADE FRAME ONLY</v>
          </cell>
          <cell r="C2423">
            <v>0</v>
          </cell>
          <cell r="D2423" t="str">
            <v/>
          </cell>
        </row>
        <row r="2424">
          <cell r="A2424" t="str">
            <v>300435062000</v>
          </cell>
          <cell r="B2424" t="str">
            <v>LE BARON BLACK GLOSS FRAME</v>
          </cell>
          <cell r="C2424">
            <v>0</v>
          </cell>
          <cell r="D2424" t="str">
            <v/>
          </cell>
        </row>
        <row r="2425">
          <cell r="A2425" t="str">
            <v>300435197000</v>
          </cell>
          <cell r="B2425" t="str">
            <v>LE BARON CLR OLIVE FRAME</v>
          </cell>
          <cell r="C2425">
            <v>0</v>
          </cell>
          <cell r="D2425" t="str">
            <v/>
          </cell>
        </row>
        <row r="2426">
          <cell r="A2426" t="str">
            <v>300435201000</v>
          </cell>
          <cell r="B2426" t="str">
            <v>LE BARON CLR PEWTR FRAME</v>
          </cell>
          <cell r="C2426">
            <v>0</v>
          </cell>
          <cell r="D2426" t="str">
            <v/>
          </cell>
        </row>
        <row r="2427">
          <cell r="A2427" t="str">
            <v>300435589000</v>
          </cell>
          <cell r="B2427" t="str">
            <v>LE BARON TAUPE FRAME</v>
          </cell>
          <cell r="C2427">
            <v>0</v>
          </cell>
          <cell r="D2427" t="str">
            <v/>
          </cell>
        </row>
        <row r="2428">
          <cell r="A2428" t="str">
            <v>300435613000</v>
          </cell>
          <cell r="B2428" t="str">
            <v>LE BARON X-RAY TORT FRAME</v>
          </cell>
          <cell r="C2428">
            <v>0</v>
          </cell>
          <cell r="D2428" t="str">
            <v/>
          </cell>
        </row>
        <row r="2429">
          <cell r="A2429" t="str">
            <v>300465099000</v>
          </cell>
          <cell r="B2429" t="str">
            <v>M2 AZURE BLUE FRAME ONLY</v>
          </cell>
          <cell r="C2429">
            <v>0</v>
          </cell>
          <cell r="D2429" t="str">
            <v/>
          </cell>
        </row>
        <row r="2430">
          <cell r="A2430" t="str">
            <v>300465104000</v>
          </cell>
          <cell r="B2430" t="str">
            <v>M2 BLUE CRYSTAL FRAME ONLY</v>
          </cell>
          <cell r="C2430">
            <v>0</v>
          </cell>
          <cell r="D2430" t="str">
            <v/>
          </cell>
        </row>
        <row r="2431">
          <cell r="A2431" t="str">
            <v>300465165000</v>
          </cell>
          <cell r="B2431" t="str">
            <v>M2 CHAMPAGNE PEARL FRAME</v>
          </cell>
          <cell r="C2431">
            <v>0</v>
          </cell>
          <cell r="D2431" t="str">
            <v/>
          </cell>
        </row>
        <row r="2432">
          <cell r="A2432" t="str">
            <v>300465186000</v>
          </cell>
          <cell r="B2432" t="str">
            <v>M2 CLR BLUE FADE FRAME ONLY</v>
          </cell>
          <cell r="C2432">
            <v>0</v>
          </cell>
          <cell r="D2432" t="str">
            <v/>
          </cell>
        </row>
        <row r="2433">
          <cell r="A2433" t="str">
            <v>300465192000</v>
          </cell>
          <cell r="B2433" t="str">
            <v>M2 CLEAR CHERRY FRAME ONLY</v>
          </cell>
          <cell r="C2433">
            <v>0</v>
          </cell>
          <cell r="D2433" t="str">
            <v/>
          </cell>
        </row>
        <row r="2434">
          <cell r="A2434" t="str">
            <v>300465357000</v>
          </cell>
          <cell r="B2434" t="str">
            <v>M2 LIME FRAME ONLY</v>
          </cell>
          <cell r="C2434">
            <v>0</v>
          </cell>
          <cell r="D2434" t="str">
            <v/>
          </cell>
        </row>
        <row r="2435">
          <cell r="A2435" t="str">
            <v>300465380000</v>
          </cell>
          <cell r="B2435" t="str">
            <v>M2 MATTE CHROME FRAME ONLY</v>
          </cell>
          <cell r="C2435">
            <v>0</v>
          </cell>
          <cell r="D2435" t="str">
            <v/>
          </cell>
        </row>
        <row r="2436">
          <cell r="A2436" t="str">
            <v>300465483000</v>
          </cell>
          <cell r="B2436" t="str">
            <v>M2 PEARL WHT CYN FD FRAME ONLY</v>
          </cell>
          <cell r="C2436">
            <v>0</v>
          </cell>
          <cell r="D2436" t="str">
            <v/>
          </cell>
        </row>
        <row r="2437">
          <cell r="A2437" t="str">
            <v>300480051000</v>
          </cell>
          <cell r="B2437" t="str">
            <v>MC BLKMAGNTFADE/BLKROSE6bCR39</v>
          </cell>
          <cell r="C2437">
            <v>0</v>
          </cell>
          <cell r="D2437" t="str">
            <v/>
          </cell>
        </row>
        <row r="2438">
          <cell r="A2438" t="str">
            <v>300480062000</v>
          </cell>
          <cell r="B2438" t="str">
            <v>MC BLACKGLOSS FRAME ONLY</v>
          </cell>
          <cell r="C2438">
            <v>0</v>
          </cell>
          <cell r="D2438" t="str">
            <v/>
          </cell>
        </row>
        <row r="2439">
          <cell r="A2439" t="str">
            <v>300480078000</v>
          </cell>
          <cell r="B2439" t="str">
            <v>MC BLACK YEL FD FRAME ONLY</v>
          </cell>
          <cell r="C2439">
            <v>0</v>
          </cell>
          <cell r="D2439" t="str">
            <v/>
          </cell>
        </row>
        <row r="2440">
          <cell r="A2440" t="str">
            <v>300480130000</v>
          </cell>
          <cell r="B2440" t="str">
            <v>MC BRONZE FADE FRAME</v>
          </cell>
          <cell r="C2440">
            <v>0</v>
          </cell>
          <cell r="D2440" t="str">
            <v/>
          </cell>
        </row>
        <row r="2441">
          <cell r="A2441" t="str">
            <v>300480188000</v>
          </cell>
          <cell r="B2441" t="str">
            <v>MC CLR BRWN FRAME ONLY</v>
          </cell>
          <cell r="C2441">
            <v>0</v>
          </cell>
          <cell r="D2441" t="str">
            <v/>
          </cell>
        </row>
        <row r="2442">
          <cell r="A2442" t="str">
            <v>300480192000</v>
          </cell>
          <cell r="B2442" t="str">
            <v>MC CLEAR CHERRY/GREY 6bCR39</v>
          </cell>
          <cell r="C2442">
            <v>0</v>
          </cell>
          <cell r="D2442" t="str">
            <v/>
          </cell>
        </row>
        <row r="2443">
          <cell r="A2443" t="str">
            <v>300480199000</v>
          </cell>
          <cell r="B2443" t="str">
            <v>MC ORG CLR FADE FRAME ONLY</v>
          </cell>
          <cell r="C2443">
            <v>0</v>
          </cell>
          <cell r="D2443" t="str">
            <v/>
          </cell>
        </row>
        <row r="2444">
          <cell r="A2444" t="str">
            <v>300480204000</v>
          </cell>
          <cell r="B2444" t="str">
            <v>MC CLR SMOKE FRAME ONLY</v>
          </cell>
          <cell r="C2444">
            <v>0</v>
          </cell>
          <cell r="D2444" t="str">
            <v/>
          </cell>
        </row>
        <row r="2445">
          <cell r="A2445" t="str">
            <v>300480386000</v>
          </cell>
          <cell r="B2445" t="str">
            <v>MC MATTE GUNMTL FRAME ONLY</v>
          </cell>
          <cell r="C2445">
            <v>0</v>
          </cell>
          <cell r="D2445" t="str">
            <v/>
          </cell>
        </row>
        <row r="2446">
          <cell r="A2446" t="str">
            <v>300480430000</v>
          </cell>
          <cell r="B2446" t="str">
            <v>MC MYSTIC FADE FRAME</v>
          </cell>
          <cell r="C2446">
            <v>0</v>
          </cell>
          <cell r="D2446" t="str">
            <v/>
          </cell>
        </row>
        <row r="2447">
          <cell r="A2447" t="str">
            <v>300480613000</v>
          </cell>
          <cell r="B2447" t="str">
            <v>MC TORTOISE/BRONZE 6bCR39</v>
          </cell>
          <cell r="C2447">
            <v>0</v>
          </cell>
          <cell r="D2447" t="str">
            <v/>
          </cell>
        </row>
        <row r="2448">
          <cell r="A2448" t="str">
            <v>300484031000</v>
          </cell>
          <cell r="B2448" t="str">
            <v>METEOR AZURE BLUE FRAME ONLY</v>
          </cell>
          <cell r="C2448">
            <v>0</v>
          </cell>
          <cell r="D2448" t="str">
            <v/>
          </cell>
        </row>
        <row r="2449">
          <cell r="A2449" t="str">
            <v>300484053000</v>
          </cell>
          <cell r="B2449" t="str">
            <v>METEOR BLK ORG FADE FRAME</v>
          </cell>
          <cell r="C2449">
            <v>0</v>
          </cell>
          <cell r="D2449" t="str">
            <v/>
          </cell>
        </row>
        <row r="2450">
          <cell r="A2450" t="str">
            <v>300484177000</v>
          </cell>
          <cell r="B2450" t="str">
            <v>METEOR CHROME FRAME ONLY</v>
          </cell>
          <cell r="C2450">
            <v>0</v>
          </cell>
          <cell r="D2450" t="str">
            <v/>
          </cell>
        </row>
        <row r="2451">
          <cell r="A2451" t="str">
            <v>300484188000</v>
          </cell>
          <cell r="B2451" t="str">
            <v>METEOR CLEAR BROWN FRAME ONLY</v>
          </cell>
          <cell r="C2451">
            <v>0</v>
          </cell>
          <cell r="D2451" t="str">
            <v/>
          </cell>
        </row>
        <row r="2452">
          <cell r="A2452" t="str">
            <v>300484278000</v>
          </cell>
          <cell r="B2452" t="str">
            <v>METEOR GOLD GRADIENT FRAME ONLY</v>
          </cell>
          <cell r="C2452">
            <v>0</v>
          </cell>
          <cell r="D2452" t="str">
            <v/>
          </cell>
        </row>
        <row r="2453">
          <cell r="A2453" t="str">
            <v>300484375000</v>
          </cell>
          <cell r="B2453" t="str">
            <v>METEOR MATT BLU CRYS FRAME</v>
          </cell>
          <cell r="C2453">
            <v>0</v>
          </cell>
          <cell r="D2453" t="str">
            <v/>
          </cell>
        </row>
        <row r="2454">
          <cell r="A2454" t="str">
            <v>300484524000</v>
          </cell>
          <cell r="B2454" t="str">
            <v>METEOR RED RUST FRAME</v>
          </cell>
          <cell r="C2454">
            <v>0</v>
          </cell>
          <cell r="D2454" t="str">
            <v/>
          </cell>
        </row>
        <row r="2455">
          <cell r="A2455" t="str">
            <v>300488053000</v>
          </cell>
          <cell r="B2455" t="str">
            <v>MS SCOOP BLK ORG FADE FRAME</v>
          </cell>
          <cell r="C2455">
            <v>0</v>
          </cell>
          <cell r="D2455" t="str">
            <v/>
          </cell>
        </row>
        <row r="2456">
          <cell r="A2456" t="str">
            <v>300488104000</v>
          </cell>
          <cell r="B2456" t="str">
            <v>MS SCOOP BLUE CRYSTAL FRAME ONLY</v>
          </cell>
          <cell r="C2456">
            <v>0</v>
          </cell>
          <cell r="D2456" t="str">
            <v/>
          </cell>
        </row>
        <row r="2457">
          <cell r="A2457" t="str">
            <v>300488155000</v>
          </cell>
          <cell r="B2457" t="str">
            <v>MS SCOOP BURG CHROME FRAME ONLY</v>
          </cell>
          <cell r="C2457">
            <v>0</v>
          </cell>
          <cell r="D2457" t="str">
            <v/>
          </cell>
        </row>
        <row r="2458">
          <cell r="A2458" t="str">
            <v>300488165000</v>
          </cell>
          <cell r="B2458" t="str">
            <v>MS SCOOP CHAMPAGNE PRL FRAME ONLY</v>
          </cell>
          <cell r="C2458">
            <v>0</v>
          </cell>
          <cell r="D2458" t="str">
            <v/>
          </cell>
        </row>
        <row r="2459">
          <cell r="A2459" t="str">
            <v>300488183000</v>
          </cell>
          <cell r="B2459" t="str">
            <v>MS SCOOP CLEAR FRAME ONLY</v>
          </cell>
          <cell r="C2459">
            <v>0</v>
          </cell>
          <cell r="D2459" t="str">
            <v/>
          </cell>
        </row>
        <row r="2460">
          <cell r="A2460" t="str">
            <v>300488204000</v>
          </cell>
          <cell r="B2460" t="str">
            <v>MS SCOOP CLR SMOKE/GRY ARC</v>
          </cell>
          <cell r="C2460">
            <v>0</v>
          </cell>
          <cell r="D2460" t="str">
            <v/>
          </cell>
        </row>
        <row r="2461">
          <cell r="A2461" t="str">
            <v>300488231000</v>
          </cell>
          <cell r="B2461" t="str">
            <v>MS SCCOP DK CLR WINE FRAME ONLY</v>
          </cell>
          <cell r="C2461">
            <v>0</v>
          </cell>
          <cell r="D2461" t="str">
            <v/>
          </cell>
        </row>
        <row r="2462">
          <cell r="A2462" t="str">
            <v>300488275000</v>
          </cell>
          <cell r="B2462" t="str">
            <v>MS SCOOP GOLD CHROME FRAME ONLY</v>
          </cell>
          <cell r="C2462">
            <v>0</v>
          </cell>
          <cell r="D2462" t="str">
            <v/>
          </cell>
        </row>
        <row r="2463">
          <cell r="A2463" t="str">
            <v>300488291000</v>
          </cell>
          <cell r="B2463" t="str">
            <v>MS SCOOP GREEN FADE FRAME ONLY</v>
          </cell>
          <cell r="C2463">
            <v>0</v>
          </cell>
          <cell r="D2463" t="str">
            <v/>
          </cell>
        </row>
        <row r="2464">
          <cell r="A2464" t="str">
            <v>300488632000</v>
          </cell>
          <cell r="B2464" t="str">
            <v>MS SCOOP WHITE FRAME ONLY</v>
          </cell>
          <cell r="C2464">
            <v>0</v>
          </cell>
          <cell r="D2464" t="str">
            <v/>
          </cell>
        </row>
        <row r="2465">
          <cell r="A2465" t="str">
            <v>300512038000</v>
          </cell>
          <cell r="B2465" t="str">
            <v>MODE BLACK FRAME ONLY</v>
          </cell>
          <cell r="C2465">
            <v>0</v>
          </cell>
          <cell r="D2465" t="str">
            <v/>
          </cell>
        </row>
        <row r="2466">
          <cell r="A2466" t="str">
            <v>300512045000</v>
          </cell>
          <cell r="B2466" t="str">
            <v>MODE BLACKFADE/BLKFADE8bCRDEC</v>
          </cell>
          <cell r="C2466">
            <v>0</v>
          </cell>
          <cell r="D2466" t="str">
            <v/>
          </cell>
        </row>
        <row r="2467">
          <cell r="A2467" t="str">
            <v>300512093000</v>
          </cell>
          <cell r="B2467" t="str">
            <v>MODE BLKYELLOW FRAME ONLY</v>
          </cell>
          <cell r="C2467">
            <v>0</v>
          </cell>
          <cell r="D2467" t="str">
            <v/>
          </cell>
        </row>
        <row r="2468">
          <cell r="A2468" t="str">
            <v>300512103000</v>
          </cell>
          <cell r="B2468" t="str">
            <v>MODE BLUE CLR FADE FRAME ONLY</v>
          </cell>
          <cell r="C2468">
            <v>0</v>
          </cell>
          <cell r="D2468" t="str">
            <v/>
          </cell>
        </row>
        <row r="2469">
          <cell r="A2469" t="str">
            <v>300512106000</v>
          </cell>
          <cell r="B2469" t="str">
            <v>MODE BLUE GRADIENT FRAME ONLY</v>
          </cell>
          <cell r="C2469">
            <v>0</v>
          </cell>
          <cell r="D2469" t="str">
            <v/>
          </cell>
        </row>
        <row r="2470">
          <cell r="A2470" t="str">
            <v>300512304000</v>
          </cell>
          <cell r="B2470" t="str">
            <v>MODE GREY HORN</v>
          </cell>
          <cell r="C2470">
            <v>0</v>
          </cell>
          <cell r="D2470" t="str">
            <v/>
          </cell>
        </row>
        <row r="2471">
          <cell r="A2471" t="str">
            <v>300512430000</v>
          </cell>
          <cell r="B2471" t="str">
            <v>MODE MYSTIC FADE FRAME</v>
          </cell>
          <cell r="C2471">
            <v>0</v>
          </cell>
          <cell r="D2471" t="str">
            <v/>
          </cell>
        </row>
        <row r="2472">
          <cell r="A2472" t="str">
            <v>300512451000</v>
          </cell>
          <cell r="B2472" t="str">
            <v>MODE OLIVE CLR FADE FRAME ONLY</v>
          </cell>
          <cell r="C2472">
            <v>0</v>
          </cell>
          <cell r="D2472" t="str">
            <v/>
          </cell>
        </row>
        <row r="2473">
          <cell r="A2473" t="str">
            <v>300512521000</v>
          </cell>
          <cell r="B2473" t="str">
            <v>MODE RED GRADIENT/BRONZ 8bCR39</v>
          </cell>
          <cell r="C2473">
            <v>0</v>
          </cell>
          <cell r="D2473" t="str">
            <v/>
          </cell>
        </row>
        <row r="2474">
          <cell r="A2474" t="str">
            <v>300512589000</v>
          </cell>
          <cell r="B2474" t="str">
            <v>MODE TAUPE FRAME</v>
          </cell>
          <cell r="C2474">
            <v>0</v>
          </cell>
          <cell r="D2474" t="str">
            <v/>
          </cell>
        </row>
        <row r="2475">
          <cell r="A2475" t="str">
            <v>300512605000</v>
          </cell>
          <cell r="B2475" t="str">
            <v>MODE TERRA FADE FRAME</v>
          </cell>
          <cell r="C2475">
            <v>0</v>
          </cell>
          <cell r="D2475" t="str">
            <v/>
          </cell>
        </row>
        <row r="2476">
          <cell r="A2476" t="str">
            <v>300512613000</v>
          </cell>
          <cell r="B2476" t="str">
            <v>MODE TORTOISE FRAME ONLY</v>
          </cell>
          <cell r="C2476">
            <v>0</v>
          </cell>
          <cell r="D2476" t="str">
            <v/>
          </cell>
        </row>
        <row r="2477">
          <cell r="A2477" t="str">
            <v>300512632000</v>
          </cell>
          <cell r="B2477" t="str">
            <v>MODE WHITE FRAME</v>
          </cell>
          <cell r="C2477">
            <v>0</v>
          </cell>
          <cell r="D2477" t="str">
            <v/>
          </cell>
        </row>
        <row r="2478">
          <cell r="A2478" t="str">
            <v>300526055000</v>
          </cell>
          <cell r="B2478" t="str">
            <v>NEO SCOOP BLACK PEARL FRAME ONLY</v>
          </cell>
          <cell r="C2478">
            <v>0</v>
          </cell>
          <cell r="D2478" t="str">
            <v/>
          </cell>
        </row>
        <row r="2479">
          <cell r="A2479" t="str">
            <v>300807210000</v>
          </cell>
          <cell r="B2479" t="str">
            <v>TWIGGY COCONUT CR FD FRAME</v>
          </cell>
          <cell r="C2479">
            <v>0</v>
          </cell>
          <cell r="D2479" t="str">
            <v/>
          </cell>
        </row>
        <row r="2480">
          <cell r="A2480" t="str">
            <v>300807364000</v>
          </cell>
          <cell r="B2480" t="str">
            <v>TWIGGY LIQD WHITE FRAME</v>
          </cell>
          <cell r="C2480">
            <v>0</v>
          </cell>
          <cell r="D2480" t="str">
            <v/>
          </cell>
        </row>
        <row r="2481">
          <cell r="A2481" t="str">
            <v>300818374000</v>
          </cell>
          <cell r="B2481" t="str">
            <v>VEGA BLACK MATTE FRAME</v>
          </cell>
          <cell r="C2481">
            <v>0</v>
          </cell>
          <cell r="D2481" t="str">
            <v/>
          </cell>
        </row>
        <row r="2482">
          <cell r="A2482" t="str">
            <v>300818498000</v>
          </cell>
          <cell r="B2482" t="str">
            <v>VEGA POWDER BLUE FRAME</v>
          </cell>
          <cell r="C2482">
            <v>0</v>
          </cell>
          <cell r="D2482" t="str">
            <v/>
          </cell>
        </row>
        <row r="2483">
          <cell r="A2483" t="str">
            <v>300818499000</v>
          </cell>
          <cell r="B2483" t="str">
            <v>VEGA POWDER PEARL FRAME</v>
          </cell>
          <cell r="C2483">
            <v>0</v>
          </cell>
          <cell r="D2483" t="str">
            <v/>
          </cell>
        </row>
        <row r="2484">
          <cell r="A2484" t="str">
            <v>300826062000</v>
          </cell>
          <cell r="B2484" t="str">
            <v>VJ BLK SHINY FRAME ONLY</v>
          </cell>
          <cell r="C2484">
            <v>0</v>
          </cell>
          <cell r="D2484" t="str">
            <v/>
          </cell>
        </row>
        <row r="2485">
          <cell r="A2485" t="str">
            <v>300826188000</v>
          </cell>
          <cell r="B2485" t="str">
            <v>VJ CLR BROWN FRAME ONLY</v>
          </cell>
          <cell r="C2485">
            <v>0</v>
          </cell>
          <cell r="D2485" t="str">
            <v/>
          </cell>
        </row>
        <row r="2486">
          <cell r="A2486" t="str">
            <v>300826304000</v>
          </cell>
          <cell r="B2486" t="str">
            <v>VJ GRY HORN FRAME ONLY</v>
          </cell>
          <cell r="C2486">
            <v>0</v>
          </cell>
          <cell r="D2486" t="str">
            <v/>
          </cell>
        </row>
        <row r="2487">
          <cell r="A2487" t="str">
            <v>300826449000</v>
          </cell>
          <cell r="B2487" t="str">
            <v>VJ OLIVE BLK FRAME ONLY</v>
          </cell>
          <cell r="C2487">
            <v>0</v>
          </cell>
          <cell r="D2487" t="str">
            <v/>
          </cell>
        </row>
        <row r="2488">
          <cell r="A2488" t="str">
            <v>300826503000</v>
          </cell>
          <cell r="B2488" t="str">
            <v>VJ PRUNE/VIOLET 6bCR39</v>
          </cell>
          <cell r="C2488">
            <v>0</v>
          </cell>
          <cell r="D2488" t="str">
            <v/>
          </cell>
        </row>
        <row r="2489">
          <cell r="A2489" t="str">
            <v>300861430000</v>
          </cell>
          <cell r="B2489" t="str">
            <v>ZOE MYSTIC FADE FRAME ONLY</v>
          </cell>
          <cell r="C2489">
            <v>0</v>
          </cell>
          <cell r="D2489" t="str">
            <v/>
          </cell>
        </row>
        <row r="2490">
          <cell r="A2490" t="str">
            <v>300861591000</v>
          </cell>
          <cell r="B2490" t="str">
            <v>ZOE TEAL FADE FRAME ONLY</v>
          </cell>
          <cell r="C2490">
            <v>0</v>
          </cell>
          <cell r="D2490" t="str">
            <v/>
          </cell>
        </row>
        <row r="2491">
          <cell r="A2491" t="str">
            <v>310051062069</v>
          </cell>
          <cell r="B2491" t="str">
            <v>APOLLO 08 BLACKwBK/DK GRY STRP-BZ</v>
          </cell>
          <cell r="C2491">
            <v>80</v>
          </cell>
          <cell r="D2491" t="str">
            <v>648478679429</v>
          </cell>
        </row>
        <row r="2492">
          <cell r="A2492" t="str">
            <v>310051062080</v>
          </cell>
          <cell r="B2492" t="str">
            <v>APOLLO 08 BLACKwBK STRP-BZwGLD MIRR</v>
          </cell>
          <cell r="C2492">
            <v>90</v>
          </cell>
          <cell r="D2492" t="str">
            <v>648478679436</v>
          </cell>
        </row>
        <row r="2493">
          <cell r="A2493" t="str">
            <v>310051062084</v>
          </cell>
          <cell r="B2493" t="str">
            <v>APOLLO BLACK-BZwSILV MIRR</v>
          </cell>
          <cell r="C2493">
            <v>100</v>
          </cell>
          <cell r="D2493" t="str">
            <v>648478693821</v>
          </cell>
        </row>
        <row r="2494">
          <cell r="A2494" t="str">
            <v>310051062241</v>
          </cell>
          <cell r="B2494" t="str">
            <v>APOLLO BLACK-YELLwBL SPCTR MIR</v>
          </cell>
          <cell r="C2494">
            <v>90</v>
          </cell>
          <cell r="D2494" t="str">
            <v>648478693838</v>
          </cell>
        </row>
        <row r="2495">
          <cell r="A2495" t="str">
            <v>310051235808</v>
          </cell>
          <cell r="B2495" t="str">
            <v>APOLLO 08 DRK GRYwDRK GRY STRP-BZwBK MIR</v>
          </cell>
          <cell r="C2495">
            <v>90</v>
          </cell>
          <cell r="D2495" t="str">
            <v>648478679443</v>
          </cell>
        </row>
        <row r="2496">
          <cell r="A2496" t="str">
            <v>310051462080</v>
          </cell>
          <cell r="B2496" t="str">
            <v>APOLLO ORANGE-BRNZwGOLD MIRR</v>
          </cell>
          <cell r="C2496">
            <v>90</v>
          </cell>
          <cell r="D2496" t="str">
            <v>648478696860</v>
          </cell>
        </row>
        <row r="2497">
          <cell r="A2497" t="str">
            <v>310051462185</v>
          </cell>
          <cell r="B2497" t="str">
            <v>APOLLO 08 ORANGE-PERSIMMON</v>
          </cell>
          <cell r="C2497">
            <v>80</v>
          </cell>
          <cell r="D2497" t="str">
            <v>648478679450</v>
          </cell>
        </row>
        <row r="2498">
          <cell r="A2498" t="str">
            <v>310051555808</v>
          </cell>
          <cell r="B2498" t="str">
            <v>APOLLO 08 RED-BRZwBLK MIRR</v>
          </cell>
          <cell r="C2498">
            <v>80</v>
          </cell>
          <cell r="D2498" t="str">
            <v>648478679467</v>
          </cell>
        </row>
        <row r="2499">
          <cell r="A2499" t="str">
            <v>310051638190</v>
          </cell>
          <cell r="B2499" t="str">
            <v>APOLLO 08 WHITE-PERSwLT SIL MIR</v>
          </cell>
          <cell r="C2499">
            <v>90</v>
          </cell>
          <cell r="D2499" t="str">
            <v>648478679474</v>
          </cell>
        </row>
        <row r="2500">
          <cell r="A2500" t="str">
            <v>310051638205</v>
          </cell>
          <cell r="B2500" t="str">
            <v>APOLLO WHITE-SLMNwBL SPCTR MIR</v>
          </cell>
          <cell r="C2500">
            <v>90</v>
          </cell>
          <cell r="D2500" t="str">
            <v>648478693869</v>
          </cell>
        </row>
        <row r="2501">
          <cell r="A2501" t="str">
            <v>310051638808</v>
          </cell>
          <cell r="B2501" t="str">
            <v>APOLLO WHITE-BZwBLK MIR</v>
          </cell>
          <cell r="C2501">
            <v>100</v>
          </cell>
          <cell r="D2501" t="str">
            <v>648478693852</v>
          </cell>
        </row>
        <row r="2502">
          <cell r="A2502" t="str">
            <v>310051744069</v>
          </cell>
          <cell r="B2502" t="str">
            <v>APOLLO 08 CURRY-BRONZE</v>
          </cell>
          <cell r="C2502">
            <v>80</v>
          </cell>
          <cell r="D2502" t="str">
            <v>648478679481</v>
          </cell>
        </row>
        <row r="2503">
          <cell r="A2503" t="str">
            <v>310051877084</v>
          </cell>
          <cell r="B2503" t="str">
            <v>APOLLO RED CADDY-BZwSLV MIR</v>
          </cell>
          <cell r="C2503">
            <v>90</v>
          </cell>
          <cell r="D2503" t="str">
            <v>648478694828</v>
          </cell>
        </row>
        <row r="2504">
          <cell r="A2504" t="str">
            <v>310051883080</v>
          </cell>
          <cell r="B2504" t="str">
            <v>APOLLO BRWNwGRY PRNT-BZwGLD MIR</v>
          </cell>
          <cell r="C2504">
            <v>90</v>
          </cell>
          <cell r="D2504" t="str">
            <v>648478693876</v>
          </cell>
        </row>
        <row r="2505">
          <cell r="A2505" t="str">
            <v>310051883185</v>
          </cell>
          <cell r="B2505" t="str">
            <v>APOLLO BRWNwGRY PRNT-PERSIMMON</v>
          </cell>
          <cell r="C2505">
            <v>80</v>
          </cell>
          <cell r="D2505" t="str">
            <v>648478693883</v>
          </cell>
        </row>
        <row r="2506">
          <cell r="A2506" t="str">
            <v>310079027069</v>
          </cell>
          <cell r="B2506" t="str">
            <v>BLIZZARD ARMY GREEN-BRONZE</v>
          </cell>
          <cell r="C2506">
            <v>37.5</v>
          </cell>
          <cell r="D2506" t="str">
            <v>648478602663</v>
          </cell>
        </row>
        <row r="2507">
          <cell r="A2507" t="str">
            <v>310079027070</v>
          </cell>
          <cell r="B2507" t="str">
            <v>BLIZZARD  ARMY GREEN/BRONZE+PERS</v>
          </cell>
          <cell r="C2507">
            <v>40</v>
          </cell>
          <cell r="D2507" t="str">
            <v>648478614185</v>
          </cell>
        </row>
        <row r="2508">
          <cell r="A2508" t="str">
            <v>310079027080</v>
          </cell>
          <cell r="B2508" t="str">
            <v>BLIZZARD ARMY GREEN/BRNZwGOLD MIR</v>
          </cell>
          <cell r="C2508">
            <v>42.5</v>
          </cell>
          <cell r="D2508" t="str">
            <v>648478602687</v>
          </cell>
        </row>
        <row r="2509">
          <cell r="A2509" t="str">
            <v>310079027081</v>
          </cell>
          <cell r="B2509" t="str">
            <v>BLIZZARD ARMY GRN/BRZwGLD+PERS</v>
          </cell>
          <cell r="C2509">
            <v>45</v>
          </cell>
          <cell r="D2509" t="str">
            <v>648478614192</v>
          </cell>
        </row>
        <row r="2510">
          <cell r="A2510" t="str">
            <v>310079027185</v>
          </cell>
          <cell r="B2510" t="str">
            <v>BLIZZARD ARMY GREEN/PERSIMMON</v>
          </cell>
          <cell r="C2510">
            <v>37.5</v>
          </cell>
          <cell r="D2510" t="str">
            <v>648478602670</v>
          </cell>
        </row>
        <row r="2511">
          <cell r="A2511" t="str">
            <v>310079031069</v>
          </cell>
          <cell r="B2511" t="str">
            <v>BLIZZARD AZURE BLUE/BRONZE</v>
          </cell>
          <cell r="C2511">
            <v>36</v>
          </cell>
          <cell r="D2511" t="str">
            <v>648478602779</v>
          </cell>
        </row>
        <row r="2512">
          <cell r="A2512" t="str">
            <v>310079038069</v>
          </cell>
          <cell r="B2512" t="str">
            <v>BLIZZARD BLACK-BRONZE LENS</v>
          </cell>
          <cell r="C2512">
            <v>37.5</v>
          </cell>
          <cell r="D2512" t="str">
            <v>648478304543</v>
          </cell>
        </row>
        <row r="2513">
          <cell r="A2513" t="str">
            <v>310079038238</v>
          </cell>
          <cell r="B2513" t="str">
            <v>BLIZZARD HELMGOG BLACK/YEL</v>
          </cell>
          <cell r="C2513">
            <v>28</v>
          </cell>
          <cell r="D2513" t="str">
            <v>648478304567</v>
          </cell>
        </row>
        <row r="2514">
          <cell r="A2514" t="str">
            <v>310079045185</v>
          </cell>
          <cell r="B2514" t="str">
            <v>BLIZZARD BLACK FADE/PERS LENS</v>
          </cell>
          <cell r="C2514">
            <v>47.5</v>
          </cell>
          <cell r="D2514" t="str">
            <v>648478303959</v>
          </cell>
        </row>
        <row r="2515">
          <cell r="A2515" t="str">
            <v>310079058069</v>
          </cell>
          <cell r="B2515" t="str">
            <v>BLIZZARD BLACK POLLOCK-BRONZE</v>
          </cell>
          <cell r="C2515">
            <v>47.5</v>
          </cell>
          <cell r="D2515" t="str">
            <v>648478602885</v>
          </cell>
        </row>
        <row r="2516">
          <cell r="A2516" t="str">
            <v>310079058185</v>
          </cell>
          <cell r="B2516" t="str">
            <v>BLIZZARD BLACK POLLOCK-PERSIMMON</v>
          </cell>
          <cell r="C2516">
            <v>47.5</v>
          </cell>
          <cell r="D2516" t="str">
            <v>648478602892</v>
          </cell>
        </row>
        <row r="2517">
          <cell r="A2517" t="str">
            <v>310079058200</v>
          </cell>
          <cell r="B2517" t="str">
            <v>BLIZZARD BLACK POLLOCK-ROSEwSILVER</v>
          </cell>
          <cell r="C2517">
            <v>52.5</v>
          </cell>
          <cell r="D2517" t="str">
            <v>648478602908</v>
          </cell>
        </row>
        <row r="2518">
          <cell r="A2518" t="str">
            <v>310079062069</v>
          </cell>
          <cell r="B2518" t="str">
            <v>BLIZZARD BLACK GLOSS-BRNZ</v>
          </cell>
          <cell r="C2518">
            <v>36</v>
          </cell>
          <cell r="D2518" t="str">
            <v>648478607347</v>
          </cell>
        </row>
        <row r="2519">
          <cell r="A2519" t="str">
            <v>310079062084</v>
          </cell>
          <cell r="B2519" t="str">
            <v>BLIZZARD BLK GLOSS-BRZwSILV</v>
          </cell>
          <cell r="C2519">
            <v>36</v>
          </cell>
          <cell r="D2519" t="str">
            <v>648478607361</v>
          </cell>
        </row>
        <row r="2520">
          <cell r="A2520" t="str">
            <v>310079062185</v>
          </cell>
          <cell r="B2520" t="str">
            <v>BLIZZARD BLACK GLOSS-PERSIM</v>
          </cell>
          <cell r="C2520">
            <v>36</v>
          </cell>
          <cell r="D2520" t="str">
            <v>648478607354</v>
          </cell>
        </row>
        <row r="2521">
          <cell r="A2521" t="str">
            <v>310079104069</v>
          </cell>
          <cell r="B2521" t="str">
            <v>BLIZZARD BLUE CRY-BRZ LENS</v>
          </cell>
          <cell r="C2521">
            <v>37.5</v>
          </cell>
          <cell r="D2521" t="str">
            <v>648478302174</v>
          </cell>
        </row>
        <row r="2522">
          <cell r="A2522" t="str">
            <v>310079104070</v>
          </cell>
          <cell r="B2522" t="str">
            <v>BLIZZARD BLUE CRY/BRZ + PERS LENS</v>
          </cell>
          <cell r="C2522">
            <v>40</v>
          </cell>
          <cell r="D2522" t="str">
            <v>648478614208</v>
          </cell>
        </row>
        <row r="2523">
          <cell r="A2523" t="str">
            <v>310079104084</v>
          </cell>
          <cell r="B2523" t="str">
            <v>BLIZZARD BLUE CRY/BRNZw/SIL LENS</v>
          </cell>
          <cell r="C2523">
            <v>42.5</v>
          </cell>
          <cell r="D2523" t="str">
            <v>648478302198</v>
          </cell>
        </row>
        <row r="2524">
          <cell r="A2524" t="str">
            <v>310079104085</v>
          </cell>
          <cell r="B2524" t="str">
            <v>BLIZZARD BLUE CRY/BRZwSIL +PERS</v>
          </cell>
          <cell r="C2524">
            <v>45</v>
          </cell>
          <cell r="D2524" t="str">
            <v>648478614215</v>
          </cell>
        </row>
        <row r="2525">
          <cell r="A2525" t="str">
            <v>310079104185</v>
          </cell>
          <cell r="B2525" t="str">
            <v>BLIZZARD BLUE CRY/PERS LENS</v>
          </cell>
          <cell r="C2525">
            <v>37.5</v>
          </cell>
          <cell r="D2525" t="str">
            <v>648478302181</v>
          </cell>
        </row>
        <row r="2526">
          <cell r="A2526" t="str">
            <v>310079138069</v>
          </cell>
          <cell r="B2526" t="str">
            <v>BLIZZARD BROWN INJ-BRONZE</v>
          </cell>
          <cell r="C2526">
            <v>28</v>
          </cell>
          <cell r="D2526" t="str">
            <v>648478607941</v>
          </cell>
        </row>
        <row r="2527">
          <cell r="A2527" t="str">
            <v>310079138070</v>
          </cell>
          <cell r="B2527" t="str">
            <v>BLIZZARD BROWN INJ-BRONZE+PERS</v>
          </cell>
          <cell r="C2527">
            <v>40</v>
          </cell>
          <cell r="D2527" t="str">
            <v>648478614246</v>
          </cell>
        </row>
        <row r="2528">
          <cell r="A2528" t="str">
            <v>310079183069</v>
          </cell>
          <cell r="B2528" t="str">
            <v>BLIZZARD CLEAR/BRONZE LENS</v>
          </cell>
          <cell r="C2528">
            <v>37.5</v>
          </cell>
          <cell r="D2528" t="str">
            <v>648478303713</v>
          </cell>
        </row>
        <row r="2529">
          <cell r="A2529" t="str">
            <v>310079183070</v>
          </cell>
          <cell r="B2529" t="str">
            <v>BLIZZARD CLEAR/BRONZE +PERS LENS</v>
          </cell>
          <cell r="C2529">
            <v>40</v>
          </cell>
          <cell r="D2529" t="str">
            <v>648478614260</v>
          </cell>
        </row>
        <row r="2530">
          <cell r="A2530" t="str">
            <v>310079183185</v>
          </cell>
          <cell r="B2530" t="str">
            <v>BLIZZARD CLEAR/PERS LENS</v>
          </cell>
          <cell r="C2530">
            <v>37.5</v>
          </cell>
          <cell r="D2530" t="str">
            <v>648478303485</v>
          </cell>
        </row>
        <row r="2531">
          <cell r="A2531" t="str">
            <v>310079199069</v>
          </cell>
          <cell r="B2531" t="str">
            <v>BLIZZARD CLR ORANGE/BRONZE LENS</v>
          </cell>
          <cell r="C2531">
            <v>28</v>
          </cell>
          <cell r="D2531" t="str">
            <v>648478303492</v>
          </cell>
        </row>
        <row r="2532">
          <cell r="A2532" t="str">
            <v>310079199185</v>
          </cell>
          <cell r="B2532" t="str">
            <v>BLIZZARD CLR ORANGE/PERS LENS</v>
          </cell>
          <cell r="C2532">
            <v>28</v>
          </cell>
          <cell r="D2532" t="str">
            <v>648478303614</v>
          </cell>
        </row>
        <row r="2533">
          <cell r="A2533" t="str">
            <v>310079252069</v>
          </cell>
          <cell r="B2533" t="str">
            <v>BLIZZARD DESERT SAND/BRNZ</v>
          </cell>
          <cell r="C2533">
            <v>36</v>
          </cell>
          <cell r="D2533" t="str">
            <v>648478600645</v>
          </cell>
        </row>
        <row r="2534">
          <cell r="A2534" t="str">
            <v>310079262084</v>
          </cell>
          <cell r="B2534" t="str">
            <v>BLIZZARD FAT CAMO-BRZwSILV</v>
          </cell>
          <cell r="C2534">
            <v>52.5</v>
          </cell>
          <cell r="D2534" t="str">
            <v>648478619005</v>
          </cell>
        </row>
        <row r="2535">
          <cell r="A2535" t="str">
            <v>310079262185</v>
          </cell>
          <cell r="B2535" t="str">
            <v>BLIZZARD FAT CAMO-PERSIM</v>
          </cell>
          <cell r="C2535">
            <v>47.5</v>
          </cell>
          <cell r="D2535" t="str">
            <v>648478618992</v>
          </cell>
        </row>
        <row r="2536">
          <cell r="A2536" t="str">
            <v>310079327185</v>
          </cell>
          <cell r="B2536" t="str">
            <v>BLIZZARD ICEBURG BLU/ PRSM LENS</v>
          </cell>
          <cell r="C2536">
            <v>36</v>
          </cell>
          <cell r="D2536" t="str">
            <v>648478301535</v>
          </cell>
        </row>
        <row r="2537">
          <cell r="A2537" t="str">
            <v>310079330084</v>
          </cell>
          <cell r="B2537" t="str">
            <v>BLIZZARD IND. LIME W/ BRZ/SIL LENS</v>
          </cell>
          <cell r="C2537">
            <v>36</v>
          </cell>
          <cell r="D2537" t="str">
            <v>648478301603</v>
          </cell>
        </row>
        <row r="2538">
          <cell r="A2538" t="str">
            <v>310079359185</v>
          </cell>
          <cell r="B2538" t="str">
            <v>BLIZZARD LIME GRN/PERSIMMON</v>
          </cell>
          <cell r="C2538">
            <v>28</v>
          </cell>
          <cell r="D2538" t="str">
            <v>648478305335</v>
          </cell>
        </row>
        <row r="2539">
          <cell r="A2539" t="str">
            <v>310079386069</v>
          </cell>
          <cell r="B2539" t="str">
            <v>BLIZZARD MAT GUNMTL-BRNZ</v>
          </cell>
          <cell r="C2539">
            <v>47.5</v>
          </cell>
          <cell r="D2539" t="str">
            <v>648478607286</v>
          </cell>
        </row>
        <row r="2540">
          <cell r="A2540" t="str">
            <v>310079386084</v>
          </cell>
          <cell r="B2540" t="str">
            <v>BLIZZARD MAT GUNMTL-BRNZwSILV</v>
          </cell>
          <cell r="C2540">
            <v>52.5</v>
          </cell>
          <cell r="D2540" t="str">
            <v>648478607309</v>
          </cell>
        </row>
        <row r="2541">
          <cell r="A2541" t="str">
            <v>310079386185</v>
          </cell>
          <cell r="B2541" t="str">
            <v>BLIZZARD MAT GUNMTL-PERSIM</v>
          </cell>
          <cell r="C2541">
            <v>47.5</v>
          </cell>
          <cell r="D2541" t="str">
            <v>648478607293</v>
          </cell>
        </row>
        <row r="2542">
          <cell r="A2542" t="str">
            <v>310079443069</v>
          </cell>
          <cell r="B2542" t="str">
            <v>BLIZZARD NEON ORG BLK FADE/BRONZE</v>
          </cell>
          <cell r="C2542">
            <v>36</v>
          </cell>
          <cell r="D2542" t="str">
            <v>648478602854</v>
          </cell>
        </row>
        <row r="2543">
          <cell r="A2543" t="str">
            <v>310079443185</v>
          </cell>
          <cell r="B2543" t="str">
            <v>BLIZZARD NEON ORG BLK FADE/PERSIM</v>
          </cell>
          <cell r="C2543">
            <v>36</v>
          </cell>
          <cell r="D2543" t="str">
            <v>648478602861</v>
          </cell>
        </row>
        <row r="2544">
          <cell r="A2544" t="str">
            <v>310079447069</v>
          </cell>
          <cell r="B2544" t="str">
            <v>BLIZZARD ODYSSEY-BRONZE</v>
          </cell>
          <cell r="C2544">
            <v>47.5</v>
          </cell>
          <cell r="D2544" t="str">
            <v>648478622128</v>
          </cell>
        </row>
        <row r="2545">
          <cell r="A2545" t="str">
            <v>310079466185</v>
          </cell>
          <cell r="B2545" t="str">
            <v>BLIZZARD ORANGE BLKARROW/PERS LENS</v>
          </cell>
          <cell r="C2545">
            <v>36</v>
          </cell>
          <cell r="D2545" t="str">
            <v>648478304192</v>
          </cell>
        </row>
        <row r="2546">
          <cell r="A2546" t="str">
            <v>310079479185</v>
          </cell>
          <cell r="B2546" t="str">
            <v>BLIZZARD PEARL GOLD/PERS LENS</v>
          </cell>
          <cell r="C2546">
            <v>36</v>
          </cell>
          <cell r="D2546" t="str">
            <v>648478304215</v>
          </cell>
        </row>
        <row r="2547">
          <cell r="A2547" t="str">
            <v>310079482069</v>
          </cell>
          <cell r="B2547" t="str">
            <v>BLIZZARD PEARL WHITE/BRONZE LENS</v>
          </cell>
          <cell r="C2547">
            <v>36</v>
          </cell>
          <cell r="D2547" t="str">
            <v>648478302136</v>
          </cell>
        </row>
        <row r="2548">
          <cell r="A2548" t="str">
            <v>310079500069</v>
          </cell>
          <cell r="B2548" t="str">
            <v>BLIZZARD PREDTR GRYGRN CAM-BRNZ</v>
          </cell>
          <cell r="C2548">
            <v>47.5</v>
          </cell>
          <cell r="D2548" t="str">
            <v>648478607316</v>
          </cell>
        </row>
        <row r="2549">
          <cell r="A2549" t="str">
            <v>310079500084</v>
          </cell>
          <cell r="B2549" t="str">
            <v>BLIZZARD PREDTR GRYGRN CAM-BRZwSIL</v>
          </cell>
          <cell r="C2549">
            <v>52.5</v>
          </cell>
          <cell r="D2549" t="str">
            <v>648478607330</v>
          </cell>
        </row>
        <row r="2550">
          <cell r="A2550" t="str">
            <v>310079500185</v>
          </cell>
          <cell r="B2550" t="str">
            <v>BLIZZARD PREDTR GRYGRN CAM-PERSIM</v>
          </cell>
          <cell r="C2550">
            <v>47.5</v>
          </cell>
          <cell r="D2550" t="str">
            <v>648478607323</v>
          </cell>
        </row>
        <row r="2551">
          <cell r="A2551" t="str">
            <v>310079513069</v>
          </cell>
          <cell r="B2551" t="str">
            <v>BLIZZARD RED ARROW/BRONZE LENS</v>
          </cell>
          <cell r="C2551">
            <v>36</v>
          </cell>
          <cell r="D2551" t="str">
            <v>648478600881</v>
          </cell>
        </row>
        <row r="2552">
          <cell r="A2552" t="str">
            <v>310079513185</v>
          </cell>
          <cell r="B2552" t="str">
            <v>BLIZZARD RED ARROW/PERSIMMON LENS</v>
          </cell>
          <cell r="C2552">
            <v>36</v>
          </cell>
          <cell r="D2552" t="str">
            <v>648478600898</v>
          </cell>
        </row>
        <row r="2553">
          <cell r="A2553" t="str">
            <v>310079530069</v>
          </cell>
          <cell r="B2553" t="str">
            <v>BLIZZARD RASTA ANDZ YEL-BRNZ</v>
          </cell>
          <cell r="C2553">
            <v>36</v>
          </cell>
          <cell r="D2553" t="str">
            <v>648478607378</v>
          </cell>
        </row>
        <row r="2554">
          <cell r="A2554" t="str">
            <v>310079569084</v>
          </cell>
          <cell r="B2554" t="str">
            <v>BLIZZARD SNWTRPR CAMO/BRZ/SIL MR</v>
          </cell>
          <cell r="C2554">
            <v>36</v>
          </cell>
          <cell r="D2554" t="str">
            <v>648478301702</v>
          </cell>
        </row>
        <row r="2555">
          <cell r="A2555" t="str">
            <v>310079571185</v>
          </cell>
          <cell r="B2555" t="str">
            <v>BLIZZARD STEALTH GREY RUB/PERSIMMN</v>
          </cell>
          <cell r="C2555">
            <v>37.5</v>
          </cell>
          <cell r="D2555" t="str">
            <v>648478602700</v>
          </cell>
        </row>
        <row r="2556">
          <cell r="A2556" t="str">
            <v>310079632084</v>
          </cell>
          <cell r="B2556" t="str">
            <v>BLIZZARD WHITE/BRNZw/SIL MIR</v>
          </cell>
          <cell r="C2556">
            <v>28</v>
          </cell>
          <cell r="D2556" t="str">
            <v>648478303607</v>
          </cell>
        </row>
        <row r="2557">
          <cell r="A2557" t="str">
            <v>310079711084</v>
          </cell>
          <cell r="B2557" t="str">
            <v>BLIZZARD STARSHIP-BRNZ W/SILV MIR</v>
          </cell>
          <cell r="C2557">
            <v>52.5</v>
          </cell>
          <cell r="D2557" t="str">
            <v>648478619029</v>
          </cell>
        </row>
        <row r="2558">
          <cell r="A2558" t="str">
            <v>310080027070</v>
          </cell>
          <cell r="B2558" t="str">
            <v>BLIZZARD2 ARMY GRN-BRZ+PERS</v>
          </cell>
          <cell r="C2558">
            <v>40</v>
          </cell>
          <cell r="D2558" t="str">
            <v>648478608757</v>
          </cell>
        </row>
        <row r="2559">
          <cell r="A2559" t="str">
            <v>310080027081</v>
          </cell>
          <cell r="B2559" t="str">
            <v>BLIZZARD2 ARMY GRN-BRZwGLD+PERS</v>
          </cell>
          <cell r="C2559">
            <v>45</v>
          </cell>
          <cell r="D2559" t="str">
            <v>648478608764</v>
          </cell>
        </row>
        <row r="2560">
          <cell r="A2560" t="str">
            <v>310080047070</v>
          </cell>
          <cell r="B2560" t="str">
            <v>BLIZZARD2 BLACK INJ-BRZ+PERS</v>
          </cell>
          <cell r="C2560">
            <v>40</v>
          </cell>
          <cell r="D2560" t="str">
            <v>648478608771</v>
          </cell>
        </row>
        <row r="2561">
          <cell r="A2561" t="str">
            <v>310080047085</v>
          </cell>
          <cell r="B2561" t="str">
            <v>BLIZZARD2 BLACK INJ-BRZwSIL+PERS</v>
          </cell>
          <cell r="C2561">
            <v>45</v>
          </cell>
          <cell r="D2561" t="str">
            <v>648478608788</v>
          </cell>
        </row>
        <row r="2562">
          <cell r="A2562" t="str">
            <v>310080104070</v>
          </cell>
          <cell r="B2562" t="str">
            <v>BLIZZARD2 BLUE CRYS/BRZ+PERS</v>
          </cell>
          <cell r="C2562">
            <v>40</v>
          </cell>
          <cell r="D2562" t="str">
            <v>648478608795</v>
          </cell>
        </row>
        <row r="2563">
          <cell r="A2563" t="str">
            <v>310080104085</v>
          </cell>
          <cell r="B2563" t="str">
            <v>BLIZZARD2 BLU CRYS-BRZwSIL+PERS</v>
          </cell>
          <cell r="C2563">
            <v>45</v>
          </cell>
          <cell r="D2563" t="str">
            <v>648478608801</v>
          </cell>
        </row>
        <row r="2564">
          <cell r="A2564" t="str">
            <v>310080138070</v>
          </cell>
          <cell r="B2564" t="str">
            <v>BLIZZARD2 BROWN INJ-BRZ+PERS</v>
          </cell>
          <cell r="C2564">
            <v>40</v>
          </cell>
          <cell r="D2564" t="str">
            <v>648478607408</v>
          </cell>
        </row>
        <row r="2565">
          <cell r="A2565" t="str">
            <v>310080138081</v>
          </cell>
          <cell r="B2565" t="str">
            <v>BLIZZARD2 BROWN INJ-BRZwGLD+PERS</v>
          </cell>
          <cell r="C2565">
            <v>45</v>
          </cell>
          <cell r="D2565" t="str">
            <v>648478607415</v>
          </cell>
        </row>
        <row r="2566">
          <cell r="A2566" t="str">
            <v>310080183070</v>
          </cell>
          <cell r="B2566" t="str">
            <v>BLIZZARD2 CLEAR-BRZ+PERS</v>
          </cell>
          <cell r="C2566">
            <v>40</v>
          </cell>
          <cell r="D2566" t="str">
            <v>648478608818</v>
          </cell>
        </row>
        <row r="2567">
          <cell r="A2567" t="str">
            <v>310080183085</v>
          </cell>
          <cell r="B2567" t="str">
            <v>BLIZZARD2 CLEAR-BRZwSIL+PERS</v>
          </cell>
          <cell r="C2567">
            <v>45</v>
          </cell>
          <cell r="D2567" t="str">
            <v>648478608825</v>
          </cell>
        </row>
        <row r="2568">
          <cell r="A2568" t="str">
            <v>310080266070</v>
          </cell>
          <cell r="B2568" t="str">
            <v>BLIZZARD2 FOREST-BRZ+PERS</v>
          </cell>
          <cell r="C2568">
            <v>40</v>
          </cell>
          <cell r="D2568" t="str">
            <v>648478618909</v>
          </cell>
        </row>
        <row r="2569">
          <cell r="A2569" t="str">
            <v>310080306070</v>
          </cell>
          <cell r="B2569" t="str">
            <v>BLIZZARD2 GRY RUBR-BRZ+PERS</v>
          </cell>
          <cell r="C2569">
            <v>40</v>
          </cell>
          <cell r="D2569" t="str">
            <v>648478608733</v>
          </cell>
        </row>
        <row r="2570">
          <cell r="A2570" t="str">
            <v>310080306201</v>
          </cell>
          <cell r="B2570" t="str">
            <v>BLIZZARD2 GRY RUBR-ROSwSIL+PERS</v>
          </cell>
          <cell r="C2570">
            <v>45</v>
          </cell>
          <cell r="D2570" t="str">
            <v>648478608740</v>
          </cell>
        </row>
        <row r="2571">
          <cell r="A2571" t="str">
            <v>310080444070</v>
          </cell>
          <cell r="B2571" t="str">
            <v>BLIZZARD2 NEON YELLOW-BRZ+PERS</v>
          </cell>
          <cell r="C2571">
            <v>40</v>
          </cell>
          <cell r="D2571" t="str">
            <v>648478618947</v>
          </cell>
        </row>
        <row r="2572">
          <cell r="A2572" t="str">
            <v>310080444085</v>
          </cell>
          <cell r="B2572" t="str">
            <v>BLIZZARD2 NEON YELLOW-BRZwSIL+PERS</v>
          </cell>
          <cell r="C2572">
            <v>45</v>
          </cell>
          <cell r="D2572" t="str">
            <v>648478618954</v>
          </cell>
        </row>
        <row r="2573">
          <cell r="A2573" t="str">
            <v>310080495084</v>
          </cell>
          <cell r="B2573" t="str">
            <v>BLIZZARD2 POP MUSIC-BRZwSILV</v>
          </cell>
          <cell r="C2573">
            <v>52.5</v>
          </cell>
          <cell r="D2573" t="str">
            <v>648478618978</v>
          </cell>
        </row>
        <row r="2574">
          <cell r="A2574" t="str">
            <v>310080495185</v>
          </cell>
          <cell r="B2574" t="str">
            <v>BLIZZARD2 POP MUSIC-PERSIM</v>
          </cell>
          <cell r="C2574">
            <v>47.5</v>
          </cell>
          <cell r="D2574" t="str">
            <v>648478618961</v>
          </cell>
        </row>
        <row r="2575">
          <cell r="A2575" t="str">
            <v>310080635070</v>
          </cell>
          <cell r="B2575" t="str">
            <v>BLIZZARD2 WHITE INJ-BRZ+PERS</v>
          </cell>
          <cell r="C2575">
            <v>40</v>
          </cell>
          <cell r="D2575" t="str">
            <v>648478608719</v>
          </cell>
        </row>
        <row r="2576">
          <cell r="A2576" t="str">
            <v>310080635085</v>
          </cell>
          <cell r="B2576" t="str">
            <v>BLIZZARD2 WHITE INJ-BRZwSIL+PERS</v>
          </cell>
          <cell r="C2576">
            <v>45</v>
          </cell>
          <cell r="D2576" t="str">
            <v>648478608726</v>
          </cell>
        </row>
        <row r="2577">
          <cell r="A2577" t="str">
            <v>310082062070</v>
          </cell>
          <cell r="B2577" t="str">
            <v>BLIZZARD6 BLACK SHINY-BRZ+PERS</v>
          </cell>
          <cell r="C2577">
            <v>40</v>
          </cell>
          <cell r="D2577" t="str">
            <v>648478647640</v>
          </cell>
        </row>
        <row r="2578">
          <cell r="A2578" t="str">
            <v>310082062085</v>
          </cell>
          <cell r="B2578" t="str">
            <v>BLIZZARD6 BLACK SHINY-BRZwSIL+PERS</v>
          </cell>
          <cell r="C2578">
            <v>45</v>
          </cell>
          <cell r="D2578" t="str">
            <v>648478655676</v>
          </cell>
        </row>
        <row r="2579">
          <cell r="A2579" t="str">
            <v>310082183070</v>
          </cell>
          <cell r="B2579" t="str">
            <v>BLIZZARD6 CLEAR-BRZ+PERS</v>
          </cell>
          <cell r="C2579">
            <v>40</v>
          </cell>
          <cell r="D2579" t="str">
            <v>648478648067</v>
          </cell>
        </row>
        <row r="2580">
          <cell r="A2580" t="str">
            <v>310082183085</v>
          </cell>
          <cell r="B2580" t="str">
            <v>BLIZZARD6 CLEAR-BRZwSIL+PER</v>
          </cell>
          <cell r="C2580">
            <v>45</v>
          </cell>
          <cell r="D2580" t="str">
            <v>648478655683</v>
          </cell>
        </row>
        <row r="2581">
          <cell r="A2581" t="str">
            <v>310082266070</v>
          </cell>
          <cell r="B2581" t="str">
            <v>BLIZZARD6 FOREST-BRZ+PERS</v>
          </cell>
          <cell r="C2581">
            <v>40</v>
          </cell>
          <cell r="D2581" t="str">
            <v>648478648098</v>
          </cell>
        </row>
        <row r="2582">
          <cell r="A2582" t="str">
            <v>310082266081</v>
          </cell>
          <cell r="B2582" t="str">
            <v>BLIZZARD6 FOREST GREEN-BRZwGLD+PERS</v>
          </cell>
          <cell r="C2582">
            <v>45</v>
          </cell>
          <cell r="D2582" t="str">
            <v>648478655706</v>
          </cell>
        </row>
        <row r="2583">
          <cell r="A2583" t="str">
            <v>310082495085</v>
          </cell>
          <cell r="B2583" t="str">
            <v>BLIZZARD6 POP MUSIC-BZ/SIL+PERS</v>
          </cell>
          <cell r="C2583">
            <v>45</v>
          </cell>
          <cell r="D2583" t="str">
            <v>648478655669</v>
          </cell>
        </row>
        <row r="2584">
          <cell r="A2584" t="str">
            <v>310082635070</v>
          </cell>
          <cell r="B2584" t="str">
            <v>BLIZZARD6 WHITE INJ-BRZ+PERS</v>
          </cell>
          <cell r="C2584">
            <v>40</v>
          </cell>
          <cell r="D2584" t="str">
            <v>648478655690</v>
          </cell>
        </row>
        <row r="2585">
          <cell r="A2585" t="str">
            <v>310082635081</v>
          </cell>
          <cell r="B2585" t="str">
            <v>BLIZZARD6 WHITE INJ-BRZwGLD+PERS</v>
          </cell>
          <cell r="C2585">
            <v>45</v>
          </cell>
          <cell r="D2585" t="str">
            <v>648478647657</v>
          </cell>
        </row>
        <row r="2586">
          <cell r="A2586" t="str">
            <v>310187027069</v>
          </cell>
          <cell r="B2586" t="str">
            <v>COMET ARMY GRN-BRONZE</v>
          </cell>
          <cell r="C2586">
            <v>28</v>
          </cell>
          <cell r="D2586" t="str">
            <v>648478607521</v>
          </cell>
        </row>
        <row r="2587">
          <cell r="A2587" t="str">
            <v>310187031077</v>
          </cell>
          <cell r="B2587" t="str">
            <v>COMET AZURE BLUE/BRZwBLUE SPCTR</v>
          </cell>
          <cell r="C2587">
            <v>36</v>
          </cell>
          <cell r="D2587" t="str">
            <v>648478602984</v>
          </cell>
        </row>
        <row r="2588">
          <cell r="A2588" t="str">
            <v>310187031185</v>
          </cell>
          <cell r="B2588" t="str">
            <v>COMET AZURE BLUE/PERSIMMON</v>
          </cell>
          <cell r="C2588">
            <v>36</v>
          </cell>
          <cell r="D2588" t="str">
            <v>648478602977</v>
          </cell>
        </row>
        <row r="2589">
          <cell r="A2589" t="str">
            <v>310187038069</v>
          </cell>
          <cell r="B2589" t="str">
            <v>COMET BLACK W/ BRONZE</v>
          </cell>
          <cell r="C2589">
            <v>32.5</v>
          </cell>
          <cell r="D2589" t="str">
            <v>648478401228</v>
          </cell>
        </row>
        <row r="2590">
          <cell r="A2590" t="str">
            <v>310187038084</v>
          </cell>
          <cell r="B2590" t="str">
            <v>COMET BLACK- BRZ/SIL MIR</v>
          </cell>
          <cell r="C2590">
            <v>37.5</v>
          </cell>
          <cell r="D2590" t="str">
            <v>648478401242</v>
          </cell>
        </row>
        <row r="2591">
          <cell r="A2591" t="str">
            <v>310187038185</v>
          </cell>
          <cell r="B2591" t="str">
            <v>COMET BLACK W/ PERSIMMONS</v>
          </cell>
          <cell r="C2591">
            <v>32.5</v>
          </cell>
          <cell r="D2591" t="str">
            <v>648478401235</v>
          </cell>
        </row>
        <row r="2592">
          <cell r="A2592" t="str">
            <v>310187102069</v>
          </cell>
          <cell r="B2592" t="str">
            <v>COMET BLUE CAMO W/ BRONZE</v>
          </cell>
          <cell r="C2592">
            <v>32</v>
          </cell>
          <cell r="D2592" t="str">
            <v>648478401259</v>
          </cell>
        </row>
        <row r="2593">
          <cell r="A2593" t="str">
            <v>310187102077</v>
          </cell>
          <cell r="B2593" t="str">
            <v>COMET BLUE CAMO W/ BRZ/BLU SPCT</v>
          </cell>
          <cell r="C2593">
            <v>32</v>
          </cell>
          <cell r="D2593" t="str">
            <v>648478401273</v>
          </cell>
        </row>
        <row r="2594">
          <cell r="A2594" t="str">
            <v>310187105069</v>
          </cell>
          <cell r="B2594" t="str">
            <v>COMET BLUE FD W/ST BLU BRNZ</v>
          </cell>
          <cell r="C2594">
            <v>28</v>
          </cell>
          <cell r="D2594" t="str">
            <v>648478401198</v>
          </cell>
        </row>
        <row r="2595">
          <cell r="A2595" t="str">
            <v>310187105077</v>
          </cell>
          <cell r="B2595" t="str">
            <v>COMET BLUE FD/BRZwBLU SPCTR</v>
          </cell>
          <cell r="C2595">
            <v>52</v>
          </cell>
          <cell r="D2595" t="str">
            <v>648478401211</v>
          </cell>
        </row>
        <row r="2596">
          <cell r="A2596" t="str">
            <v>310187321185</v>
          </cell>
          <cell r="B2596" t="str">
            <v>COMET HOT PNK BLK FADE/PERSIMMN</v>
          </cell>
          <cell r="C2596">
            <v>36</v>
          </cell>
          <cell r="D2596" t="str">
            <v>648478603059</v>
          </cell>
        </row>
        <row r="2597">
          <cell r="A2597" t="str">
            <v>310187360069</v>
          </cell>
          <cell r="B2597" t="str">
            <v>COMET LIME GRN CAMO/BRONZE</v>
          </cell>
          <cell r="C2597">
            <v>32</v>
          </cell>
          <cell r="D2597" t="str">
            <v>648478401280</v>
          </cell>
        </row>
        <row r="2598">
          <cell r="A2598" t="str">
            <v>310187360160</v>
          </cell>
          <cell r="B2598" t="str">
            <v>COMET LIME GRN CAMO/LT GRN</v>
          </cell>
          <cell r="C2598">
            <v>32</v>
          </cell>
          <cell r="D2598" t="str">
            <v>648478401303</v>
          </cell>
        </row>
        <row r="2599">
          <cell r="A2599" t="str">
            <v>310187360185</v>
          </cell>
          <cell r="B2599" t="str">
            <v>COMET LIME GRN CAMO/PERSIMMONS</v>
          </cell>
          <cell r="C2599">
            <v>32</v>
          </cell>
          <cell r="D2599" t="str">
            <v>648478401297</v>
          </cell>
        </row>
        <row r="2600">
          <cell r="A2600" t="str">
            <v>310187417160</v>
          </cell>
          <cell r="B2600" t="str">
            <v>COMET MILITARY FADE/LT GREEN</v>
          </cell>
          <cell r="C2600">
            <v>36</v>
          </cell>
          <cell r="D2600" t="str">
            <v>648478603035</v>
          </cell>
        </row>
        <row r="2601">
          <cell r="A2601" t="str">
            <v>310187498069</v>
          </cell>
          <cell r="B2601" t="str">
            <v>COMET POWDER BLUE/BRONZE</v>
          </cell>
          <cell r="C2601">
            <v>32.5</v>
          </cell>
          <cell r="D2601" t="str">
            <v>648478603066</v>
          </cell>
        </row>
        <row r="2602">
          <cell r="A2602" t="str">
            <v>310187512084</v>
          </cell>
          <cell r="B2602" t="str">
            <v>COMET RED-BRZwSILV</v>
          </cell>
          <cell r="C2602">
            <v>37.5</v>
          </cell>
          <cell r="D2602" t="str">
            <v>648478607446</v>
          </cell>
        </row>
        <row r="2603">
          <cell r="A2603" t="str">
            <v>310187622069</v>
          </cell>
          <cell r="B2603" t="str">
            <v>COMET VIC SIG04 COFFEE/BRONZE</v>
          </cell>
          <cell r="C2603">
            <v>36</v>
          </cell>
          <cell r="D2603" t="str">
            <v>648478602991</v>
          </cell>
        </row>
        <row r="2604">
          <cell r="A2604" t="str">
            <v>310187632185</v>
          </cell>
          <cell r="B2604" t="str">
            <v>COMET WHITE W/PERSIMMONS</v>
          </cell>
          <cell r="C2604">
            <v>32.5</v>
          </cell>
          <cell r="D2604" t="str">
            <v>648478401389</v>
          </cell>
        </row>
        <row r="2605">
          <cell r="A2605" t="str">
            <v>310188027080</v>
          </cell>
          <cell r="B2605" t="str">
            <v>COMET2 ARMY GRN-BRZwGLD</v>
          </cell>
          <cell r="C2605">
            <v>28</v>
          </cell>
          <cell r="D2605" t="str">
            <v>648478613058</v>
          </cell>
        </row>
        <row r="2606">
          <cell r="A2606" t="str">
            <v>310188038069</v>
          </cell>
          <cell r="B2606" t="str">
            <v>COMET2 BLACK-BRONZE</v>
          </cell>
          <cell r="C2606">
            <v>32.5</v>
          </cell>
          <cell r="D2606" t="str">
            <v>648478613089</v>
          </cell>
        </row>
        <row r="2607">
          <cell r="A2607" t="str">
            <v>310188038084</v>
          </cell>
          <cell r="B2607" t="str">
            <v>COMET2 BLACK-BRZwSIL MIR</v>
          </cell>
          <cell r="C2607">
            <v>37.5</v>
          </cell>
          <cell r="D2607" t="str">
            <v>648478613102</v>
          </cell>
        </row>
        <row r="2608">
          <cell r="A2608" t="str">
            <v>310188038185</v>
          </cell>
          <cell r="B2608" t="str">
            <v>COMET2 BLACK-PERSIM</v>
          </cell>
          <cell r="C2608">
            <v>32.5</v>
          </cell>
          <cell r="D2608" t="str">
            <v>648478613096</v>
          </cell>
        </row>
        <row r="2609">
          <cell r="A2609" t="str">
            <v>310188046069</v>
          </cell>
          <cell r="B2609" t="str">
            <v>COMET2 BLK/GLD-BRONZE</v>
          </cell>
          <cell r="C2609">
            <v>32.5</v>
          </cell>
          <cell r="D2609" t="str">
            <v>648478669949</v>
          </cell>
        </row>
        <row r="2610">
          <cell r="A2610" t="str">
            <v>310188046084</v>
          </cell>
          <cell r="B2610" t="str">
            <v>COMET2 BLK/GLD-BZ/SIL MIR</v>
          </cell>
          <cell r="C2610">
            <v>37.5</v>
          </cell>
          <cell r="D2610" t="str">
            <v>648478669956</v>
          </cell>
        </row>
        <row r="2611">
          <cell r="A2611" t="str">
            <v>310188138069</v>
          </cell>
          <cell r="B2611" t="str">
            <v>COMET2 BROWN INJ-BRZ</v>
          </cell>
          <cell r="C2611">
            <v>28</v>
          </cell>
          <cell r="D2611" t="str">
            <v>648478613119</v>
          </cell>
        </row>
        <row r="2612">
          <cell r="A2612" t="str">
            <v>310188138185</v>
          </cell>
          <cell r="B2612" t="str">
            <v>COMET2 BROWN INJ-PERSIM</v>
          </cell>
          <cell r="C2612">
            <v>28</v>
          </cell>
          <cell r="D2612" t="str">
            <v>648478613126</v>
          </cell>
        </row>
        <row r="2613">
          <cell r="A2613" t="str">
            <v>310188290185</v>
          </cell>
          <cell r="B2613" t="str">
            <v>COMET2 GRN EMERALD-PERSIM</v>
          </cell>
          <cell r="C2613">
            <v>28</v>
          </cell>
          <cell r="D2613" t="str">
            <v>648478618763</v>
          </cell>
        </row>
        <row r="2614">
          <cell r="A2614" t="str">
            <v>310188349069</v>
          </cell>
          <cell r="B2614" t="str">
            <v>COMET2 LT GREY-BRONZE</v>
          </cell>
          <cell r="C2614">
            <v>32.5</v>
          </cell>
          <cell r="D2614" t="str">
            <v>648478613140</v>
          </cell>
        </row>
        <row r="2615">
          <cell r="A2615" t="str">
            <v>310188349084</v>
          </cell>
          <cell r="B2615" t="str">
            <v>COMET2 LT GREY-BRZwSILV</v>
          </cell>
          <cell r="C2615">
            <v>37.5</v>
          </cell>
          <cell r="D2615" t="str">
            <v>648478613157</v>
          </cell>
        </row>
        <row r="2616">
          <cell r="A2616" t="str">
            <v>310188349185</v>
          </cell>
          <cell r="B2616" t="str">
            <v>COMET2 LT GREY-PERSIMMON</v>
          </cell>
          <cell r="C2616">
            <v>32.5</v>
          </cell>
          <cell r="D2616" t="str">
            <v>648478618756</v>
          </cell>
        </row>
        <row r="2617">
          <cell r="A2617" t="str">
            <v>310188353185</v>
          </cell>
          <cell r="B2617" t="str">
            <v>COMET2 LT PINK-PERSIMMON</v>
          </cell>
          <cell r="C2617">
            <v>32.5</v>
          </cell>
          <cell r="D2617" t="str">
            <v>648478618794</v>
          </cell>
        </row>
        <row r="2618">
          <cell r="A2618" t="str">
            <v>310188484069</v>
          </cell>
          <cell r="B2618" t="str">
            <v>COMET2 PINK-BRONZE</v>
          </cell>
          <cell r="C2618">
            <v>32.5</v>
          </cell>
          <cell r="D2618" t="str">
            <v>648478613188</v>
          </cell>
        </row>
        <row r="2619">
          <cell r="A2619" t="str">
            <v>310188484196</v>
          </cell>
          <cell r="B2619" t="str">
            <v>COMET2 PINK-ROSE</v>
          </cell>
          <cell r="C2619">
            <v>32.5</v>
          </cell>
          <cell r="D2619" t="str">
            <v>648478613195</v>
          </cell>
        </row>
        <row r="2620">
          <cell r="A2620" t="str">
            <v>310188484200</v>
          </cell>
          <cell r="B2620" t="str">
            <v>COMET2 PINK-ROSEwSILV</v>
          </cell>
          <cell r="C2620">
            <v>37.5</v>
          </cell>
          <cell r="D2620" t="str">
            <v>648478613201</v>
          </cell>
        </row>
        <row r="2621">
          <cell r="A2621" t="str">
            <v>310188493069</v>
          </cell>
          <cell r="B2621" t="str">
            <v>COMET2 PLUM-BRONZE</v>
          </cell>
          <cell r="C2621">
            <v>32.5</v>
          </cell>
          <cell r="D2621" t="str">
            <v>648478613218</v>
          </cell>
        </row>
        <row r="2622">
          <cell r="A2622" t="str">
            <v>310188493200</v>
          </cell>
          <cell r="B2622" t="str">
            <v>COMET2 PLUM-ROSEwSILV</v>
          </cell>
          <cell r="C2622">
            <v>37.5</v>
          </cell>
          <cell r="D2622" t="str">
            <v>648478613225</v>
          </cell>
        </row>
        <row r="2623">
          <cell r="A2623" t="str">
            <v>310188495069</v>
          </cell>
          <cell r="B2623" t="str">
            <v>COMET2 POP MUSIC-BRONZE</v>
          </cell>
          <cell r="C2623">
            <v>37.5</v>
          </cell>
          <cell r="D2623" t="str">
            <v>648478618817</v>
          </cell>
        </row>
        <row r="2624">
          <cell r="A2624" t="str">
            <v>310188495185</v>
          </cell>
          <cell r="B2624" t="str">
            <v>COMET2 POP MUSIC-PERSIM</v>
          </cell>
          <cell r="C2624">
            <v>37.5</v>
          </cell>
          <cell r="D2624" t="str">
            <v>648478618824</v>
          </cell>
        </row>
        <row r="2625">
          <cell r="A2625" t="str">
            <v>310188497069</v>
          </cell>
          <cell r="B2625" t="str">
            <v>COMET2 POP3-BRONZE</v>
          </cell>
          <cell r="C2625">
            <v>37.5</v>
          </cell>
          <cell r="D2625" t="str">
            <v>648478669925</v>
          </cell>
        </row>
        <row r="2626">
          <cell r="A2626" t="str">
            <v>310188497084</v>
          </cell>
          <cell r="B2626" t="str">
            <v>COMET2 POP3-BRONZE/SILVER MIRR</v>
          </cell>
          <cell r="C2626">
            <v>42.5</v>
          </cell>
          <cell r="D2626" t="str">
            <v>648478669932</v>
          </cell>
        </row>
        <row r="2627">
          <cell r="A2627" t="str">
            <v>310188498069</v>
          </cell>
          <cell r="B2627" t="str">
            <v>COMET2 POWDER BLUE-BRONZE</v>
          </cell>
          <cell r="C2627">
            <v>32.5</v>
          </cell>
          <cell r="D2627" t="str">
            <v>648478613164</v>
          </cell>
        </row>
        <row r="2628">
          <cell r="A2628" t="str">
            <v>310188498185</v>
          </cell>
          <cell r="B2628" t="str">
            <v>COMET2 POWDER BLUE-PERSIM</v>
          </cell>
          <cell r="C2628">
            <v>32.5</v>
          </cell>
          <cell r="D2628" t="str">
            <v>648478613171</v>
          </cell>
        </row>
        <row r="2629">
          <cell r="A2629" t="str">
            <v>310188512069</v>
          </cell>
          <cell r="B2629" t="str">
            <v>COMET2 RED-BRONZE</v>
          </cell>
          <cell r="C2629">
            <v>32.5</v>
          </cell>
          <cell r="D2629" t="str">
            <v>648478613232</v>
          </cell>
        </row>
        <row r="2630">
          <cell r="A2630" t="str">
            <v>310188512084</v>
          </cell>
          <cell r="B2630" t="str">
            <v>COMET2 RED-BRZwSILV</v>
          </cell>
          <cell r="C2630">
            <v>37.5</v>
          </cell>
          <cell r="D2630" t="str">
            <v>648478613256</v>
          </cell>
        </row>
        <row r="2631">
          <cell r="A2631" t="str">
            <v>310188512185</v>
          </cell>
          <cell r="B2631" t="str">
            <v>COMET2 RED-PERSIM</v>
          </cell>
          <cell r="C2631">
            <v>32.5</v>
          </cell>
          <cell r="D2631" t="str">
            <v>648478613249</v>
          </cell>
        </row>
        <row r="2632">
          <cell r="A2632" t="str">
            <v>310188632069</v>
          </cell>
          <cell r="B2632" t="str">
            <v>COMET2 WHITE-BRONZE</v>
          </cell>
          <cell r="C2632">
            <v>32.5</v>
          </cell>
          <cell r="D2632" t="str">
            <v>648478613263</v>
          </cell>
        </row>
        <row r="2633">
          <cell r="A2633" t="str">
            <v>310188632084</v>
          </cell>
          <cell r="B2633" t="str">
            <v>COMET2 WHITE-BRZwSILV</v>
          </cell>
          <cell r="C2633">
            <v>37.5</v>
          </cell>
          <cell r="D2633" t="str">
            <v>648478613287</v>
          </cell>
        </row>
        <row r="2634">
          <cell r="A2634" t="str">
            <v>310188632185</v>
          </cell>
          <cell r="B2634" t="str">
            <v>COMET2 WHITE-PERSIM</v>
          </cell>
          <cell r="C2634">
            <v>32.5</v>
          </cell>
          <cell r="D2634" t="str">
            <v>648478613270</v>
          </cell>
        </row>
        <row r="2635">
          <cell r="A2635" t="str">
            <v>310188650069</v>
          </cell>
          <cell r="B2635" t="str">
            <v>COMET2 WHITE-BRONZE</v>
          </cell>
          <cell r="C2635">
            <v>32.5</v>
          </cell>
          <cell r="D2635" t="str">
            <v>648478669970</v>
          </cell>
        </row>
        <row r="2636">
          <cell r="A2636" t="str">
            <v>310188650080</v>
          </cell>
          <cell r="B2636" t="str">
            <v>COMET2 WHT/ROYALE-BRNZ/GLD MIR</v>
          </cell>
          <cell r="C2636">
            <v>37.5</v>
          </cell>
          <cell r="D2636" t="str">
            <v/>
          </cell>
        </row>
        <row r="2637">
          <cell r="A2637" t="str">
            <v>310188650084</v>
          </cell>
          <cell r="B2637" t="str">
            <v>COMET2 WHITE-BRNZ/SIL MIR</v>
          </cell>
          <cell r="C2637">
            <v>37.5</v>
          </cell>
          <cell r="D2637" t="str">
            <v>648478669963</v>
          </cell>
        </row>
        <row r="2638">
          <cell r="A2638" t="str">
            <v>310188659069</v>
          </cell>
          <cell r="B2638" t="str">
            <v>COMET2 WOVEN-BRONZE</v>
          </cell>
          <cell r="C2638">
            <v>37.5</v>
          </cell>
          <cell r="D2638" t="str">
            <v>648478669901</v>
          </cell>
        </row>
        <row r="2639">
          <cell r="A2639" t="str">
            <v>310188659084</v>
          </cell>
          <cell r="B2639" t="str">
            <v>COMET2 WOVEN-BRNZ/SILV MIRROR</v>
          </cell>
          <cell r="C2639">
            <v>42.5</v>
          </cell>
          <cell r="D2639" t="str">
            <v>648478669918</v>
          </cell>
        </row>
        <row r="2640">
          <cell r="A2640" t="str">
            <v>310188712077</v>
          </cell>
          <cell r="B2640" t="str">
            <v>COMET2 PLUM BLUE 3FD-BRNZ W/BL SPRCT</v>
          </cell>
          <cell r="C2640">
            <v>37.5</v>
          </cell>
          <cell r="D2640" t="str">
            <v>648478618848</v>
          </cell>
        </row>
        <row r="2641">
          <cell r="A2641" t="str">
            <v>310226035185</v>
          </cell>
          <cell r="B2641" t="str">
            <v>DO NOT USE - BIAS6 BLACK CORSO-PERSIMMON</v>
          </cell>
          <cell r="C2641">
            <v>40</v>
          </cell>
          <cell r="D2641" t="str">
            <v/>
          </cell>
        </row>
        <row r="2642">
          <cell r="A2642" t="str">
            <v>310226035200</v>
          </cell>
          <cell r="B2642" t="str">
            <v>BIAS6 2007 B4BC-ROSEwSILV MIR</v>
          </cell>
          <cell r="C2642">
            <v>47.5</v>
          </cell>
          <cell r="D2642" t="str">
            <v>648478669765</v>
          </cell>
        </row>
        <row r="2643">
          <cell r="A2643" t="str">
            <v>310226042069</v>
          </cell>
          <cell r="B2643" t="str">
            <v>BIAS6 BLACK CORSO-BRONZE</v>
          </cell>
          <cell r="C2643">
            <v>40</v>
          </cell>
          <cell r="D2643" t="str">
            <v>648478647886</v>
          </cell>
        </row>
        <row r="2644">
          <cell r="A2644" t="str">
            <v>310226042080</v>
          </cell>
          <cell r="B2644" t="str">
            <v>BIAS6 BLACK CORSO-BRZwGLD</v>
          </cell>
          <cell r="C2644">
            <v>47.5</v>
          </cell>
          <cell r="D2644" t="str">
            <v>648478669680</v>
          </cell>
        </row>
        <row r="2645">
          <cell r="A2645" t="str">
            <v>310226042185</v>
          </cell>
          <cell r="B2645" t="str">
            <v>BIAS6 BLACK CORSO-PERSIMMON</v>
          </cell>
          <cell r="C2645">
            <v>40</v>
          </cell>
          <cell r="D2645" t="str">
            <v>648478669697</v>
          </cell>
        </row>
        <row r="2646">
          <cell r="A2646" t="str">
            <v>310226091185</v>
          </cell>
          <cell r="B2646" t="str">
            <v>BIAS6 BK/WH LINK-PERSIMMON</v>
          </cell>
          <cell r="C2646">
            <v>50</v>
          </cell>
          <cell r="D2646" t="str">
            <v>648478669666</v>
          </cell>
        </row>
        <row r="2647">
          <cell r="A2647" t="str">
            <v>310226091190</v>
          </cell>
          <cell r="B2647" t="str">
            <v>BIAS6 BK/WH LINK-PER LT SIL MIR</v>
          </cell>
          <cell r="C2647">
            <v>57.5</v>
          </cell>
          <cell r="D2647" t="str">
            <v>648478669659</v>
          </cell>
        </row>
        <row r="2648">
          <cell r="A2648" t="str">
            <v>310226160069</v>
          </cell>
          <cell r="B2648" t="str">
            <v>BIAS6 CAMO POWER-BRONZE</v>
          </cell>
          <cell r="C2648">
            <v>40</v>
          </cell>
          <cell r="D2648" t="str">
            <v>648478669734</v>
          </cell>
        </row>
        <row r="2649">
          <cell r="A2649" t="str">
            <v>310226160200</v>
          </cell>
          <cell r="B2649" t="str">
            <v>BIAS6 CAMO POWER-ROSE SILV MIRR</v>
          </cell>
          <cell r="C2649">
            <v>47.5</v>
          </cell>
          <cell r="D2649" t="str">
            <v>648478669727</v>
          </cell>
        </row>
        <row r="2650">
          <cell r="A2650" t="str">
            <v>310226162049</v>
          </cell>
          <cell r="B2650" t="str">
            <v>BIAS6 CANDI STRIPE-BLUE</v>
          </cell>
          <cell r="C2650">
            <v>50</v>
          </cell>
          <cell r="D2650" t="str">
            <v>648478669642</v>
          </cell>
        </row>
        <row r="2651">
          <cell r="A2651" t="str">
            <v>310226273069</v>
          </cell>
          <cell r="B2651" t="str">
            <v>BIAS6 GIRLS RULE-BRONZE</v>
          </cell>
          <cell r="C2651">
            <v>40</v>
          </cell>
          <cell r="D2651" t="str">
            <v>648478669758</v>
          </cell>
        </row>
        <row r="2652">
          <cell r="A2652" t="str">
            <v>310226273200</v>
          </cell>
          <cell r="B2652" t="str">
            <v>BIAS6 GIRLS RULE-ROSEwSILV</v>
          </cell>
          <cell r="C2652">
            <v>47.5</v>
          </cell>
          <cell r="D2652" t="str">
            <v>648478669741</v>
          </cell>
        </row>
        <row r="2653">
          <cell r="A2653" t="str">
            <v>310226427084</v>
          </cell>
          <cell r="B2653" t="str">
            <v>BIAS6 MOD CULT TARGET-BZ SIL MI</v>
          </cell>
          <cell r="C2653">
            <v>57.5</v>
          </cell>
          <cell r="D2653" t="str">
            <v>648478669673</v>
          </cell>
        </row>
        <row r="2654">
          <cell r="A2654" t="str">
            <v>310226428069</v>
          </cell>
          <cell r="B2654" t="str">
            <v>BIAS6 MOSAIC-BRONZE</v>
          </cell>
          <cell r="C2654">
            <v>50</v>
          </cell>
          <cell r="D2654" t="str">
            <v>648478669635</v>
          </cell>
        </row>
        <row r="2655">
          <cell r="A2655" t="str">
            <v>310226428084</v>
          </cell>
          <cell r="B2655" t="str">
            <v>BIAS6 MOSAIC-BRNZ LT SILV MIRR</v>
          </cell>
          <cell r="C2655">
            <v>57.5</v>
          </cell>
          <cell r="D2655" t="str">
            <v>648478669628</v>
          </cell>
        </row>
        <row r="2656">
          <cell r="A2656" t="str">
            <v>310226639084</v>
          </cell>
          <cell r="B2656" t="str">
            <v>BIAS6 WHITE SILK-BZ SILV MIRR</v>
          </cell>
          <cell r="C2656">
            <v>47.5</v>
          </cell>
          <cell r="D2656" t="str">
            <v>648478669703</v>
          </cell>
        </row>
        <row r="2657">
          <cell r="A2657" t="str">
            <v>310226639185</v>
          </cell>
          <cell r="B2657" t="str">
            <v>BIAS6 WHITE SILK-PERSIMMON</v>
          </cell>
          <cell r="C2657">
            <v>40</v>
          </cell>
          <cell r="D2657" t="str">
            <v>648478669710</v>
          </cell>
        </row>
        <row r="2658">
          <cell r="A2658" t="str">
            <v>310391062069</v>
          </cell>
          <cell r="B2658" t="str">
            <v>DO NOT USE!! USE 310775062069</v>
          </cell>
          <cell r="C2658">
            <v>25</v>
          </cell>
          <cell r="D2658" t="str">
            <v/>
          </cell>
        </row>
        <row r="2659">
          <cell r="A2659" t="str">
            <v>310391062185</v>
          </cell>
          <cell r="B2659" t="str">
            <v>DO NOT USE!! USE 310775062185</v>
          </cell>
          <cell r="C2659">
            <v>25</v>
          </cell>
          <cell r="D2659" t="str">
            <v/>
          </cell>
        </row>
        <row r="2660">
          <cell r="A2660" t="str">
            <v>310391463069</v>
          </cell>
          <cell r="B2660" t="str">
            <v>DO NOT USE!!! USE 310775463069</v>
          </cell>
          <cell r="C2660">
            <v>25</v>
          </cell>
          <cell r="D2660" t="str">
            <v/>
          </cell>
        </row>
        <row r="2661">
          <cell r="A2661" t="str">
            <v>310391463185</v>
          </cell>
          <cell r="B2661" t="str">
            <v>DO NOT USE!! USE 310775463185</v>
          </cell>
          <cell r="C2661">
            <v>25</v>
          </cell>
          <cell r="D2661" t="str">
            <v/>
          </cell>
        </row>
        <row r="2662">
          <cell r="A2662" t="str">
            <v>310391484069</v>
          </cell>
          <cell r="B2662" t="str">
            <v>DO NOT USE!!! USE 310775484069</v>
          </cell>
          <cell r="C2662">
            <v>25</v>
          </cell>
          <cell r="D2662" t="str">
            <v/>
          </cell>
        </row>
        <row r="2663">
          <cell r="A2663" t="str">
            <v>310391587069</v>
          </cell>
          <cell r="B2663" t="str">
            <v>DO NOT USE!! USE 310775587069</v>
          </cell>
          <cell r="C2663">
            <v>30</v>
          </cell>
          <cell r="D2663" t="str">
            <v/>
          </cell>
        </row>
        <row r="2664">
          <cell r="A2664" t="str">
            <v>310543108069</v>
          </cell>
          <cell r="B2664" t="str">
            <v>OMEGA6 BLU INDG SPRKL-BRONZE</v>
          </cell>
          <cell r="C2664">
            <v>47.5</v>
          </cell>
          <cell r="D2664" t="str">
            <v>648478687141</v>
          </cell>
        </row>
        <row r="2665">
          <cell r="A2665" t="str">
            <v>310543115084</v>
          </cell>
          <cell r="B2665" t="str">
            <v>OMEGA6 SE BLUE STEEL METALLIC-BZ/SI</v>
          </cell>
          <cell r="C2665">
            <v>52.5</v>
          </cell>
          <cell r="D2665" t="str">
            <v>648478655744</v>
          </cell>
        </row>
        <row r="2666">
          <cell r="A2666" t="str">
            <v>310543115185</v>
          </cell>
          <cell r="B2666" t="str">
            <v>OMEGA6 SE BLUE STEEL METALLIC-PERSI</v>
          </cell>
          <cell r="C2666">
            <v>47.5</v>
          </cell>
          <cell r="D2666" t="str">
            <v>648478647718</v>
          </cell>
        </row>
        <row r="2667">
          <cell r="A2667" t="str">
            <v>310543176084</v>
          </cell>
          <cell r="B2667" t="str">
            <v>OMEGA6 SE CRICHTON06-MINT-BRZwSILV</v>
          </cell>
          <cell r="C2667">
            <v>55</v>
          </cell>
          <cell r="D2667" t="str">
            <v>648478647664</v>
          </cell>
        </row>
        <row r="2668">
          <cell r="A2668" t="str">
            <v>310543247190</v>
          </cell>
          <cell r="B2668" t="str">
            <v>OMEGA6 SE DCP06 MATTE BLK-PERwSIL</v>
          </cell>
          <cell r="C2668">
            <v>55</v>
          </cell>
          <cell r="D2668" t="str">
            <v>648478647671</v>
          </cell>
        </row>
        <row r="2669">
          <cell r="A2669" t="str">
            <v>310543300084</v>
          </cell>
          <cell r="B2669" t="str">
            <v>OMEGA6 SE GREENER-BRZwSILV</v>
          </cell>
          <cell r="C2669">
            <v>52.5</v>
          </cell>
          <cell r="D2669" t="str">
            <v>648478647688</v>
          </cell>
        </row>
        <row r="2670">
          <cell r="A2670" t="str">
            <v>310543300185</v>
          </cell>
          <cell r="B2670" t="str">
            <v>OMEGA6 SE GREENER-PERSIMMON</v>
          </cell>
          <cell r="C2670">
            <v>47.5</v>
          </cell>
          <cell r="D2670" t="str">
            <v>648478655737</v>
          </cell>
        </row>
        <row r="2671">
          <cell r="A2671" t="str">
            <v>310543393069</v>
          </cell>
          <cell r="B2671" t="str">
            <v>OMEGA6 MT PEARL WHT-BZ</v>
          </cell>
          <cell r="C2671">
            <v>47.5</v>
          </cell>
          <cell r="D2671" t="str">
            <v>648478687165</v>
          </cell>
        </row>
        <row r="2672">
          <cell r="A2672" t="str">
            <v>310543425084</v>
          </cell>
          <cell r="B2672" t="str">
            <v>OMEGA6 SE MOD CULT STRIPE-BZwSIL MI</v>
          </cell>
          <cell r="C2672">
            <v>52.5</v>
          </cell>
          <cell r="D2672" t="str">
            <v>648478670068</v>
          </cell>
        </row>
        <row r="2673">
          <cell r="A2673" t="str">
            <v>310543527080</v>
          </cell>
          <cell r="B2673" t="str">
            <v>OMEGA6 SE RED STRIPE-BRZwGLD</v>
          </cell>
          <cell r="C2673">
            <v>52.5</v>
          </cell>
          <cell r="D2673" t="str">
            <v>648478647701</v>
          </cell>
        </row>
        <row r="2674">
          <cell r="A2674" t="str">
            <v>310543527185</v>
          </cell>
          <cell r="B2674" t="str">
            <v>OMEGA6 SE RED STRIPE-PERSIMMON</v>
          </cell>
          <cell r="C2674">
            <v>47.5</v>
          </cell>
          <cell r="D2674" t="str">
            <v>648478655713</v>
          </cell>
        </row>
        <row r="2675">
          <cell r="A2675" t="str">
            <v>310543549084</v>
          </cell>
          <cell r="B2675" t="str">
            <v>OMEGA6 SE SEERSUCKER-BRZwSILV</v>
          </cell>
          <cell r="C2675">
            <v>52.5</v>
          </cell>
          <cell r="D2675" t="str">
            <v>648478647725</v>
          </cell>
        </row>
        <row r="2676">
          <cell r="A2676" t="str">
            <v>310543549185</v>
          </cell>
          <cell r="B2676" t="str">
            <v>OMEGA6 SE SEERSUCKER-PERSIMMON</v>
          </cell>
          <cell r="C2676">
            <v>47.5</v>
          </cell>
          <cell r="D2676" t="str">
            <v>648478655751</v>
          </cell>
        </row>
        <row r="2677">
          <cell r="A2677" t="str">
            <v>310543579069</v>
          </cell>
          <cell r="B2677" t="str">
            <v>OMEGA6 TAN-BRONZE</v>
          </cell>
          <cell r="C2677">
            <v>47.5</v>
          </cell>
          <cell r="D2677" t="str">
            <v>648478687172</v>
          </cell>
        </row>
        <row r="2678">
          <cell r="A2678" t="str">
            <v>310543615069</v>
          </cell>
          <cell r="B2678" t="str">
            <v>OMEGA6 TRANSAM GOLD-BZ</v>
          </cell>
          <cell r="C2678">
            <v>47.5</v>
          </cell>
          <cell r="D2678" t="str">
            <v>648478687158</v>
          </cell>
        </row>
        <row r="2679">
          <cell r="A2679" t="str">
            <v>310543636080</v>
          </cell>
          <cell r="B2679" t="str">
            <v>OMEGA6 SE WHITE LUXE-BRZwGLD</v>
          </cell>
          <cell r="C2679">
            <v>52.5</v>
          </cell>
          <cell r="D2679" t="str">
            <v>648478647695</v>
          </cell>
        </row>
        <row r="2680">
          <cell r="A2680" t="str">
            <v>310543636185</v>
          </cell>
          <cell r="B2680" t="str">
            <v>OMEGA6 SE WHITE LUXE-PERSIMMON</v>
          </cell>
          <cell r="C2680">
            <v>47.5</v>
          </cell>
          <cell r="D2680" t="str">
            <v>648478655720</v>
          </cell>
        </row>
        <row r="2681">
          <cell r="A2681" t="str">
            <v>310544060080</v>
          </cell>
          <cell r="B2681" t="str">
            <v>OMEGA6 SE CRICHTON07 BK REPEAT-BZ GLD MI</v>
          </cell>
          <cell r="C2681">
            <v>55</v>
          </cell>
          <cell r="D2681" t="str">
            <v>648478669567</v>
          </cell>
        </row>
        <row r="2682">
          <cell r="A2682" t="str">
            <v>310544111242</v>
          </cell>
          <cell r="B2682" t="str">
            <v>OMEGA6 SE DCP07 BLU MOON-YL LT SILV</v>
          </cell>
          <cell r="C2682">
            <v>55</v>
          </cell>
          <cell r="D2682" t="str">
            <v>648478669550</v>
          </cell>
        </row>
        <row r="2683">
          <cell r="A2683" t="str">
            <v>310544426139</v>
          </cell>
          <cell r="B2683" t="str">
            <v>OMEGA6 SE MOD CULT STRIPE-GY/BK MIR</v>
          </cell>
          <cell r="C2683">
            <v>52.5</v>
          </cell>
          <cell r="D2683" t="str">
            <v>648478669611</v>
          </cell>
        </row>
        <row r="2684">
          <cell r="A2684" t="str">
            <v>310544506084</v>
          </cell>
          <cell r="B2684" t="str">
            <v>OMEGA6 SE PURPLE STREAK-BRZwSILV MI</v>
          </cell>
          <cell r="C2684">
            <v>52.5</v>
          </cell>
          <cell r="D2684" t="str">
            <v>648478669598</v>
          </cell>
        </row>
        <row r="2685">
          <cell r="A2685" t="str">
            <v>310544506185</v>
          </cell>
          <cell r="B2685" t="str">
            <v>OMEGA6 SE PURPLE STREAK-PERSIMMON</v>
          </cell>
          <cell r="C2685">
            <v>47.5</v>
          </cell>
          <cell r="D2685" t="str">
            <v>648478669604</v>
          </cell>
        </row>
        <row r="2686">
          <cell r="A2686" t="str">
            <v>310544637084</v>
          </cell>
          <cell r="B2686" t="str">
            <v>OMEGA6 SE WHITE PAISLEY-BRZwSILV</v>
          </cell>
          <cell r="C2686">
            <v>52.5</v>
          </cell>
          <cell r="D2686" t="str">
            <v>648478669574</v>
          </cell>
        </row>
        <row r="2687">
          <cell r="A2687" t="str">
            <v>310544637185</v>
          </cell>
          <cell r="B2687" t="str">
            <v>OMEGA6 SE WHITE PAISLEY-PERSIMMON</v>
          </cell>
          <cell r="C2687">
            <v>47.5</v>
          </cell>
          <cell r="D2687" t="str">
            <v>648478669581</v>
          </cell>
        </row>
        <row r="2688">
          <cell r="A2688" t="str">
            <v>310546031061</v>
          </cell>
          <cell r="B2688" t="str">
            <v>ORBIT AZURE BLU/CHR-BLUEwORG S</v>
          </cell>
          <cell r="C2688">
            <v>75</v>
          </cell>
          <cell r="D2688" t="str">
            <v>648478607965</v>
          </cell>
        </row>
        <row r="2689">
          <cell r="A2689" t="str">
            <v>310546031077</v>
          </cell>
          <cell r="B2689" t="str">
            <v>ORBIT AZURE BLUE/BRZwBLUE</v>
          </cell>
          <cell r="C2689">
            <v>52</v>
          </cell>
          <cell r="D2689" t="str">
            <v>648478603103</v>
          </cell>
        </row>
        <row r="2690">
          <cell r="A2690" t="str">
            <v>310546031084</v>
          </cell>
          <cell r="B2690" t="str">
            <v>ORBIT AZURE BLU/CHRM-BRZwSIL</v>
          </cell>
          <cell r="C2690">
            <v>67.5</v>
          </cell>
          <cell r="D2690" t="str">
            <v>648478608832</v>
          </cell>
        </row>
        <row r="2691">
          <cell r="A2691" t="str">
            <v>310546031190</v>
          </cell>
          <cell r="B2691" t="str">
            <v>ORBIT AZURE BLUE/PERSwSILVER</v>
          </cell>
          <cell r="C2691">
            <v>52</v>
          </cell>
          <cell r="D2691" t="str">
            <v>648478603110</v>
          </cell>
        </row>
        <row r="2692">
          <cell r="A2692" t="str">
            <v>310546055080</v>
          </cell>
          <cell r="B2692" t="str">
            <v>ORBIT BLK PEARL-BRZwGLD MIR</v>
          </cell>
          <cell r="C2692">
            <v>67.5</v>
          </cell>
          <cell r="D2692" t="str">
            <v>648478111721</v>
          </cell>
        </row>
        <row r="2693">
          <cell r="A2693" t="str">
            <v>310546055190</v>
          </cell>
          <cell r="B2693" t="str">
            <v>ORBIT BLK PEARL/PERSwSILVER</v>
          </cell>
          <cell r="C2693">
            <v>67.5</v>
          </cell>
          <cell r="D2693" t="str">
            <v>648478603394</v>
          </cell>
        </row>
        <row r="2694">
          <cell r="A2694" t="str">
            <v>310546140084</v>
          </cell>
          <cell r="B2694" t="str">
            <v>ORBIT BRN ORG 3FD-BRZwSIL</v>
          </cell>
          <cell r="C2694">
            <v>67.5</v>
          </cell>
          <cell r="D2694" t="str">
            <v>648478619111</v>
          </cell>
        </row>
        <row r="2695">
          <cell r="A2695" t="str">
            <v>310546140190</v>
          </cell>
          <cell r="B2695" t="str">
            <v>ORBIT BRN ORG 3FD-PERSwSIL</v>
          </cell>
          <cell r="C2695">
            <v>67.5</v>
          </cell>
          <cell r="D2695" t="str">
            <v>648478619128</v>
          </cell>
        </row>
        <row r="2696">
          <cell r="A2696" t="str">
            <v>310546218083</v>
          </cell>
          <cell r="B2696" t="str">
            <v>ORBIT CRIMSN BRN/BRZwRED SPC</v>
          </cell>
          <cell r="C2696">
            <v>52</v>
          </cell>
          <cell r="D2696" t="str">
            <v>648478619081</v>
          </cell>
        </row>
        <row r="2697">
          <cell r="A2697" t="str">
            <v>310546235084</v>
          </cell>
          <cell r="B2697" t="str">
            <v>ORBIT DRK GREY-BRZwSILV</v>
          </cell>
          <cell r="C2697">
            <v>67.5</v>
          </cell>
          <cell r="D2697" t="str">
            <v>648478603080</v>
          </cell>
        </row>
        <row r="2698">
          <cell r="A2698" t="str">
            <v>310546235178</v>
          </cell>
          <cell r="B2698" t="str">
            <v>ORBIT DRK GREY-ORG wORG SPCT</v>
          </cell>
          <cell r="C2698">
            <v>75</v>
          </cell>
          <cell r="D2698" t="str">
            <v>648478108660</v>
          </cell>
        </row>
        <row r="2699">
          <cell r="A2699" t="str">
            <v>310546245084</v>
          </cell>
          <cell r="B2699" t="str">
            <v>ORBIT DCP04 AZURE BLU/BRZwSILV</v>
          </cell>
          <cell r="C2699">
            <v>52</v>
          </cell>
          <cell r="D2699" t="str">
            <v>648478603127</v>
          </cell>
        </row>
        <row r="2700">
          <cell r="A2700" t="str">
            <v>310546246083</v>
          </cell>
          <cell r="B2700" t="str">
            <v>ORBIT DCP05 CHAR MAT-BRZwRED</v>
          </cell>
          <cell r="C2700">
            <v>52</v>
          </cell>
          <cell r="D2700" t="str">
            <v>648478607545</v>
          </cell>
        </row>
        <row r="2701">
          <cell r="A2701" t="str">
            <v>310546247189</v>
          </cell>
          <cell r="B2701" t="str">
            <v>ORBIT6 DCP06 TAN-PERSwBLU</v>
          </cell>
          <cell r="C2701">
            <v>77.5</v>
          </cell>
          <cell r="D2701" t="str">
            <v>648478619043</v>
          </cell>
        </row>
        <row r="2702">
          <cell r="A2702" t="str">
            <v>310546335140</v>
          </cell>
          <cell r="B2702" t="str">
            <v>ORBIT JAILMATE/GRYwGR SIL</v>
          </cell>
          <cell r="C2702">
            <v>52</v>
          </cell>
          <cell r="D2702" t="str">
            <v>648478619050</v>
          </cell>
        </row>
        <row r="2703">
          <cell r="A2703" t="str">
            <v>310546352190</v>
          </cell>
          <cell r="B2703" t="str">
            <v>ORBIT LT ORG TAN-PERSwSIL SP</v>
          </cell>
          <cell r="C2703">
            <v>52</v>
          </cell>
          <cell r="D2703" t="str">
            <v>648478607583</v>
          </cell>
        </row>
        <row r="2704">
          <cell r="A2704" t="str">
            <v>310546378084</v>
          </cell>
          <cell r="B2704" t="str">
            <v>ORBIT MAT BRN CYN GLS-BRZwSIL</v>
          </cell>
          <cell r="C2704">
            <v>67.5</v>
          </cell>
          <cell r="D2704" t="str">
            <v>648478607613</v>
          </cell>
        </row>
        <row r="2705">
          <cell r="A2705" t="str">
            <v>310546378190</v>
          </cell>
          <cell r="B2705" t="str">
            <v>ORBIT MAT BRN CYN GLS-PERSwSIL</v>
          </cell>
          <cell r="C2705">
            <v>67.5</v>
          </cell>
          <cell r="D2705" t="str">
            <v>648478607620</v>
          </cell>
        </row>
        <row r="2706">
          <cell r="A2706" t="str">
            <v>310546382080</v>
          </cell>
          <cell r="B2706" t="str">
            <v>ORBIT MAT GRN/WHT GLS-BRZwGLD</v>
          </cell>
          <cell r="C2706">
            <v>67.5</v>
          </cell>
          <cell r="D2706" t="str">
            <v>648478607552</v>
          </cell>
        </row>
        <row r="2707">
          <cell r="A2707" t="str">
            <v>310546382190</v>
          </cell>
          <cell r="B2707" t="str">
            <v>ORBIT MAT GRN/ WHT GLS-PERwSIL</v>
          </cell>
          <cell r="C2707">
            <v>67.5</v>
          </cell>
          <cell r="D2707" t="str">
            <v>648478607569</v>
          </cell>
        </row>
        <row r="2708">
          <cell r="A2708" t="str">
            <v>310546385140</v>
          </cell>
          <cell r="B2708" t="str">
            <v>ORBIT MATGRY REDGLS-GRYwGRSIL</v>
          </cell>
          <cell r="C2708">
            <v>67.5</v>
          </cell>
          <cell r="D2708" t="str">
            <v>648478607590</v>
          </cell>
        </row>
        <row r="2709">
          <cell r="A2709" t="str">
            <v>310546385200</v>
          </cell>
          <cell r="B2709" t="str">
            <v>ORBIT MATGRY REDGLS-ROSwSIL</v>
          </cell>
          <cell r="C2709">
            <v>67.5</v>
          </cell>
          <cell r="D2709" t="str">
            <v>648478607606</v>
          </cell>
        </row>
        <row r="2710">
          <cell r="A2710" t="str">
            <v>310546387140</v>
          </cell>
          <cell r="B2710" t="str">
            <v>ORBIT MAT-LT GREY/GRYwGR SIL</v>
          </cell>
          <cell r="C2710">
            <v>52</v>
          </cell>
          <cell r="D2710" t="str">
            <v>648478619500</v>
          </cell>
        </row>
        <row r="2711">
          <cell r="A2711" t="str">
            <v>310546395084</v>
          </cell>
          <cell r="B2711" t="str">
            <v>ORBIT MAT TAN SHY BRN/BRZwSIL</v>
          </cell>
          <cell r="C2711">
            <v>52</v>
          </cell>
          <cell r="D2711" t="str">
            <v>648478619098</v>
          </cell>
        </row>
        <row r="2712">
          <cell r="A2712" t="str">
            <v>310546403084</v>
          </cell>
          <cell r="B2712" t="str">
            <v>ORBIT MERCURY-BRZwSILVER</v>
          </cell>
          <cell r="C2712">
            <v>67.5</v>
          </cell>
          <cell r="D2712" t="str">
            <v>648478622159</v>
          </cell>
        </row>
        <row r="2713">
          <cell r="A2713" t="str">
            <v>310546403200</v>
          </cell>
          <cell r="B2713" t="str">
            <v>ORBIT MERCURY-ROSEwSILVER</v>
          </cell>
          <cell r="C2713">
            <v>67.5</v>
          </cell>
          <cell r="D2713" t="str">
            <v>648478622166</v>
          </cell>
        </row>
        <row r="2714">
          <cell r="A2714" t="str">
            <v>310546415084</v>
          </cell>
          <cell r="B2714" t="str">
            <v>ORBIT MIDNIGHT BLU/BRZwSILVER</v>
          </cell>
          <cell r="C2714">
            <v>52</v>
          </cell>
          <cell r="D2714" t="str">
            <v>648478603400</v>
          </cell>
        </row>
        <row r="2715">
          <cell r="A2715" t="str">
            <v>310546415190</v>
          </cell>
          <cell r="B2715" t="str">
            <v>ORBIT MIDNIGHT BLU/PERSwSILVER</v>
          </cell>
          <cell r="C2715">
            <v>52</v>
          </cell>
          <cell r="D2715" t="str">
            <v>648478603417</v>
          </cell>
        </row>
        <row r="2716">
          <cell r="A2716" t="str">
            <v>310546524084</v>
          </cell>
          <cell r="B2716" t="str">
            <v>ORBIT RED RUST-BRZwSILVER</v>
          </cell>
          <cell r="C2716">
            <v>67.5</v>
          </cell>
          <cell r="D2716" t="str">
            <v>648478603134</v>
          </cell>
        </row>
        <row r="2717">
          <cell r="A2717" t="str">
            <v>310546580080</v>
          </cell>
          <cell r="B2717" t="str">
            <v>ORBITTAN CAMO/BRONZEwGOLD MIR</v>
          </cell>
          <cell r="C2717">
            <v>52</v>
          </cell>
          <cell r="D2717" t="str">
            <v>648478603158</v>
          </cell>
        </row>
        <row r="2718">
          <cell r="A2718" t="str">
            <v>310547095069</v>
          </cell>
          <cell r="B2718" t="str">
            <v>ORBIT6 BLANCO-BRONZE</v>
          </cell>
          <cell r="C2718">
            <v>67.5</v>
          </cell>
          <cell r="D2718" t="str">
            <v>648478669406</v>
          </cell>
        </row>
        <row r="2719">
          <cell r="A2719" t="str">
            <v>310547114061</v>
          </cell>
          <cell r="B2719" t="str">
            <v>ORBIT6 BLUE STEEL-BLUEwORG SPECT</v>
          </cell>
          <cell r="C2719">
            <v>75</v>
          </cell>
          <cell r="D2719" t="str">
            <v>648478655805</v>
          </cell>
        </row>
        <row r="2720">
          <cell r="A2720" t="str">
            <v>310547114140</v>
          </cell>
          <cell r="B2720" t="str">
            <v>ORBIT6 BLUE STEEL GRYwGR SIL</v>
          </cell>
          <cell r="C2720">
            <v>67.5</v>
          </cell>
          <cell r="D2720" t="str">
            <v>648478647763</v>
          </cell>
        </row>
        <row r="2721">
          <cell r="A2721" t="str">
            <v>310547298069</v>
          </cell>
          <cell r="B2721" t="str">
            <v>ORBIT6 GREEN/TAN-BRONZE</v>
          </cell>
          <cell r="C2721">
            <v>67.5</v>
          </cell>
          <cell r="D2721" t="str">
            <v>648478669420</v>
          </cell>
        </row>
        <row r="2722">
          <cell r="A2722" t="str">
            <v>310547335140</v>
          </cell>
          <cell r="B2722" t="str">
            <v>ORBIT6 JAILMATE/GRYwGR SILV</v>
          </cell>
          <cell r="C2722">
            <v>75</v>
          </cell>
          <cell r="D2722" t="str">
            <v>648478648258</v>
          </cell>
        </row>
        <row r="2723">
          <cell r="A2723" t="str">
            <v>310547380083</v>
          </cell>
          <cell r="B2723" t="str">
            <v>ORBIT6 MATTE-CHROME/CHAR-BRZwRED</v>
          </cell>
          <cell r="C2723">
            <v>75</v>
          </cell>
          <cell r="D2723" t="str">
            <v>648478647756</v>
          </cell>
        </row>
        <row r="2724">
          <cell r="A2724" t="str">
            <v>310547380084</v>
          </cell>
          <cell r="B2724" t="str">
            <v>ORBIT6 MATTE-CHROME/CHAR-BRZwSIL</v>
          </cell>
          <cell r="C2724">
            <v>67.5</v>
          </cell>
          <cell r="D2724" t="str">
            <v>648478655799</v>
          </cell>
        </row>
        <row r="2725">
          <cell r="A2725" t="str">
            <v>310547387140</v>
          </cell>
          <cell r="B2725" t="str">
            <v>ORBIT6 MAT-LT GREY-GRYwGR SILV</v>
          </cell>
          <cell r="C2725">
            <v>67.5</v>
          </cell>
          <cell r="D2725" t="str">
            <v>648478648388</v>
          </cell>
        </row>
        <row r="2726">
          <cell r="A2726" t="str">
            <v>310547387200</v>
          </cell>
          <cell r="B2726" t="str">
            <v>ORBIT6 MAT-LT GREY-ROSE/SILV MIR</v>
          </cell>
          <cell r="C2726">
            <v>67.5</v>
          </cell>
          <cell r="D2726" t="str">
            <v>648478655775</v>
          </cell>
        </row>
        <row r="2727">
          <cell r="A2727" t="str">
            <v>310547390080</v>
          </cell>
          <cell r="B2727" t="str">
            <v>ORBIT6 MATTNVY/PINSTRP SHINY/WHT</v>
          </cell>
          <cell r="C2727">
            <v>67.5</v>
          </cell>
          <cell r="D2727" t="str">
            <v>648478647749</v>
          </cell>
        </row>
        <row r="2728">
          <cell r="A2728" t="str">
            <v>310547390200</v>
          </cell>
          <cell r="B2728" t="str">
            <v>ORBIT6 MATTNVY/PINSTRP SHINY/WHT</v>
          </cell>
          <cell r="C2728">
            <v>67.5</v>
          </cell>
          <cell r="D2728" t="str">
            <v>648478655782</v>
          </cell>
        </row>
        <row r="2729">
          <cell r="A2729" t="str">
            <v>310547395084</v>
          </cell>
          <cell r="B2729" t="str">
            <v>ORBIT6 MAT TAN SHY BRN/BRZwSIL</v>
          </cell>
          <cell r="C2729">
            <v>67.5</v>
          </cell>
          <cell r="D2729" t="str">
            <v>648478648272</v>
          </cell>
        </row>
        <row r="2730">
          <cell r="A2730" t="str">
            <v>310547395190</v>
          </cell>
          <cell r="B2730" t="str">
            <v>ORBIT6 MAT TAN SHY BRN-PERw LTSI</v>
          </cell>
          <cell r="C2730">
            <v>67.5</v>
          </cell>
          <cell r="D2730" t="str">
            <v>648478655812</v>
          </cell>
        </row>
        <row r="2731">
          <cell r="A2731" t="str">
            <v>310547554084</v>
          </cell>
          <cell r="B2731" t="str">
            <v>ORBIT6 SHINY/MAT BLK-BRZwSILV MI</v>
          </cell>
          <cell r="C2731">
            <v>75</v>
          </cell>
          <cell r="D2731" t="str">
            <v>648478647732</v>
          </cell>
        </row>
        <row r="2732">
          <cell r="A2732" t="str">
            <v>310547554190</v>
          </cell>
          <cell r="B2732" t="str">
            <v>ORBIT6 SHINY/MAT BLK-PERSwLTSIL</v>
          </cell>
          <cell r="C2732">
            <v>75</v>
          </cell>
          <cell r="D2732" t="str">
            <v>648478655768</v>
          </cell>
        </row>
        <row r="2733">
          <cell r="A2733" t="str">
            <v>310547562069</v>
          </cell>
          <cell r="B2733" t="str">
            <v>ORBIT6 SIMPLE LUXE-BRONZE</v>
          </cell>
          <cell r="C2733">
            <v>67.5</v>
          </cell>
          <cell r="D2733" t="str">
            <v>648478669390</v>
          </cell>
        </row>
        <row r="2734">
          <cell r="A2734" t="str">
            <v>310547652069</v>
          </cell>
          <cell r="B2734" t="str">
            <v>ORBIT6 WILDCATS-BRONZE</v>
          </cell>
          <cell r="C2734">
            <v>67.5</v>
          </cell>
          <cell r="D2734" t="str">
            <v>648478669413</v>
          </cell>
        </row>
        <row r="2735">
          <cell r="A2735" t="str">
            <v>310547673140</v>
          </cell>
          <cell r="B2735" t="str">
            <v>ORBIT6 BRAVEHEARTH TARTAN/GRYwGR SILV MIRROR INTL ONLY</v>
          </cell>
          <cell r="C2735">
            <v>62.5</v>
          </cell>
          <cell r="D2735" t="str">
            <v>648478672444</v>
          </cell>
        </row>
        <row r="2736">
          <cell r="A2736" t="str">
            <v>310635045069</v>
          </cell>
          <cell r="B2736" t="str">
            <v>SCOOP BLACK FADE/BRZ LENS</v>
          </cell>
          <cell r="C2736">
            <v>34</v>
          </cell>
          <cell r="D2736" t="str">
            <v>648478302037</v>
          </cell>
        </row>
        <row r="2737">
          <cell r="A2737" t="str">
            <v>310635113185</v>
          </cell>
          <cell r="B2737" t="str">
            <v>SCOOP BLU SPKL W/ PRSMS LENS</v>
          </cell>
          <cell r="C2737">
            <v>34</v>
          </cell>
          <cell r="D2737" t="str">
            <v>648478305960</v>
          </cell>
        </row>
        <row r="2738">
          <cell r="A2738" t="str">
            <v>310635482069</v>
          </cell>
          <cell r="B2738" t="str">
            <v>SCOOP PEARL WHITE /BRONZE LENS</v>
          </cell>
          <cell r="C2738">
            <v>34</v>
          </cell>
          <cell r="D2738" t="str">
            <v>648478300606</v>
          </cell>
        </row>
        <row r="2739">
          <cell r="A2739" t="str">
            <v>310635522069</v>
          </cell>
          <cell r="B2739" t="str">
            <v>SCOOP RED HOT/BRONZE LENS</v>
          </cell>
          <cell r="C2739">
            <v>34</v>
          </cell>
          <cell r="D2739" t="str">
            <v>648478300644</v>
          </cell>
        </row>
        <row r="2740">
          <cell r="A2740" t="str">
            <v>310635586185</v>
          </cell>
          <cell r="B2740" t="str">
            <v>SCOOP TANG PRL/PERS LENS</v>
          </cell>
          <cell r="C2740">
            <v>34</v>
          </cell>
          <cell r="D2740" t="str">
            <v>648478300675</v>
          </cell>
        </row>
        <row r="2741">
          <cell r="A2741" t="str">
            <v>310635632185</v>
          </cell>
          <cell r="B2741" t="str">
            <v>SCOOP WHITE/PERS LENS</v>
          </cell>
          <cell r="C2741">
            <v>25</v>
          </cell>
          <cell r="D2741" t="str">
            <v>648478300330</v>
          </cell>
        </row>
        <row r="2742">
          <cell r="A2742" t="str">
            <v>310635661069</v>
          </cell>
          <cell r="B2742" t="str">
            <v>SCOOP  YELLOW  W/BRONZE LENS</v>
          </cell>
          <cell r="C2742">
            <v>34</v>
          </cell>
          <cell r="D2742" t="str">
            <v>648478302105</v>
          </cell>
        </row>
        <row r="2743">
          <cell r="A2743" t="str">
            <v>310683027069</v>
          </cell>
          <cell r="B2743" t="str">
            <v>SOLDIER ARMY GREEN-BRZ</v>
          </cell>
          <cell r="C2743">
            <v>45</v>
          </cell>
          <cell r="D2743" t="str">
            <v>648478607781</v>
          </cell>
        </row>
        <row r="2744">
          <cell r="A2744" t="str">
            <v>310683027080</v>
          </cell>
          <cell r="B2744" t="str">
            <v>SOLDIER ARMY GREEN-BRZwGLD</v>
          </cell>
          <cell r="C2744">
            <v>52.5</v>
          </cell>
          <cell r="D2744" t="str">
            <v>648478607804</v>
          </cell>
        </row>
        <row r="2745">
          <cell r="A2745" t="str">
            <v>310683027185</v>
          </cell>
          <cell r="B2745" t="str">
            <v>SOLDIER ARMY GREEN-PERSIM</v>
          </cell>
          <cell r="C2745">
            <v>45</v>
          </cell>
          <cell r="D2745" t="str">
            <v>648478607798</v>
          </cell>
        </row>
        <row r="2746">
          <cell r="A2746" t="str">
            <v>310683031061</v>
          </cell>
          <cell r="B2746" t="str">
            <v>SOLDIER AZURE BLUE-BLUwORG SPC</v>
          </cell>
          <cell r="C2746">
            <v>67.5</v>
          </cell>
          <cell r="D2746" t="str">
            <v>648478607699</v>
          </cell>
        </row>
        <row r="2747">
          <cell r="A2747" t="str">
            <v>310683031069</v>
          </cell>
          <cell r="B2747" t="str">
            <v>SOLDIER AZURE BLUE-BRZ</v>
          </cell>
          <cell r="C2747">
            <v>55</v>
          </cell>
          <cell r="D2747" t="str">
            <v>648478607682</v>
          </cell>
        </row>
        <row r="2748">
          <cell r="A2748" t="str">
            <v>310683038069</v>
          </cell>
          <cell r="B2748" t="str">
            <v>SOLDIER BLACK-BRONZE</v>
          </cell>
          <cell r="C2748">
            <v>45</v>
          </cell>
          <cell r="D2748" t="str">
            <v>648478603349</v>
          </cell>
        </row>
        <row r="2749">
          <cell r="A2749" t="str">
            <v>310683038084</v>
          </cell>
          <cell r="B2749" t="str">
            <v>SOLDIER BLACK-BRZwSILV</v>
          </cell>
          <cell r="C2749">
            <v>52.5</v>
          </cell>
          <cell r="D2749" t="str">
            <v>648478607774</v>
          </cell>
        </row>
        <row r="2750">
          <cell r="A2750" t="str">
            <v>310683038185</v>
          </cell>
          <cell r="B2750" t="str">
            <v>SOLDIER BLACK-PERSIMMON</v>
          </cell>
          <cell r="C2750">
            <v>45</v>
          </cell>
          <cell r="D2750" t="str">
            <v>648478603356</v>
          </cell>
        </row>
        <row r="2751">
          <cell r="A2751" t="str">
            <v>310683052080</v>
          </cell>
          <cell r="B2751" t="str">
            <v>SOLDIER BLK ODYSSEY/BRZwGOLD</v>
          </cell>
          <cell r="C2751">
            <v>62.5</v>
          </cell>
          <cell r="D2751" t="str">
            <v>648478619289</v>
          </cell>
        </row>
        <row r="2752">
          <cell r="A2752" t="str">
            <v>310683059069</v>
          </cell>
          <cell r="B2752" t="str">
            <v>SOLDIER BLK PUNK-BRONZE</v>
          </cell>
          <cell r="C2752">
            <v>45</v>
          </cell>
          <cell r="D2752" t="str">
            <v>648478619159</v>
          </cell>
        </row>
        <row r="2753">
          <cell r="A2753" t="str">
            <v>310683059185</v>
          </cell>
          <cell r="B2753" t="str">
            <v>SOLDIER BLK PUNK-PERSIM</v>
          </cell>
          <cell r="C2753">
            <v>45</v>
          </cell>
          <cell r="D2753" t="str">
            <v>648478619166</v>
          </cell>
        </row>
        <row r="2754">
          <cell r="A2754" t="str">
            <v>310683059200</v>
          </cell>
          <cell r="B2754" t="str">
            <v>SOLDIER BLK PUNK-ROSEwSILV</v>
          </cell>
          <cell r="C2754">
            <v>52.5</v>
          </cell>
          <cell r="D2754" t="str">
            <v>648478619173</v>
          </cell>
        </row>
        <row r="2755">
          <cell r="A2755" t="str">
            <v>310683140084</v>
          </cell>
          <cell r="B2755" t="str">
            <v>SOLDIER BRN ORG 3FD-BRZwSILV</v>
          </cell>
          <cell r="C2755">
            <v>62.5</v>
          </cell>
          <cell r="D2755" t="str">
            <v>648478619371</v>
          </cell>
        </row>
        <row r="2756">
          <cell r="A2756" t="str">
            <v>310683140185</v>
          </cell>
          <cell r="B2756" t="str">
            <v>SOLDIER BRN ORG 3FD-PERSIMMON</v>
          </cell>
          <cell r="C2756">
            <v>55</v>
          </cell>
          <cell r="D2756" t="str">
            <v>648478619364</v>
          </cell>
        </row>
        <row r="2757">
          <cell r="A2757" t="str">
            <v>310683154185</v>
          </cell>
          <cell r="B2757" t="str">
            <v>SOLDIER BURGUNDY/PERSIM</v>
          </cell>
          <cell r="C2757">
            <v>42</v>
          </cell>
          <cell r="D2757" t="str">
            <v>648478619135</v>
          </cell>
        </row>
        <row r="2758">
          <cell r="A2758" t="str">
            <v>310683154200</v>
          </cell>
          <cell r="B2758" t="str">
            <v>SOLDIER BURGUNDY/ROSEwSIL</v>
          </cell>
          <cell r="C2758">
            <v>42</v>
          </cell>
          <cell r="D2758" t="str">
            <v>648478619142</v>
          </cell>
        </row>
        <row r="2759">
          <cell r="A2759" t="str">
            <v>310683235069</v>
          </cell>
          <cell r="B2759" t="str">
            <v>SOLDIER DRK GREY-BRZ</v>
          </cell>
          <cell r="C2759">
            <v>45</v>
          </cell>
          <cell r="D2759" t="str">
            <v>648478607743</v>
          </cell>
        </row>
        <row r="2760">
          <cell r="A2760" t="str">
            <v>310683235185</v>
          </cell>
          <cell r="B2760" t="str">
            <v>SOLDIER DRK GREY-PERSIM</v>
          </cell>
          <cell r="C2760">
            <v>45</v>
          </cell>
          <cell r="D2760" t="str">
            <v>648478607750</v>
          </cell>
        </row>
        <row r="2761">
          <cell r="A2761" t="str">
            <v>310683235190</v>
          </cell>
          <cell r="B2761" t="str">
            <v>SOLDIER DRK GREY-PERwSILV</v>
          </cell>
          <cell r="C2761">
            <v>52.5</v>
          </cell>
          <cell r="D2761" t="str">
            <v>648478607767</v>
          </cell>
        </row>
        <row r="2762">
          <cell r="A2762" t="str">
            <v>310683262069</v>
          </cell>
          <cell r="B2762" t="str">
            <v>SOLDIER FAT CAMO-BRONZE</v>
          </cell>
          <cell r="C2762">
            <v>55</v>
          </cell>
          <cell r="D2762" t="str">
            <v>648478619180</v>
          </cell>
        </row>
        <row r="2763">
          <cell r="A2763" t="str">
            <v>310683376069</v>
          </cell>
          <cell r="B2763" t="str">
            <v>SOLDIER MATT BONE/BRONZE</v>
          </cell>
          <cell r="C2763">
            <v>35</v>
          </cell>
          <cell r="D2763" t="str">
            <v>648478619296</v>
          </cell>
        </row>
        <row r="2764">
          <cell r="A2764" t="str">
            <v>310683377069</v>
          </cell>
          <cell r="B2764" t="str">
            <v>SOLDIER MAT BROWN-BRZ</v>
          </cell>
          <cell r="C2764">
            <v>45</v>
          </cell>
          <cell r="D2764" t="str">
            <v>648478607811</v>
          </cell>
        </row>
        <row r="2765">
          <cell r="A2765" t="str">
            <v>310683377080</v>
          </cell>
          <cell r="B2765" t="str">
            <v>SOLDIER MAT BROWN-BRZwGLD MIR</v>
          </cell>
          <cell r="C2765">
            <v>52.5</v>
          </cell>
          <cell r="D2765" t="str">
            <v>648478606142</v>
          </cell>
        </row>
        <row r="2766">
          <cell r="A2766" t="str">
            <v>310683377185</v>
          </cell>
          <cell r="B2766" t="str">
            <v>SOLDIER MAT BROWN-PERSIM</v>
          </cell>
          <cell r="C2766">
            <v>45</v>
          </cell>
          <cell r="D2766" t="str">
            <v>648478606135</v>
          </cell>
        </row>
        <row r="2767">
          <cell r="A2767" t="str">
            <v>310683380083</v>
          </cell>
          <cell r="B2767" t="str">
            <v>SOLDIER MAT CHROME-BRZwRED SPCT</v>
          </cell>
          <cell r="C2767">
            <v>42</v>
          </cell>
          <cell r="D2767" t="str">
            <v>648478619258</v>
          </cell>
        </row>
        <row r="2768">
          <cell r="A2768" t="str">
            <v>310683386069</v>
          </cell>
          <cell r="B2768" t="str">
            <v>SOLDIER MAT GUNMTL-BRZ</v>
          </cell>
          <cell r="C2768">
            <v>55</v>
          </cell>
          <cell r="D2768" t="str">
            <v>648478607651</v>
          </cell>
        </row>
        <row r="2769">
          <cell r="A2769" t="str">
            <v>310683386084</v>
          </cell>
          <cell r="B2769" t="str">
            <v>SOLDIER MAT GUNMTL-BRZwSILV</v>
          </cell>
          <cell r="C2769">
            <v>62.5</v>
          </cell>
          <cell r="D2769" t="str">
            <v>648478607675</v>
          </cell>
        </row>
        <row r="2770">
          <cell r="A2770" t="str">
            <v>310683386185</v>
          </cell>
          <cell r="B2770" t="str">
            <v>SOLDIER MAT GUNMTL-PERSIM</v>
          </cell>
          <cell r="C2770">
            <v>55</v>
          </cell>
          <cell r="D2770" t="str">
            <v>648478607668</v>
          </cell>
        </row>
        <row r="2771">
          <cell r="A2771" t="str">
            <v>310683391069</v>
          </cell>
          <cell r="B2771" t="str">
            <v>SOLDIER MAT NEON PINK/BRZ LENS</v>
          </cell>
          <cell r="C2771">
            <v>35</v>
          </cell>
          <cell r="D2771" t="str">
            <v>648478606111</v>
          </cell>
        </row>
        <row r="2772">
          <cell r="A2772" t="str">
            <v>310683403069</v>
          </cell>
          <cell r="B2772" t="str">
            <v>SOLDIER MERCURY-BRZ</v>
          </cell>
          <cell r="C2772">
            <v>55</v>
          </cell>
          <cell r="D2772" t="str">
            <v>648478622197</v>
          </cell>
        </row>
        <row r="2773">
          <cell r="A2773" t="str">
            <v>310683403200</v>
          </cell>
          <cell r="B2773" t="str">
            <v>SOLDIER MERCURY-ROSEwSILV</v>
          </cell>
          <cell r="C2773">
            <v>62.5</v>
          </cell>
          <cell r="D2773" t="str">
            <v>648478622203</v>
          </cell>
        </row>
        <row r="2774">
          <cell r="A2774" t="str">
            <v>310683412084</v>
          </cell>
          <cell r="B2774" t="str">
            <v>SOLDIER MFM05 WHT SHINY-BRZwSIL</v>
          </cell>
          <cell r="C2774">
            <v>42</v>
          </cell>
          <cell r="D2774" t="str">
            <v>648478607637</v>
          </cell>
        </row>
        <row r="2775">
          <cell r="A2775" t="str">
            <v>310683413152</v>
          </cell>
          <cell r="B2775" t="str">
            <v>SOLDIER MFM06 PWD BLU-LTBLUwGLD</v>
          </cell>
          <cell r="C2775">
            <v>65</v>
          </cell>
          <cell r="D2775" t="str">
            <v>648478619234</v>
          </cell>
        </row>
        <row r="2776">
          <cell r="A2776" t="str">
            <v>310683524069</v>
          </cell>
          <cell r="B2776" t="str">
            <v>SOLDIER RED RUST-BRZ</v>
          </cell>
          <cell r="C2776">
            <v>55</v>
          </cell>
          <cell r="D2776" t="str">
            <v>648478607705</v>
          </cell>
        </row>
        <row r="2777">
          <cell r="A2777" t="str">
            <v>310683524200</v>
          </cell>
          <cell r="B2777" t="str">
            <v>SOLDIER RED RUST-ROSwSILV</v>
          </cell>
          <cell r="C2777">
            <v>60</v>
          </cell>
          <cell r="D2777" t="str">
            <v>648478607712</v>
          </cell>
        </row>
        <row r="2778">
          <cell r="A2778" t="str">
            <v>310683532190</v>
          </cell>
          <cell r="B2778" t="str">
            <v>SOLDIER ROCK BOLLOCKS-PERwSIL</v>
          </cell>
          <cell r="C2778">
            <v>67.5</v>
          </cell>
          <cell r="D2778" t="str">
            <v>648478618701</v>
          </cell>
        </row>
        <row r="2779">
          <cell r="A2779" t="str">
            <v>310683533140</v>
          </cell>
          <cell r="B2779" t="str">
            <v>SOLDIER ROCK BRICKS-GRYwGRSIL</v>
          </cell>
          <cell r="C2779">
            <v>67.5</v>
          </cell>
          <cell r="D2779" t="str">
            <v>648478618695</v>
          </cell>
        </row>
        <row r="2780">
          <cell r="A2780" t="str">
            <v>310683534080</v>
          </cell>
          <cell r="B2780" t="str">
            <v>SOLDIER ROCK KICKS-BRZwGLD</v>
          </cell>
          <cell r="C2780">
            <v>67.5</v>
          </cell>
          <cell r="D2780" t="str">
            <v>648478618688</v>
          </cell>
        </row>
        <row r="2781">
          <cell r="A2781" t="str">
            <v>310683535190</v>
          </cell>
          <cell r="B2781" t="str">
            <v>SOLDIER ROCK LIPS-PERSwSIL</v>
          </cell>
          <cell r="C2781">
            <v>67.5</v>
          </cell>
          <cell r="D2781" t="str">
            <v>648478618671</v>
          </cell>
        </row>
        <row r="2782">
          <cell r="A2782" t="str">
            <v>310683579069</v>
          </cell>
          <cell r="B2782" t="str">
            <v>SOLDIER TAN-BRONZE</v>
          </cell>
          <cell r="C2782">
            <v>45</v>
          </cell>
          <cell r="D2782" t="str">
            <v>648478619333</v>
          </cell>
        </row>
        <row r="2783">
          <cell r="A2783" t="str">
            <v>310683579080</v>
          </cell>
          <cell r="B2783" t="str">
            <v>SOLDIER TAN-BRZwGOLD</v>
          </cell>
          <cell r="C2783">
            <v>52.5</v>
          </cell>
          <cell r="D2783" t="str">
            <v>648478619357</v>
          </cell>
        </row>
        <row r="2784">
          <cell r="A2784" t="str">
            <v>310683579185</v>
          </cell>
          <cell r="B2784" t="str">
            <v>SOLDIER TAN-PERSIMMON</v>
          </cell>
          <cell r="C2784">
            <v>45</v>
          </cell>
          <cell r="D2784" t="str">
            <v>648478619340</v>
          </cell>
        </row>
        <row r="2785">
          <cell r="A2785" t="str">
            <v>310683598200</v>
          </cell>
          <cell r="B2785" t="str">
            <v>SOLDIER TEAM CANADA-ROSwSIL</v>
          </cell>
          <cell r="C2785">
            <v>42</v>
          </cell>
          <cell r="D2785" t="str">
            <v>648478610040</v>
          </cell>
        </row>
        <row r="2786">
          <cell r="A2786" t="str">
            <v>310683599190</v>
          </cell>
          <cell r="B2786" t="str">
            <v>SOLDIER TEAM DENVER-PERSwSIL</v>
          </cell>
          <cell r="C2786">
            <v>42</v>
          </cell>
          <cell r="D2786" t="str">
            <v>648478609969</v>
          </cell>
        </row>
        <row r="2787">
          <cell r="A2787" t="str">
            <v>310683600084</v>
          </cell>
          <cell r="B2787" t="str">
            <v>SOLDIER TEAM LOS ANGELES-BRZwSIL</v>
          </cell>
          <cell r="C2787">
            <v>42</v>
          </cell>
          <cell r="D2787" t="str">
            <v>648478610026</v>
          </cell>
        </row>
        <row r="2788">
          <cell r="A2788" t="str">
            <v>310683601084</v>
          </cell>
          <cell r="B2788" t="str">
            <v>SOLDIER TEAM SALT LAKE-BRZwSILV</v>
          </cell>
          <cell r="C2788">
            <v>42</v>
          </cell>
          <cell r="D2788" t="str">
            <v>648478609952</v>
          </cell>
        </row>
        <row r="2789">
          <cell r="A2789" t="str">
            <v>310683602080</v>
          </cell>
          <cell r="B2789" t="str">
            <v>SOLDIER TEAM SAN DIEGO-BRZwGLD</v>
          </cell>
          <cell r="C2789">
            <v>42</v>
          </cell>
          <cell r="D2789" t="str">
            <v>648478610033</v>
          </cell>
        </row>
        <row r="2790">
          <cell r="A2790" t="str">
            <v>310683603084</v>
          </cell>
          <cell r="B2790" t="str">
            <v>SOLDIER TEAM SEATTLE-BRZwSILV</v>
          </cell>
          <cell r="C2790">
            <v>42</v>
          </cell>
          <cell r="D2790" t="str">
            <v>648478609945</v>
          </cell>
        </row>
        <row r="2791">
          <cell r="A2791" t="str">
            <v>310683604084</v>
          </cell>
          <cell r="B2791" t="str">
            <v>SOLDIER TEAM TORONTO-BRZwSIL</v>
          </cell>
          <cell r="C2791">
            <v>42</v>
          </cell>
          <cell r="D2791" t="str">
            <v>648478610057</v>
          </cell>
        </row>
        <row r="2792">
          <cell r="A2792" t="str">
            <v>310683609140</v>
          </cell>
          <cell r="B2792" t="str">
            <v>SOLDIER TR RED ANZ/GRYwSILGR</v>
          </cell>
          <cell r="C2792">
            <v>42</v>
          </cell>
          <cell r="D2792" t="str">
            <v>648478606104</v>
          </cell>
        </row>
        <row r="2793">
          <cell r="A2793" t="str">
            <v>310683611140</v>
          </cell>
          <cell r="B2793" t="str">
            <v>SOLDIER TR05 BLK SPLAT-GRYwGRSIL</v>
          </cell>
          <cell r="C2793">
            <v>42</v>
          </cell>
          <cell r="D2793" t="str">
            <v>648478607644</v>
          </cell>
        </row>
        <row r="2794">
          <cell r="A2794" t="str">
            <v>310683612083</v>
          </cell>
          <cell r="B2794" t="str">
            <v>SOLDIER6 TR06 CHAR PEARL-BRZwRED</v>
          </cell>
          <cell r="C2794">
            <v>70</v>
          </cell>
          <cell r="D2794" t="str">
            <v>648478619326</v>
          </cell>
        </row>
        <row r="2795">
          <cell r="A2795" t="str">
            <v>310683632069</v>
          </cell>
          <cell r="B2795" t="str">
            <v>SOLDIER WHITE-BRONZE</v>
          </cell>
          <cell r="C2795">
            <v>45</v>
          </cell>
          <cell r="D2795" t="str">
            <v>648478603363</v>
          </cell>
        </row>
        <row r="2796">
          <cell r="A2796" t="str">
            <v>310683632084</v>
          </cell>
          <cell r="B2796" t="str">
            <v>SOLDIER WHITE/BRZwSILV</v>
          </cell>
          <cell r="C2796">
            <v>52.5</v>
          </cell>
          <cell r="D2796" t="str">
            <v>648478619388</v>
          </cell>
        </row>
        <row r="2797">
          <cell r="A2797" t="str">
            <v>310683632185</v>
          </cell>
          <cell r="B2797" t="str">
            <v>SOLDIER WHITE-PERSIMMON</v>
          </cell>
          <cell r="C2797">
            <v>45</v>
          </cell>
          <cell r="D2797" t="str">
            <v>648478603370</v>
          </cell>
        </row>
        <row r="2798">
          <cell r="A2798" t="str">
            <v>310683661185</v>
          </cell>
          <cell r="B2798" t="str">
            <v>SOLDIER YELLOW-PERSIM</v>
          </cell>
          <cell r="C2798">
            <v>35</v>
          </cell>
          <cell r="D2798" t="str">
            <v>648478607729</v>
          </cell>
        </row>
        <row r="2799">
          <cell r="A2799" t="str">
            <v>310685343069</v>
          </cell>
          <cell r="B2799" t="str">
            <v>SOLDIER5 SE LAVA-BRONZE</v>
          </cell>
          <cell r="C2799">
            <v>55</v>
          </cell>
          <cell r="D2799" t="str">
            <v>648478655867</v>
          </cell>
        </row>
        <row r="2800">
          <cell r="A2800" t="str">
            <v>310685343083</v>
          </cell>
          <cell r="B2800" t="str">
            <v>SOLDIER5 SE LAVA-BRZ/RD SPECTA MIRROR</v>
          </cell>
          <cell r="C2800">
            <v>70</v>
          </cell>
          <cell r="D2800" t="str">
            <v>648478655874</v>
          </cell>
        </row>
        <row r="2801">
          <cell r="A2801" t="str">
            <v>310686035200</v>
          </cell>
          <cell r="B2801" t="str">
            <v>SOLDIER6 2006 B4BC  MET. RSE/GLD-RSE/SI</v>
          </cell>
          <cell r="C2801">
            <v>62.5</v>
          </cell>
          <cell r="D2801" t="str">
            <v>648478656710</v>
          </cell>
        </row>
        <row r="2802">
          <cell r="A2802" t="str">
            <v>310686037140</v>
          </cell>
          <cell r="B2802" t="str">
            <v>SOLDIER6 SE BANDITS-GRYwGRSIL</v>
          </cell>
          <cell r="C2802">
            <v>62.5</v>
          </cell>
          <cell r="D2802" t="str">
            <v>648478647770</v>
          </cell>
        </row>
        <row r="2803">
          <cell r="A2803" t="str">
            <v>310686115084</v>
          </cell>
          <cell r="B2803" t="str">
            <v>SOLDIER6 SE BLUE STEEL METALLIC-BRZ/S</v>
          </cell>
          <cell r="C2803">
            <v>62.5</v>
          </cell>
          <cell r="D2803" t="str">
            <v>648478655836</v>
          </cell>
        </row>
        <row r="2804">
          <cell r="A2804" t="str">
            <v>310686115185</v>
          </cell>
          <cell r="B2804" t="str">
            <v>SOLDIER6 SE BLUE STEEL METALLIC-PERSI</v>
          </cell>
          <cell r="C2804">
            <v>55</v>
          </cell>
          <cell r="D2804" t="str">
            <v>648478647855</v>
          </cell>
        </row>
        <row r="2805">
          <cell r="A2805" t="str">
            <v>310686119084</v>
          </cell>
          <cell r="B2805" t="str">
            <v>SOLDIER6 BLUE/GREEN-BRZwSILV MIR</v>
          </cell>
          <cell r="C2805">
            <v>64.5</v>
          </cell>
          <cell r="D2805" t="str">
            <v>648478669536</v>
          </cell>
        </row>
        <row r="2806">
          <cell r="A2806" t="str">
            <v>310686119185</v>
          </cell>
          <cell r="B2806" t="str">
            <v>SOLDIER6 BLUE/GREEN-PERSIMMON</v>
          </cell>
          <cell r="C2806">
            <v>49.5</v>
          </cell>
          <cell r="D2806" t="str">
            <v>648478669543</v>
          </cell>
        </row>
        <row r="2807">
          <cell r="A2807" t="str">
            <v>310686154069</v>
          </cell>
          <cell r="B2807" t="str">
            <v>SOLDIER6 SE BURGUNDY-BRONZE</v>
          </cell>
          <cell r="C2807">
            <v>55</v>
          </cell>
          <cell r="D2807" t="str">
            <v>648478655850</v>
          </cell>
        </row>
        <row r="2808">
          <cell r="A2808" t="str">
            <v>310686154200</v>
          </cell>
          <cell r="B2808" t="str">
            <v>SOLDIER6 SE BURGUNDY-ROSEwSILV</v>
          </cell>
          <cell r="C2808">
            <v>62.5</v>
          </cell>
          <cell r="D2808" t="str">
            <v>648478648333</v>
          </cell>
        </row>
        <row r="2809">
          <cell r="A2809" t="str">
            <v>310686255190</v>
          </cell>
          <cell r="B2809" t="str">
            <v>SOLDIER6 SE DREAMER-PERS/SILV MIR</v>
          </cell>
          <cell r="C2809">
            <v>62.5</v>
          </cell>
          <cell r="D2809" t="str">
            <v>648478649675</v>
          </cell>
        </row>
        <row r="2810">
          <cell r="A2810" t="str">
            <v>310686258069</v>
          </cell>
          <cell r="B2810" t="str">
            <v>SOLDIER6 EGGPLANT BREEZE-BRONZE</v>
          </cell>
          <cell r="C2810">
            <v>49.5</v>
          </cell>
          <cell r="D2810" t="str">
            <v>648478669529</v>
          </cell>
        </row>
        <row r="2811">
          <cell r="A2811" t="str">
            <v>310686258084</v>
          </cell>
          <cell r="B2811" t="str">
            <v>SOLDIER6 EGGPLANT BREEZE-BRZwSILV</v>
          </cell>
          <cell r="C2811">
            <v>64.5</v>
          </cell>
          <cell r="D2811" t="str">
            <v>648478669512</v>
          </cell>
        </row>
        <row r="2812">
          <cell r="A2812" t="str">
            <v>310686374069</v>
          </cell>
          <cell r="B2812" t="str">
            <v>SOLDIER6 MATTE BLACK-BRONZE</v>
          </cell>
          <cell r="C2812">
            <v>49.5</v>
          </cell>
          <cell r="D2812" t="str">
            <v>648478655904</v>
          </cell>
        </row>
        <row r="2813">
          <cell r="A2813" t="str">
            <v>310686374083</v>
          </cell>
          <cell r="B2813" t="str">
            <v>SOLDIER6 MATTE BLK-BZ/RD SPCT MIR</v>
          </cell>
          <cell r="C2813">
            <v>60</v>
          </cell>
          <cell r="D2813" t="str">
            <v>648478655881</v>
          </cell>
        </row>
        <row r="2814">
          <cell r="A2814" t="str">
            <v>310686374084</v>
          </cell>
          <cell r="B2814" t="str">
            <v>SOLDIER6 MATTE BLACK-BRZwSILV</v>
          </cell>
          <cell r="C2814">
            <v>52.5</v>
          </cell>
          <cell r="D2814" t="str">
            <v>648478647787</v>
          </cell>
        </row>
        <row r="2815">
          <cell r="A2815" t="str">
            <v>310686374185</v>
          </cell>
          <cell r="B2815" t="str">
            <v>SOLDIER6 MATTE BLACK-PERSIMMON</v>
          </cell>
          <cell r="C2815">
            <v>49.5</v>
          </cell>
          <cell r="D2815" t="str">
            <v>648478655928</v>
          </cell>
        </row>
        <row r="2816">
          <cell r="A2816" t="str">
            <v>310686374241</v>
          </cell>
          <cell r="B2816" t="str">
            <v>SOLDIER6 MATTE BLK-YL BLU SPCT MIR</v>
          </cell>
          <cell r="C2816">
            <v>79.5</v>
          </cell>
          <cell r="D2816" t="str">
            <v>648478669505</v>
          </cell>
        </row>
        <row r="2817">
          <cell r="A2817" t="str">
            <v>310686380083</v>
          </cell>
          <cell r="B2817" t="str">
            <v>SOLDIER6 MAT CHROME/BRZwRED SPCT</v>
          </cell>
          <cell r="C2817">
            <v>42</v>
          </cell>
          <cell r="D2817" t="str">
            <v>648478648357</v>
          </cell>
        </row>
        <row r="2818">
          <cell r="A2818" t="str">
            <v>310686382084</v>
          </cell>
          <cell r="B2818" t="str">
            <v>SOLDIER6 MATTE GREEN-BRNZ/SILV MIR</v>
          </cell>
          <cell r="C2818">
            <v>52.5</v>
          </cell>
          <cell r="D2818" t="str">
            <v>648478655942</v>
          </cell>
        </row>
        <row r="2819">
          <cell r="A2819" t="str">
            <v>310686382185</v>
          </cell>
          <cell r="B2819" t="str">
            <v>SOLDIER6 MATTE GREEN-PERSIMMON</v>
          </cell>
          <cell r="C2819">
            <v>49.5</v>
          </cell>
          <cell r="D2819" t="str">
            <v>648478655959</v>
          </cell>
        </row>
        <row r="2820">
          <cell r="A2820" t="str">
            <v>310686390069</v>
          </cell>
          <cell r="B2820" t="str">
            <v>SOLDIER6 MATTE NAVY-BRZ</v>
          </cell>
          <cell r="C2820">
            <v>45</v>
          </cell>
          <cell r="D2820" t="str">
            <v>648478647824</v>
          </cell>
        </row>
        <row r="2821">
          <cell r="A2821" t="str">
            <v>310686390200</v>
          </cell>
          <cell r="B2821" t="str">
            <v>SOLDIER6 MATTE NAVY-ROSE/SILVER MIRR</v>
          </cell>
          <cell r="C2821">
            <v>52.5</v>
          </cell>
          <cell r="D2821" t="str">
            <v>648478655973</v>
          </cell>
        </row>
        <row r="2822">
          <cell r="A2822" t="str">
            <v>310686396061</v>
          </cell>
          <cell r="B2822" t="str">
            <v>SOLDIER6 MATTE WHITE-BLUE/ORG SPEC</v>
          </cell>
          <cell r="C2822">
            <v>65</v>
          </cell>
          <cell r="D2822" t="str">
            <v>648478656017</v>
          </cell>
        </row>
        <row r="2823">
          <cell r="A2823" t="str">
            <v>310686396069</v>
          </cell>
          <cell r="B2823" t="str">
            <v>SOLDIER6 MATTE WHITE-BRONZE</v>
          </cell>
          <cell r="C2823">
            <v>49.5</v>
          </cell>
          <cell r="D2823" t="str">
            <v>648478647862</v>
          </cell>
        </row>
        <row r="2824">
          <cell r="A2824" t="str">
            <v>310686396080</v>
          </cell>
          <cell r="B2824" t="str">
            <v>SOLDIER6 MATTE WHITE-BRNZ/GLD MIRR</v>
          </cell>
          <cell r="C2824">
            <v>52.5</v>
          </cell>
          <cell r="D2824" t="str">
            <v>648478656024</v>
          </cell>
        </row>
        <row r="2825">
          <cell r="A2825" t="str">
            <v>310686396185</v>
          </cell>
          <cell r="B2825" t="str">
            <v>SOLDIER6 MATTE WHITE-PERSIMMON</v>
          </cell>
          <cell r="C2825">
            <v>49.5</v>
          </cell>
          <cell r="D2825" t="str">
            <v>648478656048</v>
          </cell>
        </row>
        <row r="2826">
          <cell r="A2826" t="str">
            <v>310686413084</v>
          </cell>
          <cell r="B2826" t="str">
            <v>SOLDIER6 SE MFM06 TINTED/PLATINUM-BRZ</v>
          </cell>
          <cell r="C2826">
            <v>70</v>
          </cell>
          <cell r="D2826" t="str">
            <v>648478647794</v>
          </cell>
        </row>
        <row r="2827">
          <cell r="A2827" t="str">
            <v>310686431069</v>
          </cell>
          <cell r="B2827" t="str">
            <v>SOLDIER6 SE NATIVE-BRONZE</v>
          </cell>
          <cell r="C2827">
            <v>55</v>
          </cell>
          <cell r="D2827" t="str">
            <v>648478655843</v>
          </cell>
        </row>
        <row r="2828">
          <cell r="A2828" t="str">
            <v>310686431190</v>
          </cell>
          <cell r="B2828" t="str">
            <v>SOLDIER6 SE NATIVE-PERSwSIL</v>
          </cell>
          <cell r="C2828">
            <v>62.5</v>
          </cell>
          <cell r="D2828" t="str">
            <v>648478647800</v>
          </cell>
        </row>
        <row r="2829">
          <cell r="A2829" t="str">
            <v>310686441185</v>
          </cell>
          <cell r="B2829" t="str">
            <v>SOLDIER6 NEON GREEN-PERSIM</v>
          </cell>
          <cell r="C2829">
            <v>45</v>
          </cell>
          <cell r="D2829" t="str">
            <v>648478647817</v>
          </cell>
        </row>
        <row r="2830">
          <cell r="A2830" t="str">
            <v>310686441200</v>
          </cell>
          <cell r="B2830" t="str">
            <v>SOLDIER6 NEON GREEN-ROSE/SILV MIRR</v>
          </cell>
          <cell r="C2830">
            <v>52.5</v>
          </cell>
          <cell r="D2830" t="str">
            <v>648478655966</v>
          </cell>
        </row>
        <row r="2831">
          <cell r="A2831" t="str">
            <v>310686501069</v>
          </cell>
          <cell r="B2831" t="str">
            <v>SOLDIER6 SE PREPPY BLUE-BRONZE</v>
          </cell>
          <cell r="C2831">
            <v>55</v>
          </cell>
          <cell r="D2831" t="str">
            <v>648478655829</v>
          </cell>
        </row>
        <row r="2832">
          <cell r="A2832" t="str">
            <v>310686501152</v>
          </cell>
          <cell r="B2832" t="str">
            <v>SOLDIER6 SE PREPPY BLU-LT BLUwGOLD FL</v>
          </cell>
          <cell r="C2832">
            <v>62.5</v>
          </cell>
          <cell r="D2832" t="str">
            <v>648478649668</v>
          </cell>
        </row>
        <row r="2833">
          <cell r="A2833" t="str">
            <v>310686579069</v>
          </cell>
          <cell r="B2833" t="str">
            <v>SOLDIER6 TAN-BRONZE</v>
          </cell>
          <cell r="C2833">
            <v>45</v>
          </cell>
          <cell r="D2833" t="str">
            <v>648478655997</v>
          </cell>
        </row>
        <row r="2834">
          <cell r="A2834" t="str">
            <v>310686579080</v>
          </cell>
          <cell r="B2834" t="str">
            <v>SOLDIER6 TAN-BRNZ/GOLD MIRR</v>
          </cell>
          <cell r="C2834">
            <v>52.5</v>
          </cell>
          <cell r="D2834" t="str">
            <v>648478655980</v>
          </cell>
        </row>
        <row r="2835">
          <cell r="A2835" t="str">
            <v>310686579185</v>
          </cell>
          <cell r="B2835" t="str">
            <v>SOLDIER6 TAN-PERSIMMON</v>
          </cell>
          <cell r="C2835">
            <v>45</v>
          </cell>
          <cell r="D2835" t="str">
            <v>648478656000</v>
          </cell>
        </row>
        <row r="2836">
          <cell r="A2836" t="str">
            <v>310686612080</v>
          </cell>
          <cell r="B2836" t="str">
            <v>SOLDIER6 SE TR 06 ARMY GREEN-BRZwGLD</v>
          </cell>
          <cell r="C2836">
            <v>65</v>
          </cell>
          <cell r="D2836" t="str">
            <v>648478647848</v>
          </cell>
        </row>
        <row r="2837">
          <cell r="A2837" t="str">
            <v>310688414139</v>
          </cell>
          <cell r="B2837" t="str">
            <v>SOLDIER6 SE MFM07 BLKND-GRY/BK MIRR</v>
          </cell>
          <cell r="C2837">
            <v>89.5</v>
          </cell>
          <cell r="D2837" t="str">
            <v>648478669437</v>
          </cell>
        </row>
        <row r="2838">
          <cell r="A2838" t="str">
            <v>310688425139</v>
          </cell>
          <cell r="B2838" t="str">
            <v>SOLDIER6 SE MOD CULT CROSSTOOTH-GY/BK MIRR</v>
          </cell>
          <cell r="C2838">
            <v>74.5</v>
          </cell>
          <cell r="D2838" t="str">
            <v>648478669499</v>
          </cell>
        </row>
        <row r="2839">
          <cell r="A2839" t="str">
            <v>310688435205</v>
          </cell>
          <cell r="B2839" t="str">
            <v>SOLDIER6 SE TR07 NV DOT-SALMN wBL SPCT MIR</v>
          </cell>
          <cell r="C2839">
            <v>89.5</v>
          </cell>
          <cell r="D2839" t="str">
            <v>648478669444</v>
          </cell>
        </row>
        <row r="2840">
          <cell r="A2840" t="str">
            <v>310688461084</v>
          </cell>
          <cell r="B2840" t="str">
            <v>SOLDIER6 SE OPTICAL-BRZwSILV MIR</v>
          </cell>
          <cell r="C2840">
            <v>74.5</v>
          </cell>
          <cell r="D2840" t="str">
            <v>648478669482</v>
          </cell>
        </row>
        <row r="2841">
          <cell r="A2841" t="str">
            <v>310688526069</v>
          </cell>
          <cell r="B2841" t="str">
            <v>SOLDIER6 SE RED STREAK-BRONZE</v>
          </cell>
          <cell r="C2841">
            <v>59.5</v>
          </cell>
          <cell r="D2841" t="str">
            <v>648478669468</v>
          </cell>
        </row>
        <row r="2842">
          <cell r="A2842" t="str">
            <v>310688526084</v>
          </cell>
          <cell r="B2842" t="str">
            <v>SOLDIER6 SE RED STREAK-BRZwSILV</v>
          </cell>
          <cell r="C2842">
            <v>74.5</v>
          </cell>
          <cell r="D2842" t="str">
            <v>648478669451</v>
          </cell>
        </row>
        <row r="2843">
          <cell r="A2843" t="str">
            <v>310688618190</v>
          </cell>
          <cell r="B2843" t="str">
            <v>SOLDIER6 SE TURQUOISE PAISLEY-PER/SL MIR</v>
          </cell>
          <cell r="C2843">
            <v>74.5</v>
          </cell>
          <cell r="D2843" t="str">
            <v>648478669475</v>
          </cell>
        </row>
        <row r="2844">
          <cell r="A2844" t="str">
            <v>310772498185</v>
          </cell>
          <cell r="B2844" t="str">
            <v>TARGA SNOW Powder Blue /Pers</v>
          </cell>
          <cell r="C2844">
            <v>20</v>
          </cell>
          <cell r="D2844" t="str">
            <v>648478301320</v>
          </cell>
        </row>
        <row r="2845">
          <cell r="A2845" t="str">
            <v>310773038069</v>
          </cell>
          <cell r="B2845" t="str">
            <v>TARGA2 SNOW BLACK-BRONZE</v>
          </cell>
          <cell r="C2845">
            <v>25</v>
          </cell>
          <cell r="D2845" t="str">
            <v>648478603219</v>
          </cell>
        </row>
        <row r="2846">
          <cell r="A2846" t="str">
            <v>310773038084</v>
          </cell>
          <cell r="B2846" t="str">
            <v>TARGA2 SNOW BLACK-BRZwSILV</v>
          </cell>
          <cell r="C2846">
            <v>30</v>
          </cell>
          <cell r="D2846" t="str">
            <v>648478619395</v>
          </cell>
        </row>
        <row r="2847">
          <cell r="A2847" t="str">
            <v>310773038185</v>
          </cell>
          <cell r="B2847" t="str">
            <v>TARGA2 SNOW BLACK-PERSIMMON</v>
          </cell>
          <cell r="C2847">
            <v>25</v>
          </cell>
          <cell r="D2847" t="str">
            <v>648478603233</v>
          </cell>
        </row>
        <row r="2848">
          <cell r="A2848" t="str">
            <v>310773038196</v>
          </cell>
          <cell r="B2848" t="str">
            <v>TARGA2 SNOW BLACK-ROSE</v>
          </cell>
          <cell r="C2848">
            <v>25</v>
          </cell>
          <cell r="D2848" t="str">
            <v>648478603226</v>
          </cell>
        </row>
        <row r="2849">
          <cell r="A2849" t="str">
            <v>310773059185</v>
          </cell>
          <cell r="B2849" t="str">
            <v>TARGA2 SNOW BLACK PUNK-PERSIM</v>
          </cell>
          <cell r="C2849">
            <v>20</v>
          </cell>
          <cell r="D2849" t="str">
            <v>648478619418</v>
          </cell>
        </row>
        <row r="2850">
          <cell r="A2850" t="str">
            <v>310773104069</v>
          </cell>
          <cell r="B2850" t="str">
            <v>TARGA2 SNOW BLU CRYSTL-BRNZ</v>
          </cell>
          <cell r="C2850">
            <v>25</v>
          </cell>
          <cell r="D2850" t="str">
            <v>648478603196</v>
          </cell>
        </row>
        <row r="2851">
          <cell r="A2851" t="str">
            <v>310773104185</v>
          </cell>
          <cell r="B2851" t="str">
            <v>TARGA2 SNOW BLU CRYSTL-PERSIM</v>
          </cell>
          <cell r="C2851">
            <v>25</v>
          </cell>
          <cell r="D2851" t="str">
            <v>648478603202</v>
          </cell>
        </row>
        <row r="2852">
          <cell r="A2852" t="str">
            <v>310773183069</v>
          </cell>
          <cell r="B2852" t="str">
            <v>TARGA2 SNOW CLEAR-BRONZE</v>
          </cell>
          <cell r="C2852">
            <v>25</v>
          </cell>
          <cell r="D2852" t="str">
            <v>648478603295</v>
          </cell>
        </row>
        <row r="2853">
          <cell r="A2853" t="str">
            <v>310773183185</v>
          </cell>
          <cell r="B2853" t="str">
            <v>TARGA2 SNOW CLEAR-PERSIMMON</v>
          </cell>
          <cell r="C2853">
            <v>25</v>
          </cell>
          <cell r="D2853" t="str">
            <v>648478603301</v>
          </cell>
        </row>
        <row r="2854">
          <cell r="A2854" t="str">
            <v>310773235069</v>
          </cell>
          <cell r="B2854" t="str">
            <v>TARGA2 SNOW DRK GREY-BRZ</v>
          </cell>
          <cell r="C2854">
            <v>25</v>
          </cell>
          <cell r="D2854" t="str">
            <v>648478607828</v>
          </cell>
        </row>
        <row r="2855">
          <cell r="A2855" t="str">
            <v>310773235185</v>
          </cell>
          <cell r="B2855" t="str">
            <v>TARGA2 SNOW DRK GREY-PERSIMMON</v>
          </cell>
          <cell r="C2855">
            <v>25</v>
          </cell>
          <cell r="D2855" t="str">
            <v>648478607835</v>
          </cell>
        </row>
        <row r="2856">
          <cell r="A2856" t="str">
            <v>310773453069</v>
          </cell>
          <cell r="B2856" t="str">
            <v>TARGA2 SNOW OLIVE GRN-BRZ</v>
          </cell>
          <cell r="C2856">
            <v>25</v>
          </cell>
          <cell r="D2856" t="str">
            <v>648478607842</v>
          </cell>
        </row>
        <row r="2857">
          <cell r="A2857" t="str">
            <v>310773453185</v>
          </cell>
          <cell r="B2857" t="str">
            <v>TARGA2 SNOW OLIVE GRN-PERS</v>
          </cell>
          <cell r="C2857">
            <v>25</v>
          </cell>
          <cell r="D2857" t="str">
            <v>648478607859</v>
          </cell>
        </row>
        <row r="2858">
          <cell r="A2858" t="str">
            <v>310773512069</v>
          </cell>
          <cell r="B2858" t="str">
            <v>TARGA2 SNOW RED-BRONZE</v>
          </cell>
          <cell r="C2858">
            <v>20</v>
          </cell>
          <cell r="D2858" t="str">
            <v>648478603271</v>
          </cell>
        </row>
        <row r="2859">
          <cell r="A2859" t="str">
            <v>310773546069</v>
          </cell>
          <cell r="B2859" t="str">
            <v>TARGA2 SNOW SAND-BRZ</v>
          </cell>
          <cell r="C2859">
            <v>25</v>
          </cell>
          <cell r="D2859" t="str">
            <v>648478607866</v>
          </cell>
        </row>
        <row r="2860">
          <cell r="A2860" t="str">
            <v>310773546185</v>
          </cell>
          <cell r="B2860" t="str">
            <v>TARGA2 SNOW SAND-PERSIM</v>
          </cell>
          <cell r="C2860">
            <v>25</v>
          </cell>
          <cell r="D2860" t="str">
            <v>648478607873</v>
          </cell>
        </row>
        <row r="2861">
          <cell r="A2861" t="str">
            <v>310773572069</v>
          </cell>
          <cell r="B2861" t="str">
            <v>TARGA2 SNOW STONE-BRONZE</v>
          </cell>
          <cell r="C2861">
            <v>20</v>
          </cell>
          <cell r="D2861" t="str">
            <v>648478619463</v>
          </cell>
        </row>
        <row r="2862">
          <cell r="A2862" t="str">
            <v>310773632069</v>
          </cell>
          <cell r="B2862" t="str">
            <v>TARGA2 SNOW WHITE-BRONZE</v>
          </cell>
          <cell r="C2862">
            <v>25</v>
          </cell>
          <cell r="D2862" t="str">
            <v>648478603240</v>
          </cell>
        </row>
        <row r="2863">
          <cell r="A2863" t="str">
            <v>310773632084</v>
          </cell>
          <cell r="B2863" t="str">
            <v>TARGA2 SNOW WHITE-BRZwSILV</v>
          </cell>
          <cell r="C2863">
            <v>30</v>
          </cell>
          <cell r="D2863" t="str">
            <v>648478634633</v>
          </cell>
        </row>
        <row r="2864">
          <cell r="A2864" t="str">
            <v>310773632185</v>
          </cell>
          <cell r="B2864" t="str">
            <v>TARGA2 SNOW WHITE-PERSIMMON</v>
          </cell>
          <cell r="C2864">
            <v>25</v>
          </cell>
          <cell r="D2864" t="str">
            <v>648478603264</v>
          </cell>
        </row>
        <row r="2865">
          <cell r="A2865" t="str">
            <v>310773632196</v>
          </cell>
          <cell r="B2865" t="str">
            <v>TARGA2 SNOW WHITE-ROSE</v>
          </cell>
          <cell r="C2865">
            <v>25</v>
          </cell>
          <cell r="D2865" t="str">
            <v>648478603257</v>
          </cell>
        </row>
        <row r="2866">
          <cell r="A2866" t="str">
            <v>310773663069</v>
          </cell>
          <cell r="B2866" t="str">
            <v>TARGA2 SNOW YELLOW CRYS-BRNZ</v>
          </cell>
          <cell r="C2866">
            <v>20</v>
          </cell>
          <cell r="D2866" t="str">
            <v>648478603318</v>
          </cell>
        </row>
        <row r="2867">
          <cell r="A2867" t="str">
            <v>310773663185</v>
          </cell>
          <cell r="B2867" t="str">
            <v>TARGA2 SNOW YELLOW CRYS-PERSIM</v>
          </cell>
          <cell r="C2867">
            <v>20</v>
          </cell>
          <cell r="D2867" t="str">
            <v>648478603325</v>
          </cell>
        </row>
        <row r="2868">
          <cell r="A2868" t="str">
            <v>310774038069</v>
          </cell>
          <cell r="B2868" t="str">
            <v>TARGA6 SNOW BLACK-BRONZE LENS</v>
          </cell>
          <cell r="C2868">
            <v>25</v>
          </cell>
          <cell r="D2868" t="str">
            <v>648478656079</v>
          </cell>
        </row>
        <row r="2869">
          <cell r="A2869" t="str">
            <v>310774038084</v>
          </cell>
          <cell r="B2869" t="str">
            <v>TARGA6 SNOW BLACK-BRONZE/SILVER MIRR</v>
          </cell>
          <cell r="C2869">
            <v>42.5</v>
          </cell>
          <cell r="D2869" t="str">
            <v>648478656062</v>
          </cell>
        </row>
        <row r="2870">
          <cell r="A2870" t="str">
            <v>310774038094</v>
          </cell>
          <cell r="B2870" t="str">
            <v>TARGA6 SNOW BLACK-CLEAR LENS</v>
          </cell>
          <cell r="C2870">
            <v>25</v>
          </cell>
          <cell r="D2870" t="str">
            <v>648478670051</v>
          </cell>
        </row>
        <row r="2871">
          <cell r="A2871" t="str">
            <v>310774038185</v>
          </cell>
          <cell r="B2871" t="str">
            <v>TARGA6 SNOW BLACK-PERSIMMON LENS</v>
          </cell>
          <cell r="C2871">
            <v>25</v>
          </cell>
          <cell r="D2871" t="str">
            <v>648478656086</v>
          </cell>
        </row>
        <row r="2872">
          <cell r="A2872" t="str">
            <v>310774059069</v>
          </cell>
          <cell r="B2872" t="str">
            <v>TARGA6 SNOW BLACK PUNK-BRONZE LENS</v>
          </cell>
          <cell r="C2872">
            <v>25</v>
          </cell>
          <cell r="D2872" t="str">
            <v>648478656093</v>
          </cell>
        </row>
        <row r="2873">
          <cell r="A2873" t="str">
            <v>310774059185</v>
          </cell>
          <cell r="B2873" t="str">
            <v>TARGA6 SNOW BLACK PUNK-PERSIM</v>
          </cell>
          <cell r="C2873">
            <v>25</v>
          </cell>
          <cell r="D2873" t="str">
            <v>648478648159</v>
          </cell>
        </row>
        <row r="2874">
          <cell r="A2874" t="str">
            <v>310774120069</v>
          </cell>
          <cell r="B2874" t="str">
            <v>TARGA6 SNOW BLUE/YELLOW-BRONZE</v>
          </cell>
          <cell r="C2874">
            <v>27.5</v>
          </cell>
          <cell r="D2874" t="str">
            <v>648478669987</v>
          </cell>
        </row>
        <row r="2875">
          <cell r="A2875" t="str">
            <v>310774120185</v>
          </cell>
          <cell r="B2875" t="str">
            <v>TARGA6 SNOW BLUE/YELLOW-PERSIMMON</v>
          </cell>
          <cell r="C2875">
            <v>27.5</v>
          </cell>
          <cell r="D2875" t="str">
            <v>648478669994</v>
          </cell>
        </row>
        <row r="2876">
          <cell r="A2876" t="str">
            <v>310774203069</v>
          </cell>
          <cell r="B2876" t="str">
            <v>TARGA6 SNOW CLEAR-BRONZE</v>
          </cell>
          <cell r="C2876">
            <v>27.5</v>
          </cell>
          <cell r="D2876" t="str">
            <v>648478648371</v>
          </cell>
        </row>
        <row r="2877">
          <cell r="A2877" t="str">
            <v>310774203185</v>
          </cell>
          <cell r="B2877" t="str">
            <v>TARGA6 SNOW CLEAR-PERSIMMON</v>
          </cell>
          <cell r="C2877">
            <v>27.5</v>
          </cell>
          <cell r="D2877" t="str">
            <v>648478663794</v>
          </cell>
        </row>
        <row r="2878">
          <cell r="A2878" t="str">
            <v>310774353069</v>
          </cell>
          <cell r="B2878" t="str">
            <v>TARGA6 SNOW LT PINK-BRONZE LENS</v>
          </cell>
          <cell r="C2878">
            <v>25</v>
          </cell>
          <cell r="D2878" t="str">
            <v>648478656116</v>
          </cell>
        </row>
        <row r="2879">
          <cell r="A2879" t="str">
            <v>310774353185</v>
          </cell>
          <cell r="B2879" t="str">
            <v>TARGA6 SNOW LT PINK-PERSIM</v>
          </cell>
          <cell r="C2879">
            <v>25</v>
          </cell>
          <cell r="D2879" t="str">
            <v>648478648180</v>
          </cell>
        </row>
        <row r="2880">
          <cell r="A2880" t="str">
            <v>310774502200</v>
          </cell>
          <cell r="B2880" t="str">
            <v>TARGA6 SNOW PREPPY MAUVE-ROSE/SILV MI</v>
          </cell>
          <cell r="C2880">
            <v>30</v>
          </cell>
          <cell r="D2880" t="str">
            <v>648478647930</v>
          </cell>
        </row>
        <row r="2881">
          <cell r="A2881" t="str">
            <v>310774510069</v>
          </cell>
          <cell r="B2881" t="str">
            <v>TARGA6 SNOW PURPLE TURQUOISE-BRONZE</v>
          </cell>
          <cell r="C2881">
            <v>27.5</v>
          </cell>
          <cell r="D2881" t="str">
            <v>648478670006</v>
          </cell>
        </row>
        <row r="2882">
          <cell r="A2882" t="str">
            <v>310774510185</v>
          </cell>
          <cell r="B2882" t="str">
            <v>TARGA6 SNOW PURPLE/TURQUOISE-PERS</v>
          </cell>
          <cell r="C2882">
            <v>27.5</v>
          </cell>
          <cell r="D2882" t="str">
            <v>648478670013</v>
          </cell>
        </row>
        <row r="2883">
          <cell r="A2883" t="str">
            <v>310774572069</v>
          </cell>
          <cell r="B2883" t="str">
            <v>TARGA6 SNOW STONE-BRONZE</v>
          </cell>
          <cell r="C2883">
            <v>27.5</v>
          </cell>
          <cell r="D2883" t="str">
            <v>648478648203</v>
          </cell>
        </row>
        <row r="2884">
          <cell r="A2884" t="str">
            <v>310774572185</v>
          </cell>
          <cell r="B2884" t="str">
            <v>TARGA6 SNOW STONE-PERSIMMON</v>
          </cell>
          <cell r="C2884">
            <v>27.5</v>
          </cell>
          <cell r="D2884" t="str">
            <v>648478656109</v>
          </cell>
        </row>
        <row r="2885">
          <cell r="A2885" t="str">
            <v>310774632069</v>
          </cell>
          <cell r="B2885" t="str">
            <v>TARGA6 SNOW WHITE-BRONZE</v>
          </cell>
          <cell r="C2885">
            <v>27.5</v>
          </cell>
          <cell r="D2885" t="str">
            <v>648478648234</v>
          </cell>
        </row>
        <row r="2886">
          <cell r="A2886" t="str">
            <v>310774632080</v>
          </cell>
          <cell r="B2886" t="str">
            <v>TARGA6 SNOW WHITE-BRONZE/GOLD MI</v>
          </cell>
          <cell r="C2886">
            <v>30</v>
          </cell>
          <cell r="D2886" t="str">
            <v>648478656123</v>
          </cell>
        </row>
        <row r="2887">
          <cell r="A2887" t="str">
            <v>310774632185</v>
          </cell>
          <cell r="B2887" t="str">
            <v>TARGA6 SNOW WHITE-PERSIMMON</v>
          </cell>
          <cell r="C2887">
            <v>25</v>
          </cell>
          <cell r="D2887" t="str">
            <v>648478656130</v>
          </cell>
        </row>
        <row r="2888">
          <cell r="A2888" t="str">
            <v>310775062069</v>
          </cell>
          <cell r="B2888" t="str">
            <v>TARGA SNOW MINI BLACK SHINY-BRONZE LENS</v>
          </cell>
          <cell r="C2888">
            <v>20</v>
          </cell>
          <cell r="D2888" t="str">
            <v>648478672345</v>
          </cell>
        </row>
        <row r="2889">
          <cell r="A2889" t="str">
            <v>310775062185</v>
          </cell>
          <cell r="B2889" t="str">
            <v>TARGA SNOW MINI BLACK SHINY-PERSIMMON  LENS</v>
          </cell>
          <cell r="C2889">
            <v>20</v>
          </cell>
          <cell r="D2889" t="str">
            <v>648478672352</v>
          </cell>
        </row>
        <row r="2890">
          <cell r="A2890" t="str">
            <v>310775463069</v>
          </cell>
          <cell r="B2890" t="str">
            <v>TARGA SNOW MINI WHITE-BRONZE LENS</v>
          </cell>
          <cell r="C2890">
            <v>22.5</v>
          </cell>
          <cell r="D2890" t="str">
            <v>648478672369</v>
          </cell>
        </row>
        <row r="2891">
          <cell r="A2891" t="str">
            <v>310775463185</v>
          </cell>
          <cell r="B2891" t="str">
            <v>TARGA SNOW MINI WHITE-PERSIMMON LENS</v>
          </cell>
          <cell r="C2891">
            <v>22.5</v>
          </cell>
          <cell r="D2891" t="str">
            <v>648478672376</v>
          </cell>
        </row>
        <row r="2892">
          <cell r="A2892" t="str">
            <v>310775484069</v>
          </cell>
          <cell r="B2892" t="str">
            <v>TARGA SNOW MINI LIGHT PINK-BRONZE LENS</v>
          </cell>
          <cell r="C2892">
            <v>22.5</v>
          </cell>
          <cell r="D2892" t="str">
            <v>648478672383</v>
          </cell>
        </row>
        <row r="2893">
          <cell r="A2893" t="str">
            <v>310775587069</v>
          </cell>
          <cell r="B2893" t="str">
            <v>TARGA SNOW MINI TARTAN SE-BRONZE</v>
          </cell>
          <cell r="C2893">
            <v>25</v>
          </cell>
          <cell r="D2893" t="str">
            <v>648478672338</v>
          </cell>
        </row>
        <row r="2894">
          <cell r="A2894" t="str">
            <v>310858038070</v>
          </cell>
          <cell r="B2894" t="str">
            <v>ZED7 BLACK-BRONZE+PERSIMMON</v>
          </cell>
          <cell r="C2894">
            <v>40</v>
          </cell>
          <cell r="D2894" t="str">
            <v>648478669871</v>
          </cell>
        </row>
        <row r="2895">
          <cell r="A2895" t="str">
            <v>310858038085</v>
          </cell>
          <cell r="B2895" t="str">
            <v>ZED7 BLACK-BZ/SIL MIR +PERS</v>
          </cell>
          <cell r="C2895">
            <v>45</v>
          </cell>
          <cell r="D2895" t="str">
            <v>648478669864</v>
          </cell>
        </row>
        <row r="2896">
          <cell r="A2896" t="str">
            <v>310858632081</v>
          </cell>
          <cell r="B2896" t="str">
            <v>ZED7 WHITE-BZ/GLD MIR+PERS</v>
          </cell>
          <cell r="C2896">
            <v>45</v>
          </cell>
          <cell r="D2896" t="str">
            <v>648478669888</v>
          </cell>
        </row>
        <row r="2897">
          <cell r="A2897" t="str">
            <v>310858632186</v>
          </cell>
          <cell r="B2897" t="str">
            <v>ZED7 WHITE-PERSIMMON+BRONZE</v>
          </cell>
          <cell r="C2897">
            <v>40</v>
          </cell>
          <cell r="D2897" t="str">
            <v>648478669895</v>
          </cell>
        </row>
        <row r="2898">
          <cell r="A2898" t="str">
            <v>310858633070</v>
          </cell>
          <cell r="B2898" t="str">
            <v>ZED7 SE WH BREAKER-BRONZE+PERS</v>
          </cell>
          <cell r="C2898">
            <v>45</v>
          </cell>
          <cell r="D2898" t="str">
            <v>648478669840</v>
          </cell>
        </row>
        <row r="2899">
          <cell r="A2899" t="str">
            <v>310858633201</v>
          </cell>
          <cell r="B2899" t="str">
            <v>ZED7 SE WH BREAKER-ROSE/SIL MIR+PER</v>
          </cell>
          <cell r="C2899">
            <v>50</v>
          </cell>
          <cell r="D2899" t="str">
            <v>648478669833</v>
          </cell>
        </row>
        <row r="2900">
          <cell r="A2900" t="str">
            <v>310859293070</v>
          </cell>
          <cell r="B2900" t="str">
            <v>ZED7 SE GREEN STRIPE-BRONZE +PERS</v>
          </cell>
          <cell r="C2900">
            <v>45</v>
          </cell>
          <cell r="D2900" t="str">
            <v>648478669789</v>
          </cell>
        </row>
        <row r="2901">
          <cell r="A2901" t="str">
            <v>310859293085</v>
          </cell>
          <cell r="B2901" t="str">
            <v>ZED7 SE GREEN STRIPE-BZ/SIL MIR +PERS</v>
          </cell>
          <cell r="C2901">
            <v>50</v>
          </cell>
          <cell r="D2901" t="str">
            <v>648478669772</v>
          </cell>
        </row>
        <row r="2902">
          <cell r="A2902" t="str">
            <v>310859423085</v>
          </cell>
          <cell r="B2902" t="str">
            <v>ZED7 SE MOD CHKRS-BZ/SIL MIR +PER</v>
          </cell>
          <cell r="C2902">
            <v>50</v>
          </cell>
          <cell r="D2902" t="str">
            <v>648478669826</v>
          </cell>
        </row>
        <row r="2903">
          <cell r="A2903" t="str">
            <v>310859497085</v>
          </cell>
          <cell r="B2903" t="str">
            <v>ZED7 SE POP3-BZ/SIL MIR +PERS</v>
          </cell>
          <cell r="C2903">
            <v>50</v>
          </cell>
          <cell r="D2903" t="str">
            <v>648478669819</v>
          </cell>
        </row>
        <row r="2904">
          <cell r="A2904" t="str">
            <v>310859519070</v>
          </cell>
          <cell r="B2904" t="str">
            <v>ZED7 SE RICHMOND ST.-BRONZE+PERS</v>
          </cell>
          <cell r="C2904">
            <v>40</v>
          </cell>
          <cell r="D2904" t="str">
            <v>648478669857</v>
          </cell>
        </row>
        <row r="2905">
          <cell r="A2905" t="str">
            <v>310859659070</v>
          </cell>
          <cell r="B2905" t="str">
            <v>ZED7 SE WOVEN-BRONZE+PERS</v>
          </cell>
          <cell r="C2905">
            <v>45</v>
          </cell>
          <cell r="D2905" t="str">
            <v>648478669802</v>
          </cell>
        </row>
        <row r="2906">
          <cell r="A2906" t="str">
            <v>310859659085</v>
          </cell>
          <cell r="B2906" t="str">
            <v>ZED7 SE WOVEN-BZ/SIL MIR +PERS</v>
          </cell>
          <cell r="C2906">
            <v>50</v>
          </cell>
          <cell r="D2906" t="str">
            <v>648478669796</v>
          </cell>
        </row>
        <row r="2907">
          <cell r="A2907" t="str">
            <v>311016279080</v>
          </cell>
          <cell r="B2907" t="str">
            <v>OMEGA8 SHINY GOLD-BZ wGOLD MIRR</v>
          </cell>
          <cell r="C2907">
            <v>47.5</v>
          </cell>
          <cell r="D2907" t="str">
            <v>648478679139</v>
          </cell>
        </row>
        <row r="2908">
          <cell r="A2908" t="str">
            <v>311016374069</v>
          </cell>
          <cell r="B2908" t="str">
            <v>OMEGA8 MATTE BLACK-BRONZE</v>
          </cell>
          <cell r="C2908">
            <v>37.5</v>
          </cell>
          <cell r="D2908" t="str">
            <v>648478679115</v>
          </cell>
        </row>
        <row r="2909">
          <cell r="A2909" t="str">
            <v>311016374084</v>
          </cell>
          <cell r="B2909" t="str">
            <v>OMEGA8 MATTE BLACK-BZwSIL MIR</v>
          </cell>
          <cell r="C2909">
            <v>42.5</v>
          </cell>
          <cell r="D2909" t="str">
            <v>648478680937</v>
          </cell>
        </row>
        <row r="2910">
          <cell r="A2910" t="str">
            <v>311016374185</v>
          </cell>
          <cell r="B2910" t="str">
            <v>OMEGA8 MATTE BLACK-PERSIMMON</v>
          </cell>
          <cell r="C2910">
            <v>37.5</v>
          </cell>
          <cell r="D2910" t="str">
            <v>648478679498</v>
          </cell>
        </row>
        <row r="2911">
          <cell r="A2911" t="str">
            <v>311016374804</v>
          </cell>
          <cell r="B2911" t="str">
            <v>OMEGA8 Mt Black-PerBluSpctraMir</v>
          </cell>
          <cell r="C2911">
            <v>50</v>
          </cell>
          <cell r="D2911" t="str">
            <v>648478687974</v>
          </cell>
        </row>
        <row r="2912">
          <cell r="A2912" t="str">
            <v>311016391200</v>
          </cell>
          <cell r="B2912" t="str">
            <v>OMEGA MT NEON PNK-RSwSIL MIR</v>
          </cell>
          <cell r="C2912">
            <v>42.5</v>
          </cell>
          <cell r="D2912" t="str">
            <v>648478693289</v>
          </cell>
        </row>
        <row r="2913">
          <cell r="A2913" t="str">
            <v>311016396069</v>
          </cell>
          <cell r="B2913" t="str">
            <v>OMEGA8 MATTE WHITE-BRONZE</v>
          </cell>
          <cell r="C2913">
            <v>37.5</v>
          </cell>
          <cell r="D2913" t="str">
            <v>648478679108</v>
          </cell>
        </row>
        <row r="2914">
          <cell r="A2914" t="str">
            <v>311016396084</v>
          </cell>
          <cell r="B2914" t="str">
            <v>OMEGA8 MATTE WHITE-BZwSIL MIR</v>
          </cell>
          <cell r="C2914">
            <v>42.5</v>
          </cell>
          <cell r="D2914" t="str">
            <v>648478680944</v>
          </cell>
        </row>
        <row r="2915">
          <cell r="A2915" t="str">
            <v>311016396185</v>
          </cell>
          <cell r="B2915" t="str">
            <v>OMEGA8 MATTE WHITE-PERSIMMON</v>
          </cell>
          <cell r="C2915">
            <v>37.5</v>
          </cell>
          <cell r="D2915" t="str">
            <v>648478679504</v>
          </cell>
        </row>
        <row r="2916">
          <cell r="A2916" t="str">
            <v>311016396804</v>
          </cell>
          <cell r="B2916" t="str">
            <v>OMEGA8 Mt WHITE-PERwBluSpctraMir</v>
          </cell>
          <cell r="C2916">
            <v>50</v>
          </cell>
          <cell r="D2916" t="str">
            <v>648478688933</v>
          </cell>
        </row>
        <row r="2917">
          <cell r="A2917" t="str">
            <v>311016726200</v>
          </cell>
          <cell r="B2917" t="str">
            <v>OMEGA8 BKwNEON SNAKE- 80's War paint -RSwSIL MIR</v>
          </cell>
          <cell r="C2917">
            <v>74.5</v>
          </cell>
          <cell r="D2917" t="str">
            <v>648478679092</v>
          </cell>
        </row>
        <row r="2918">
          <cell r="A2918" t="str">
            <v>311016727069</v>
          </cell>
          <cell r="B2918" t="str">
            <v>OMEGA8 Bk/Wh - WOWZERS - BRONZE</v>
          </cell>
          <cell r="C2918">
            <v>42.5</v>
          </cell>
          <cell r="D2918" t="str">
            <v>648478680951</v>
          </cell>
        </row>
        <row r="2919">
          <cell r="A2919" t="str">
            <v>311016727804</v>
          </cell>
          <cell r="B2919" t="str">
            <v>OMEGA8 Bk/Wh - WOWZERS - PerBluSpctraMir</v>
          </cell>
          <cell r="C2919">
            <v>89.5</v>
          </cell>
          <cell r="D2919" t="str">
            <v>648478679122</v>
          </cell>
        </row>
        <row r="2920">
          <cell r="A2920" t="str">
            <v>311016728200</v>
          </cell>
          <cell r="B2920" t="str">
            <v>OMEGA8 80'S HIP HOP-RSwSIL MIR</v>
          </cell>
          <cell r="C2920">
            <v>74.5</v>
          </cell>
          <cell r="D2920" t="str">
            <v>648478679146</v>
          </cell>
        </row>
        <row r="2921">
          <cell r="A2921" t="str">
            <v>311016845084</v>
          </cell>
          <cell r="B2921" t="str">
            <v>OMEGA TWILIGHT-BZwSilv Mirr</v>
          </cell>
          <cell r="C2921">
            <v>47.5</v>
          </cell>
          <cell r="D2921" t="str">
            <v>648478693234</v>
          </cell>
        </row>
        <row r="2922">
          <cell r="A2922" t="str">
            <v>311016845185</v>
          </cell>
          <cell r="B2922" t="str">
            <v>OMEGA TWILIGHT-PERSIMMON</v>
          </cell>
          <cell r="C2922">
            <v>42.5</v>
          </cell>
          <cell r="D2922" t="str">
            <v>648478693241</v>
          </cell>
        </row>
        <row r="2923">
          <cell r="A2923" t="str">
            <v>311016854819</v>
          </cell>
          <cell r="B2923" t="str">
            <v>OMEGA MT NEON GRN-GRNwSIL MIR</v>
          </cell>
          <cell r="C2923">
            <v>42.5</v>
          </cell>
          <cell r="D2923" t="str">
            <v>648478693296</v>
          </cell>
        </row>
        <row r="2924">
          <cell r="A2924" t="str">
            <v>311016871820</v>
          </cell>
          <cell r="B2924" t="str">
            <v>OMEGA MT NEON YELL-YELLwSilMir</v>
          </cell>
          <cell r="C2924">
            <v>42.5</v>
          </cell>
          <cell r="D2924" t="str">
            <v>648478693272</v>
          </cell>
        </row>
        <row r="2925">
          <cell r="A2925" t="str">
            <v>311017180084</v>
          </cell>
          <cell r="B2925" t="str">
            <v>SOLDIER8 CHROME SHINY-BZ W/SIL MIR</v>
          </cell>
          <cell r="C2925">
            <v>65</v>
          </cell>
          <cell r="D2925" t="str">
            <v>648478679016</v>
          </cell>
        </row>
        <row r="2926">
          <cell r="A2926" t="str">
            <v>311017180185</v>
          </cell>
          <cell r="B2926" t="str">
            <v>SOLDIER8 CHROME SHINY-PERSIMMON</v>
          </cell>
          <cell r="C2926">
            <v>59.5</v>
          </cell>
          <cell r="D2926" t="str">
            <v>648478687639</v>
          </cell>
        </row>
        <row r="2927">
          <cell r="A2927" t="str">
            <v>311017180205</v>
          </cell>
          <cell r="B2927" t="str">
            <v>SOLDIER8 CHROME SHINY-Slmn wBluSpctraMirr</v>
          </cell>
          <cell r="C2927">
            <v>89.5</v>
          </cell>
          <cell r="D2927" t="str">
            <v>648478687806</v>
          </cell>
        </row>
        <row r="2928">
          <cell r="A2928" t="str">
            <v>311017180241</v>
          </cell>
          <cell r="B2928" t="str">
            <v>SOLDIER8 CHROME SHINY-Yel wBluSpctraMirr</v>
          </cell>
          <cell r="C2928">
            <v>89.5</v>
          </cell>
          <cell r="D2928" t="str">
            <v>648478687943</v>
          </cell>
        </row>
        <row r="2929">
          <cell r="A2929" t="str">
            <v>311017279080</v>
          </cell>
          <cell r="B2929" t="str">
            <v>SOLDIER8 GOLD SHINY-BZ wGLD MIR</v>
          </cell>
          <cell r="C2929">
            <v>65</v>
          </cell>
          <cell r="D2929" t="str">
            <v>648478679047</v>
          </cell>
        </row>
        <row r="2930">
          <cell r="A2930" t="str">
            <v>311017374069</v>
          </cell>
          <cell r="B2930" t="str">
            <v>SOLDIER8 MT BLACK- ASPHALT-BRONZE</v>
          </cell>
          <cell r="C2930">
            <v>50</v>
          </cell>
          <cell r="D2930" t="str">
            <v>648478678996</v>
          </cell>
        </row>
        <row r="2931">
          <cell r="A2931" t="str">
            <v>311017374084</v>
          </cell>
          <cell r="B2931" t="str">
            <v>SOLDIER8 MT BLACK- ASPHALT-BRNZwSILV MIR</v>
          </cell>
          <cell r="C2931">
            <v>60</v>
          </cell>
          <cell r="D2931" t="str">
            <v>648478679511</v>
          </cell>
        </row>
        <row r="2932">
          <cell r="A2932" t="str">
            <v>311017374185</v>
          </cell>
          <cell r="B2932" t="str">
            <v>SOLDIER8 MT BLACK- ASPHALT-PERSIMMON</v>
          </cell>
          <cell r="C2932">
            <v>50</v>
          </cell>
          <cell r="D2932" t="str">
            <v>648478679528</v>
          </cell>
        </row>
        <row r="2933">
          <cell r="A2933" t="str">
            <v>311017374205</v>
          </cell>
          <cell r="B2933" t="str">
            <v>SOLDIER8 MT BLACK- ASPHALT-SLMNwBLU SPCTR MIR</v>
          </cell>
          <cell r="C2933">
            <v>79.5</v>
          </cell>
          <cell r="D2933" t="str">
            <v>648478680968</v>
          </cell>
        </row>
        <row r="2934">
          <cell r="A2934" t="str">
            <v>311017374241</v>
          </cell>
          <cell r="B2934" t="str">
            <v>SOLDIER8 MT BLACK - ASPHALT- YLwBLU SPCTRA MIR</v>
          </cell>
          <cell r="C2934">
            <v>70</v>
          </cell>
          <cell r="D2934" t="str">
            <v>648478679535</v>
          </cell>
        </row>
        <row r="2935">
          <cell r="A2935" t="str">
            <v>311017387069</v>
          </cell>
          <cell r="B2935" t="str">
            <v>SOLDIER8 MT LIGHT GRY-BRONZE</v>
          </cell>
          <cell r="C2935">
            <v>50</v>
          </cell>
          <cell r="D2935" t="str">
            <v>648478679542</v>
          </cell>
        </row>
        <row r="2936">
          <cell r="A2936" t="str">
            <v>311017387084</v>
          </cell>
          <cell r="B2936" t="str">
            <v>SOLDIER8 MT LIGHT GRY-BZwSIL MIR</v>
          </cell>
          <cell r="C2936">
            <v>60</v>
          </cell>
          <cell r="D2936" t="str">
            <v>648478680975</v>
          </cell>
        </row>
        <row r="2937">
          <cell r="A2937" t="str">
            <v>311017387185</v>
          </cell>
          <cell r="B2937" t="str">
            <v>SOLDIER8 MT LIGHT GRY-PERSIMMON</v>
          </cell>
          <cell r="C2937">
            <v>50</v>
          </cell>
          <cell r="D2937" t="str">
            <v>648478678972</v>
          </cell>
        </row>
        <row r="2938">
          <cell r="A2938" t="str">
            <v>311017396069</v>
          </cell>
          <cell r="B2938" t="str">
            <v>SOLDIER8 MT WHITE-BRONZE</v>
          </cell>
          <cell r="C2938">
            <v>50</v>
          </cell>
          <cell r="D2938" t="str">
            <v>648478678989</v>
          </cell>
        </row>
        <row r="2939">
          <cell r="A2939" t="str">
            <v>311017396084</v>
          </cell>
          <cell r="B2939" t="str">
            <v>SOLDIER8 MT WHITE-BZwSIL MIR</v>
          </cell>
          <cell r="C2939">
            <v>60</v>
          </cell>
          <cell r="D2939" t="str">
            <v>648478680982</v>
          </cell>
        </row>
        <row r="2940">
          <cell r="A2940" t="str">
            <v>311017396185</v>
          </cell>
          <cell r="B2940" t="str">
            <v>SOLDIER8 MT WHITE-PERSIMMON</v>
          </cell>
          <cell r="C2940">
            <v>50</v>
          </cell>
          <cell r="D2940" t="str">
            <v>648478679559</v>
          </cell>
        </row>
        <row r="2941">
          <cell r="A2941" t="str">
            <v>311017396205</v>
          </cell>
          <cell r="B2941" t="str">
            <v>SOLDIER8 MT WHITE-Slmn wBluSpctra Mir</v>
          </cell>
          <cell r="C2941">
            <v>79.5</v>
          </cell>
          <cell r="D2941" t="str">
            <v>648478687820</v>
          </cell>
        </row>
        <row r="2942">
          <cell r="A2942" t="str">
            <v>311017396241</v>
          </cell>
          <cell r="B2942" t="str">
            <v>SOLDIER8 MT WHITE-Yel wBluSpctra Mir</v>
          </cell>
          <cell r="C2942">
            <v>79.5</v>
          </cell>
          <cell r="D2942" t="str">
            <v>648478687967</v>
          </cell>
        </row>
        <row r="2943">
          <cell r="A2943" t="str">
            <v>311017702069</v>
          </cell>
          <cell r="B2943" t="str">
            <v>SOLDIER MT BLUE-BRONZE</v>
          </cell>
          <cell r="C2943">
            <v>55</v>
          </cell>
          <cell r="D2943" t="str">
            <v>648478693579</v>
          </cell>
        </row>
        <row r="2944">
          <cell r="A2944" t="str">
            <v>311017702084</v>
          </cell>
          <cell r="B2944" t="str">
            <v>SOLDIER MT BLUE-BZwSIL MIR</v>
          </cell>
          <cell r="C2944">
            <v>60</v>
          </cell>
          <cell r="D2944" t="str">
            <v>648478693555</v>
          </cell>
        </row>
        <row r="2945">
          <cell r="A2945" t="str">
            <v>311017702185</v>
          </cell>
          <cell r="B2945" t="str">
            <v>SOLDIER MT BLUE-PERSIMMON</v>
          </cell>
          <cell r="C2945">
            <v>55</v>
          </cell>
          <cell r="D2945" t="str">
            <v>648478693586</v>
          </cell>
        </row>
        <row r="2946">
          <cell r="A2946" t="str">
            <v>311017702241</v>
          </cell>
          <cell r="B2946" t="str">
            <v>SOLDIER MT BLUE-YLwBlSpctrMir</v>
          </cell>
          <cell r="C2946">
            <v>70</v>
          </cell>
          <cell r="D2946" t="str">
            <v>648478693562</v>
          </cell>
        </row>
        <row r="2947">
          <cell r="A2947" t="str">
            <v>311017703069</v>
          </cell>
          <cell r="B2947" t="str">
            <v>SOLDIER8 MT RED - Cherry Cola -BRONZE</v>
          </cell>
          <cell r="C2947">
            <v>50</v>
          </cell>
          <cell r="D2947" t="str">
            <v>648478679009</v>
          </cell>
        </row>
        <row r="2948">
          <cell r="A2948" t="str">
            <v>311017703196</v>
          </cell>
          <cell r="B2948" t="str">
            <v>SOLDIER8 MT RED - Cherry Cola - ROSE</v>
          </cell>
          <cell r="C2948">
            <v>49.5</v>
          </cell>
          <cell r="D2948" t="str">
            <v>648478679566</v>
          </cell>
        </row>
        <row r="2949">
          <cell r="A2949" t="str">
            <v>311017719069</v>
          </cell>
          <cell r="B2949" t="str">
            <v>SOLDIER8 BK W/WHITE STRIPES-BZ</v>
          </cell>
          <cell r="C2949">
            <v>55</v>
          </cell>
          <cell r="D2949" t="str">
            <v>648478678965</v>
          </cell>
        </row>
        <row r="2950">
          <cell r="A2950" t="str">
            <v>311017719084</v>
          </cell>
          <cell r="B2950" t="str">
            <v>SOLDIER8 BK W/WHITE STRIPES-BZwSIL MIR</v>
          </cell>
          <cell r="C2950">
            <v>65</v>
          </cell>
          <cell r="D2950" t="str">
            <v>648478680661</v>
          </cell>
        </row>
        <row r="2951">
          <cell r="A2951" t="str">
            <v>311017719185</v>
          </cell>
          <cell r="B2951" t="str">
            <v>SOLDIER8 BK W/WHITE STRIPES-PERSIMMON</v>
          </cell>
          <cell r="C2951">
            <v>55</v>
          </cell>
          <cell r="D2951" t="str">
            <v>648478687622</v>
          </cell>
        </row>
        <row r="2952">
          <cell r="A2952" t="str">
            <v>311017719205</v>
          </cell>
          <cell r="B2952" t="str">
            <v>SOLDIER8 BK W/WHITE STRIPES-Slmn wBlSpctra Mir</v>
          </cell>
          <cell r="C2952">
            <v>89.5</v>
          </cell>
          <cell r="D2952" t="str">
            <v>648478687790</v>
          </cell>
        </row>
        <row r="2953">
          <cell r="A2953" t="str">
            <v>311017719241</v>
          </cell>
          <cell r="B2953" t="str">
            <v>SOLDIER8 BK W/WHT STRIPES-Yel wBlSpctra Mir</v>
          </cell>
          <cell r="C2953">
            <v>89.5</v>
          </cell>
          <cell r="D2953" t="str">
            <v>648478687936</v>
          </cell>
        </row>
        <row r="2954">
          <cell r="A2954" t="str">
            <v>311017720069</v>
          </cell>
          <cell r="B2954" t="str">
            <v>SOLDIER8 MT BLUwCHEETA -BRONZE</v>
          </cell>
          <cell r="C2954">
            <v>55</v>
          </cell>
          <cell r="D2954" t="str">
            <v>648478680876</v>
          </cell>
        </row>
        <row r="2955">
          <cell r="A2955" t="str">
            <v>311017720190</v>
          </cell>
          <cell r="B2955" t="str">
            <v>SOLDIER8 MT BLUwCHEETA -PER wLT SIL MIRR</v>
          </cell>
          <cell r="C2955">
            <v>65</v>
          </cell>
          <cell r="D2955" t="str">
            <v>648478679023</v>
          </cell>
        </row>
        <row r="2956">
          <cell r="A2956" t="str">
            <v>311017721084</v>
          </cell>
          <cell r="B2956" t="str">
            <v>SOLDIER8 BK/LT GY VOLTAGE - BZ SIL MIR</v>
          </cell>
          <cell r="C2956">
            <v>65</v>
          </cell>
          <cell r="D2956" t="str">
            <v>648478679030</v>
          </cell>
        </row>
        <row r="2957">
          <cell r="A2957" t="str">
            <v>311017721185</v>
          </cell>
          <cell r="B2957" t="str">
            <v>SOLDIER8 BK/LT GY VOLTAGE - PERSIMMON</v>
          </cell>
          <cell r="C2957">
            <v>59.5</v>
          </cell>
          <cell r="D2957" t="str">
            <v>648478687646</v>
          </cell>
        </row>
        <row r="2958">
          <cell r="A2958" t="str">
            <v>311017721205</v>
          </cell>
          <cell r="B2958" t="str">
            <v>SOLDIER8 BK/LT GY VOLTAGE - Slmn wBlSpctraMirr</v>
          </cell>
          <cell r="C2958">
            <v>89.5</v>
          </cell>
          <cell r="D2958" t="str">
            <v>648478687813</v>
          </cell>
        </row>
        <row r="2959">
          <cell r="A2959" t="str">
            <v>311017721241</v>
          </cell>
          <cell r="B2959" t="str">
            <v>SOLDIER8 BK/LT GY VOLTAGE - Yel wBlSpctraMirr</v>
          </cell>
          <cell r="C2959">
            <v>89.5</v>
          </cell>
          <cell r="D2959" t="str">
            <v>648478687950</v>
          </cell>
        </row>
        <row r="2960">
          <cell r="A2960" t="str">
            <v>311017722080</v>
          </cell>
          <cell r="B2960" t="str">
            <v>SOLDIER8 BK - 80's Hip Hop - BZwGOLD</v>
          </cell>
          <cell r="C2960">
            <v>65</v>
          </cell>
          <cell r="D2960" t="str">
            <v>648478679054</v>
          </cell>
        </row>
        <row r="2961">
          <cell r="A2961" t="str">
            <v>311017722185</v>
          </cell>
          <cell r="B2961" t="str">
            <v>SOLDIER8 BK - 80's Hip Hop - PERSIMMON</v>
          </cell>
          <cell r="C2961">
            <v>59.5</v>
          </cell>
          <cell r="D2961" t="str">
            <v>648478687653</v>
          </cell>
        </row>
        <row r="2962">
          <cell r="A2962" t="str">
            <v>311017723069</v>
          </cell>
          <cell r="B2962" t="str">
            <v>SOLDIER8 BLACK MFM08-BRONZE</v>
          </cell>
          <cell r="C2962">
            <v>55</v>
          </cell>
          <cell r="D2962" t="str">
            <v>648478679061</v>
          </cell>
        </row>
        <row r="2963">
          <cell r="A2963" t="str">
            <v>311017723808</v>
          </cell>
          <cell r="B2963" t="str">
            <v>SOLDIER8 BLACK MFM08-BRNZwBLK MIRR</v>
          </cell>
          <cell r="C2963">
            <v>65</v>
          </cell>
          <cell r="D2963" t="str">
            <v>648478687424</v>
          </cell>
        </row>
        <row r="2964">
          <cell r="A2964" t="str">
            <v>311017724069</v>
          </cell>
          <cell r="B2964" t="str">
            <v>SOLDIER8 MATTE RICHARDS 08-BRNZ</v>
          </cell>
          <cell r="C2964">
            <v>55</v>
          </cell>
          <cell r="D2964" t="str">
            <v>648478679078</v>
          </cell>
        </row>
        <row r="2965">
          <cell r="A2965" t="str">
            <v>311017724084</v>
          </cell>
          <cell r="B2965" t="str">
            <v>SOLDIER8 MATTE RICHARDS 08-BRNZwSILV MIR</v>
          </cell>
          <cell r="C2965">
            <v>65</v>
          </cell>
          <cell r="D2965" t="str">
            <v>648478687431</v>
          </cell>
        </row>
        <row r="2966">
          <cell r="A2966" t="str">
            <v>311017725069</v>
          </cell>
          <cell r="B2966" t="str">
            <v>SOLDIER8 WHwVANULAR SIG PRNT-BZ</v>
          </cell>
          <cell r="C2966">
            <v>55</v>
          </cell>
          <cell r="D2966" t="str">
            <v>648478679085</v>
          </cell>
        </row>
        <row r="2967">
          <cell r="A2967" t="str">
            <v>311017725080</v>
          </cell>
          <cell r="B2967" t="str">
            <v>SOLDIER8 WHwVANULAR SIG PRNT-BZwGLD MIR</v>
          </cell>
          <cell r="C2967">
            <v>65</v>
          </cell>
          <cell r="D2967" t="str">
            <v>648478687448</v>
          </cell>
        </row>
        <row r="2968">
          <cell r="A2968" t="str">
            <v>311017839069</v>
          </cell>
          <cell r="B2968" t="str">
            <v>SOLDIER MT GREY-BRONZE</v>
          </cell>
          <cell r="C2968">
            <v>55</v>
          </cell>
          <cell r="D2968" t="str">
            <v>648478693609</v>
          </cell>
        </row>
        <row r="2969">
          <cell r="A2969" t="str">
            <v>311017839084</v>
          </cell>
          <cell r="B2969" t="str">
            <v>SOLDIER MT GREY-BZwSILV MIRR</v>
          </cell>
          <cell r="C2969">
            <v>65</v>
          </cell>
          <cell r="D2969" t="str">
            <v>648478693623</v>
          </cell>
        </row>
        <row r="2970">
          <cell r="A2970" t="str">
            <v>311017839185</v>
          </cell>
          <cell r="B2970" t="str">
            <v>SOLDIER MT GREY-PERSIMMON</v>
          </cell>
          <cell r="C2970">
            <v>55</v>
          </cell>
          <cell r="D2970" t="str">
            <v>648478693593</v>
          </cell>
        </row>
        <row r="2971">
          <cell r="A2971" t="str">
            <v>311017841185</v>
          </cell>
          <cell r="B2971" t="str">
            <v>SOLDIER  ACID PILLS-PERSIMMON</v>
          </cell>
          <cell r="C2971">
            <v>75</v>
          </cell>
          <cell r="D2971" t="str">
            <v>648478693685</v>
          </cell>
        </row>
        <row r="2972">
          <cell r="A2972" t="str">
            <v>311017841241</v>
          </cell>
          <cell r="B2972" t="str">
            <v>SOLDIER  ACID PILLS-YELLwBL SPCTR MIR</v>
          </cell>
          <cell r="C2972">
            <v>55</v>
          </cell>
          <cell r="D2972" t="str">
            <v>648478693678</v>
          </cell>
        </row>
        <row r="2973">
          <cell r="A2973" t="str">
            <v>311017844200</v>
          </cell>
          <cell r="B2973" t="str">
            <v>SOLDIER  WH POP SIDER-RSwSILV MIRR</v>
          </cell>
          <cell r="C2973">
            <v>65</v>
          </cell>
          <cell r="D2973" t="str">
            <v>648478693654</v>
          </cell>
        </row>
        <row r="2974">
          <cell r="A2974" t="str">
            <v>311017844815</v>
          </cell>
          <cell r="B2974" t="str">
            <v>SOLDIER  WH POP SIDER-BZwGrSpctMir</v>
          </cell>
          <cell r="C2974">
            <v>75</v>
          </cell>
          <cell r="D2974" t="str">
            <v>648478693630</v>
          </cell>
        </row>
        <row r="2975">
          <cell r="A2975" t="str">
            <v>311017845069</v>
          </cell>
          <cell r="B2975" t="str">
            <v>SOLDIER  TWILIGHT-BRONZE</v>
          </cell>
          <cell r="C2975">
            <v>55</v>
          </cell>
          <cell r="D2975" t="str">
            <v>648478693739</v>
          </cell>
        </row>
        <row r="2976">
          <cell r="A2976" t="str">
            <v>311017845185</v>
          </cell>
          <cell r="B2976" t="str">
            <v>SOLDIER  TWILIGHT-PERSIMMON</v>
          </cell>
          <cell r="C2976">
            <v>55</v>
          </cell>
          <cell r="D2976" t="str">
            <v>648478693722</v>
          </cell>
        </row>
        <row r="2977">
          <cell r="A2977" t="str">
            <v>311017845808</v>
          </cell>
          <cell r="B2977" t="str">
            <v>SOLDIER  TWILIGHT-BZwBLK Mirr</v>
          </cell>
          <cell r="C2977">
            <v>65</v>
          </cell>
          <cell r="D2977" t="str">
            <v>648478693715</v>
          </cell>
        </row>
        <row r="2978">
          <cell r="A2978" t="str">
            <v>311017856196</v>
          </cell>
          <cell r="B2978" t="str">
            <v>SOLDIER VANULAR09-ROSE</v>
          </cell>
          <cell r="C2978">
            <v>55</v>
          </cell>
          <cell r="D2978" t="str">
            <v>648478693807</v>
          </cell>
        </row>
        <row r="2979">
          <cell r="A2979" t="str">
            <v>311017856241</v>
          </cell>
          <cell r="B2979" t="str">
            <v>SOLDIER VANULAR09-YLwBlSpctrMir</v>
          </cell>
          <cell r="C2979">
            <v>75</v>
          </cell>
          <cell r="D2979" t="str">
            <v>648478693791</v>
          </cell>
        </row>
        <row r="2980">
          <cell r="A2980" t="str">
            <v>311017856808</v>
          </cell>
          <cell r="B2980" t="str">
            <v>SOLDIER VANULAR09-BZwBkMir</v>
          </cell>
          <cell r="C2980">
            <v>65</v>
          </cell>
          <cell r="D2980" t="str">
            <v>648478693784</v>
          </cell>
        </row>
        <row r="2981">
          <cell r="A2981" t="str">
            <v>311017872069</v>
          </cell>
          <cell r="B2981" t="str">
            <v>SOLDIER  TR09-BRONZE</v>
          </cell>
          <cell r="C2981">
            <v>55</v>
          </cell>
          <cell r="D2981" t="str">
            <v>648478693760</v>
          </cell>
        </row>
        <row r="2982">
          <cell r="A2982" t="str">
            <v>311017872815</v>
          </cell>
          <cell r="B2982" t="str">
            <v>SOLDIER  TR09-BZwGrnSpctrMir</v>
          </cell>
          <cell r="C2982">
            <v>75</v>
          </cell>
          <cell r="D2982" t="str">
            <v>648478693753</v>
          </cell>
        </row>
        <row r="2983">
          <cell r="A2983" t="str">
            <v>311018062069</v>
          </cell>
          <cell r="B2983" t="str">
            <v>BIAS8 BLACK-GOLD SHINY-BZ</v>
          </cell>
          <cell r="C2983">
            <v>50</v>
          </cell>
          <cell r="D2983" t="str">
            <v>648478679153</v>
          </cell>
        </row>
        <row r="2984">
          <cell r="A2984" t="str">
            <v>311018062080</v>
          </cell>
          <cell r="B2984" t="str">
            <v>BIAS8 BLACK-GOLD SHINY-BZwGOLD MIRR</v>
          </cell>
          <cell r="C2984">
            <v>62.5</v>
          </cell>
          <cell r="D2984" t="str">
            <v>648478679573</v>
          </cell>
        </row>
        <row r="2985">
          <cell r="A2985" t="str">
            <v>311018062185</v>
          </cell>
          <cell r="B2985" t="str">
            <v>BIAS8 BLACK-GOLD SHINY-PERSIMMON</v>
          </cell>
          <cell r="C2985">
            <v>47.5</v>
          </cell>
          <cell r="D2985" t="str">
            <v>648478687677</v>
          </cell>
        </row>
        <row r="2986">
          <cell r="A2986" t="str">
            <v>311018062241</v>
          </cell>
          <cell r="B2986" t="str">
            <v>BIAS8 BLACK-GOLD SHINY-Yl wBl SpctraMirr</v>
          </cell>
          <cell r="C2986">
            <v>70</v>
          </cell>
          <cell r="D2986" t="str">
            <v>648478687998</v>
          </cell>
        </row>
        <row r="2987">
          <cell r="A2987" t="str">
            <v>311018493069</v>
          </cell>
          <cell r="B2987" t="str">
            <v>BIAS PLUM-BRONZE</v>
          </cell>
          <cell r="C2987">
            <v>47.5</v>
          </cell>
          <cell r="D2987" t="str">
            <v>648478693395</v>
          </cell>
        </row>
        <row r="2988">
          <cell r="A2988" t="str">
            <v>311018493080</v>
          </cell>
          <cell r="B2988" t="str">
            <v>BIAS PLUM-BZwGOLD MIR</v>
          </cell>
          <cell r="C2988">
            <v>57.5</v>
          </cell>
          <cell r="D2988" t="str">
            <v>648478693371</v>
          </cell>
        </row>
        <row r="2989">
          <cell r="A2989" t="str">
            <v>311018493083</v>
          </cell>
          <cell r="B2989" t="str">
            <v>BIAS PLUM-BZwRD SPCTR MIR</v>
          </cell>
          <cell r="C2989">
            <v>67.5</v>
          </cell>
          <cell r="D2989" t="str">
            <v>648478693388</v>
          </cell>
        </row>
        <row r="2990">
          <cell r="A2990" t="str">
            <v>311018555200</v>
          </cell>
          <cell r="B2990" t="str">
            <v>BIAS8 RED SHINY-THRILLER-RSwSIL MIRR</v>
          </cell>
          <cell r="C2990">
            <v>62.5</v>
          </cell>
          <cell r="D2990" t="str">
            <v>648478679160</v>
          </cell>
        </row>
        <row r="2991">
          <cell r="A2991" t="str">
            <v>311018638069</v>
          </cell>
          <cell r="B2991" t="str">
            <v>BIAS8  WHITE SHINY-MINTY-BRONZE</v>
          </cell>
          <cell r="C2991">
            <v>47.5</v>
          </cell>
          <cell r="D2991" t="str">
            <v>648478679177</v>
          </cell>
        </row>
        <row r="2992">
          <cell r="A2992" t="str">
            <v>311018638084</v>
          </cell>
          <cell r="B2992" t="str">
            <v>BIAS8  WHITE SHINY-MINTY-BZwSILV MIRR</v>
          </cell>
          <cell r="C2992">
            <v>52.5</v>
          </cell>
          <cell r="D2992" t="str">
            <v>648478679580</v>
          </cell>
        </row>
        <row r="2993">
          <cell r="A2993" t="str">
            <v>311018638185</v>
          </cell>
          <cell r="B2993" t="str">
            <v>BIAS8  WHITE SHINY-MINTY-PERSIMMON</v>
          </cell>
          <cell r="C2993">
            <v>47.5</v>
          </cell>
          <cell r="D2993" t="str">
            <v>648478687684</v>
          </cell>
        </row>
        <row r="2994">
          <cell r="A2994" t="str">
            <v>311018729084</v>
          </cell>
          <cell r="B2994" t="str">
            <v>BIAS8 SHINY -HOOPLAH -BRZwSIL MIRR</v>
          </cell>
          <cell r="C2994">
            <v>74.5</v>
          </cell>
          <cell r="D2994" t="str">
            <v>648478679191</v>
          </cell>
        </row>
        <row r="2995">
          <cell r="A2995" t="str">
            <v>311018729185</v>
          </cell>
          <cell r="B2995" t="str">
            <v>BIAS8 SHINY -HOOPLAH -PERSIMMON</v>
          </cell>
          <cell r="C2995">
            <v>59.5</v>
          </cell>
          <cell r="D2995" t="str">
            <v>648478687660</v>
          </cell>
        </row>
        <row r="2996">
          <cell r="A2996" t="str">
            <v>311018729241</v>
          </cell>
          <cell r="B2996" t="str">
            <v>BIAS8 SHINY -HOOPLAH -Yl wBluSpctrMir</v>
          </cell>
          <cell r="C2996">
            <v>89.5</v>
          </cell>
          <cell r="D2996" t="str">
            <v>648478687981</v>
          </cell>
        </row>
        <row r="2997">
          <cell r="A2997" t="str">
            <v>311018730069</v>
          </cell>
          <cell r="B2997" t="str">
            <v>BIAS8 BKwWH MASQUERADE-BRONZE</v>
          </cell>
          <cell r="C2997">
            <v>59.5</v>
          </cell>
          <cell r="D2997" t="str">
            <v>648478680883</v>
          </cell>
        </row>
        <row r="2998">
          <cell r="A2998" t="str">
            <v>311018730190</v>
          </cell>
          <cell r="B2998" t="str">
            <v>BIAS8 BKwWH MASQUERADE -Per/LtSIL MIRR</v>
          </cell>
          <cell r="C2998">
            <v>74.5</v>
          </cell>
          <cell r="D2998" t="str">
            <v>648478679207</v>
          </cell>
        </row>
        <row r="2999">
          <cell r="A2999" t="str">
            <v>311018733200</v>
          </cell>
          <cell r="B2999" t="str">
            <v>BIAS8 BAJONGLE PK-SOUR PUNCH-RSwSiMir</v>
          </cell>
          <cell r="C2999">
            <v>74.5</v>
          </cell>
          <cell r="D2999" t="str">
            <v>648478679221</v>
          </cell>
        </row>
        <row r="3000">
          <cell r="A3000" t="str">
            <v>311018743069</v>
          </cell>
          <cell r="B3000" t="str">
            <v>BIAS8 BLACK SHINY wSKULLS-BZ</v>
          </cell>
          <cell r="C3000">
            <v>52.5</v>
          </cell>
          <cell r="D3000" t="str">
            <v>648478679238</v>
          </cell>
        </row>
        <row r="3001">
          <cell r="A3001" t="str">
            <v>311018743185</v>
          </cell>
          <cell r="B3001" t="str">
            <v>BIAS8 BLACK SHINY wSKULLS-PERSIMMON</v>
          </cell>
          <cell r="C3001">
            <v>47.5</v>
          </cell>
          <cell r="D3001" t="str">
            <v>648478680890</v>
          </cell>
        </row>
        <row r="3002">
          <cell r="A3002" t="str">
            <v>311018776069</v>
          </cell>
          <cell r="B3002" t="str">
            <v>BIAS8 80'S HIP HOP-BRONZE</v>
          </cell>
          <cell r="C3002">
            <v>59.5</v>
          </cell>
          <cell r="D3002" t="str">
            <v>648478679184</v>
          </cell>
        </row>
        <row r="3003">
          <cell r="A3003" t="str">
            <v>311018846196</v>
          </cell>
          <cell r="B3003" t="str">
            <v>BIAS BUTTERFLY-ROSE</v>
          </cell>
          <cell r="C3003">
            <v>52.5</v>
          </cell>
          <cell r="D3003" t="str">
            <v>648478693418</v>
          </cell>
        </row>
        <row r="3004">
          <cell r="A3004" t="str">
            <v>311018846200</v>
          </cell>
          <cell r="B3004" t="str">
            <v>BIAS BUTTERFLY-RSwSIL MIR</v>
          </cell>
          <cell r="C3004">
            <v>57.5</v>
          </cell>
          <cell r="D3004" t="str">
            <v>648478693401</v>
          </cell>
        </row>
        <row r="3005">
          <cell r="A3005" t="str">
            <v>311018847185</v>
          </cell>
          <cell r="B3005" t="str">
            <v>BIAS BRAT PRNT-PERSIMMON</v>
          </cell>
          <cell r="C3005">
            <v>52.5</v>
          </cell>
          <cell r="D3005" t="str">
            <v>648478693432</v>
          </cell>
        </row>
        <row r="3006">
          <cell r="A3006" t="str">
            <v>311018847241</v>
          </cell>
          <cell r="B3006" t="str">
            <v>BIAS BRAT PRNT-YELLwBL SPCTR MIRR</v>
          </cell>
          <cell r="C3006">
            <v>72.5</v>
          </cell>
          <cell r="D3006" t="str">
            <v>648478693449</v>
          </cell>
        </row>
        <row r="3007">
          <cell r="A3007" t="str">
            <v>311018849200</v>
          </cell>
          <cell r="B3007" t="str">
            <v>BIAS ELEMENTS-RSwSIL MIR</v>
          </cell>
          <cell r="C3007">
            <v>62.5</v>
          </cell>
          <cell r="D3007" t="str">
            <v>648478693456</v>
          </cell>
        </row>
        <row r="3008">
          <cell r="A3008" t="str">
            <v>311018849241</v>
          </cell>
          <cell r="B3008" t="str">
            <v>BIAS ELEMENTS-YELLwBLU SPCTR MIR</v>
          </cell>
          <cell r="C3008">
            <v>72.5</v>
          </cell>
          <cell r="D3008" t="str">
            <v>648478693470</v>
          </cell>
        </row>
        <row r="3009">
          <cell r="A3009" t="str">
            <v>311018876084</v>
          </cell>
          <cell r="B3009" t="str">
            <v>BIAS Blue Denim-BZwSiMIR</v>
          </cell>
          <cell r="C3009">
            <v>62.5</v>
          </cell>
          <cell r="D3009" t="str">
            <v>648478693500</v>
          </cell>
        </row>
        <row r="3010">
          <cell r="A3010" t="str">
            <v>311018881069</v>
          </cell>
          <cell r="B3010" t="str">
            <v>BIAS WHT REFLECTION-BRONZE</v>
          </cell>
          <cell r="C3010">
            <v>47.5</v>
          </cell>
          <cell r="D3010" t="str">
            <v>648478693357</v>
          </cell>
        </row>
        <row r="3011">
          <cell r="A3011" t="str">
            <v>311018881080</v>
          </cell>
          <cell r="B3011" t="str">
            <v>BIAS WHT REFLECTION-BZwGLD MIR</v>
          </cell>
          <cell r="C3011">
            <v>57.5</v>
          </cell>
          <cell r="D3011" t="str">
            <v>648478693340</v>
          </cell>
        </row>
        <row r="3012">
          <cell r="A3012" t="str">
            <v>311018881205</v>
          </cell>
          <cell r="B3012" t="str">
            <v>BIAS WH RFLCTN-SLMNwBLU SPCT MIR</v>
          </cell>
          <cell r="C3012">
            <v>67.5</v>
          </cell>
          <cell r="D3012" t="str">
            <v>648478693364</v>
          </cell>
        </row>
        <row r="3013">
          <cell r="A3013" t="str">
            <v>311018882069</v>
          </cell>
          <cell r="B3013" t="str">
            <v>BIAS BLACK LIGHT-BRONZE</v>
          </cell>
          <cell r="C3013">
            <v>47.5</v>
          </cell>
          <cell r="D3013" t="str">
            <v>648478693333</v>
          </cell>
        </row>
        <row r="3014">
          <cell r="A3014" t="str">
            <v>311018882084</v>
          </cell>
          <cell r="B3014" t="str">
            <v>BIAS BLACK LIGHT-BZwSILV MIRR</v>
          </cell>
          <cell r="C3014">
            <v>57.5</v>
          </cell>
          <cell r="D3014" t="str">
            <v>648478693302</v>
          </cell>
        </row>
        <row r="3015">
          <cell r="A3015" t="str">
            <v>311018882196</v>
          </cell>
          <cell r="B3015" t="str">
            <v>BIAS BLACK LIGHT-ROSE</v>
          </cell>
          <cell r="C3015">
            <v>47.5</v>
          </cell>
          <cell r="D3015" t="str">
            <v>648478693319</v>
          </cell>
        </row>
        <row r="3016">
          <cell r="A3016" t="str">
            <v>311019062070</v>
          </cell>
          <cell r="B3016" t="str">
            <v>ZED8 BLACK SABBATH-BZ+PERS</v>
          </cell>
          <cell r="C3016">
            <v>40</v>
          </cell>
          <cell r="D3016" t="str">
            <v>648478679245</v>
          </cell>
        </row>
        <row r="3017">
          <cell r="A3017" t="str">
            <v>311019062085</v>
          </cell>
          <cell r="B3017" t="str">
            <v>ZED8 BLACK SABBATH SHINY-BZwSILVR MIRR+PERS</v>
          </cell>
          <cell r="C3017">
            <v>45</v>
          </cell>
          <cell r="D3017" t="str">
            <v>648478687493</v>
          </cell>
        </row>
        <row r="3018">
          <cell r="A3018" t="str">
            <v>311019062186</v>
          </cell>
          <cell r="B3018" t="str">
            <v>ZED8 BLACK SABBATH SHINY-PERS+BZ</v>
          </cell>
          <cell r="C3018">
            <v>45</v>
          </cell>
          <cell r="D3018" t="str">
            <v>648478679597</v>
          </cell>
        </row>
        <row r="3019">
          <cell r="A3019" t="str">
            <v>311019062201</v>
          </cell>
          <cell r="B3019" t="str">
            <v>ZED8 BLACK SABBATH-RSwSIL MIR+PERS</v>
          </cell>
          <cell r="C3019">
            <v>45</v>
          </cell>
          <cell r="D3019" t="str">
            <v>648478694255</v>
          </cell>
        </row>
        <row r="3020">
          <cell r="A3020" t="str">
            <v>311019249070</v>
          </cell>
          <cell r="B3020" t="str">
            <v>ZED8 SHINY GRY DENIM-BZ+PERS</v>
          </cell>
          <cell r="C3020">
            <v>45</v>
          </cell>
          <cell r="D3020" t="str">
            <v>648478679252</v>
          </cell>
        </row>
        <row r="3021">
          <cell r="A3021" t="str">
            <v>311019249201</v>
          </cell>
          <cell r="B3021" t="str">
            <v>ZED8 SHINY GRY DENIM-Rs wSilMirr+Pers</v>
          </cell>
          <cell r="C3021">
            <v>50</v>
          </cell>
          <cell r="D3021" t="str">
            <v>648478687851</v>
          </cell>
        </row>
        <row r="3022">
          <cell r="A3022" t="str">
            <v>311019374825</v>
          </cell>
          <cell r="B3022" t="str">
            <v>ZED MT BLACK-BZwBlue Mir+Per</v>
          </cell>
          <cell r="C3022">
            <v>50</v>
          </cell>
          <cell r="D3022" t="str">
            <v>648478694910</v>
          </cell>
        </row>
        <row r="3023">
          <cell r="A3023" t="str">
            <v>311019638070</v>
          </cell>
          <cell r="B3023" t="str">
            <v>ZED8 SHINY WHITE SABBATH -BZ+PERS</v>
          </cell>
          <cell r="C3023">
            <v>40</v>
          </cell>
          <cell r="D3023" t="str">
            <v>648478679269</v>
          </cell>
        </row>
        <row r="3024">
          <cell r="A3024" t="str">
            <v>311019638085</v>
          </cell>
          <cell r="B3024" t="str">
            <v>ZED8 SHINY WHITE SABBATH -BZwSILV MIRR+PERS</v>
          </cell>
          <cell r="C3024">
            <v>45</v>
          </cell>
          <cell r="D3024" t="str">
            <v>648478687479</v>
          </cell>
        </row>
        <row r="3025">
          <cell r="A3025" t="str">
            <v>311019638186</v>
          </cell>
          <cell r="B3025" t="str">
            <v>ZED8 SHINY WHITE SABBATH -PERS+BZ</v>
          </cell>
          <cell r="C3025">
            <v>45</v>
          </cell>
          <cell r="D3025" t="str">
            <v>648478679603</v>
          </cell>
        </row>
        <row r="3026">
          <cell r="A3026" t="str">
            <v>311019638201</v>
          </cell>
          <cell r="B3026" t="str">
            <v>ZED8 SHINY WHITE SABBATH -RSwSIL MIR+PER</v>
          </cell>
          <cell r="C3026">
            <v>45</v>
          </cell>
          <cell r="D3026" t="str">
            <v>648478694248</v>
          </cell>
        </row>
        <row r="3027">
          <cell r="A3027" t="str">
            <v>311019734201</v>
          </cell>
          <cell r="B3027" t="str">
            <v>ZED8 WHwBLUURY MARTINI-RSwSIL MIR+PER</v>
          </cell>
          <cell r="C3027">
            <v>67.5</v>
          </cell>
          <cell r="D3027" t="str">
            <v>648478679283</v>
          </cell>
        </row>
        <row r="3028">
          <cell r="A3028" t="str">
            <v>311019735070</v>
          </cell>
          <cell r="B3028" t="str">
            <v>ZED8 POP ROCKS-BZ+PERS</v>
          </cell>
          <cell r="C3028">
            <v>52.5</v>
          </cell>
          <cell r="D3028" t="str">
            <v>648478679290</v>
          </cell>
        </row>
        <row r="3029">
          <cell r="A3029" t="str">
            <v>311019735201</v>
          </cell>
          <cell r="B3029" t="str">
            <v>ZED8 POP ROCKS-RSwSIMi+PER</v>
          </cell>
          <cell r="C3029">
            <v>50</v>
          </cell>
          <cell r="D3029" t="str">
            <v>648478687837</v>
          </cell>
        </row>
        <row r="3030">
          <cell r="A3030" t="str">
            <v>311019736070</v>
          </cell>
          <cell r="B3030" t="str">
            <v>ZED8 BLKwNEON YELL/GRN - LYMONADE -BZ+PERS</v>
          </cell>
          <cell r="C3030">
            <v>52.5</v>
          </cell>
          <cell r="D3030" t="str">
            <v>648478679610</v>
          </cell>
        </row>
        <row r="3031">
          <cell r="A3031" t="str">
            <v>311019736085</v>
          </cell>
          <cell r="B3031" t="str">
            <v>ZED8 BLKwNEON YELL/GRN- LYMONADE- BZwSIL MIR+PERS</v>
          </cell>
          <cell r="C3031">
            <v>50</v>
          </cell>
          <cell r="D3031" t="str">
            <v>648478679306</v>
          </cell>
        </row>
        <row r="3032">
          <cell r="A3032" t="str">
            <v>311019737186</v>
          </cell>
          <cell r="B3032" t="str">
            <v>ZED8 LT BLU/PURPL HYPNOTIZ-PERS+BZ</v>
          </cell>
          <cell r="C3032">
            <v>45</v>
          </cell>
          <cell r="D3032" t="str">
            <v>648478679313</v>
          </cell>
        </row>
        <row r="3033">
          <cell r="A3033" t="str">
            <v>311019737201</v>
          </cell>
          <cell r="B3033" t="str">
            <v>ZED8 LT BLU/PURPL HYPNOTIZ-Rose wSilMir+Pers</v>
          </cell>
          <cell r="C3033">
            <v>50</v>
          </cell>
          <cell r="D3033" t="str">
            <v>648478687844</v>
          </cell>
        </row>
        <row r="3034">
          <cell r="A3034" t="str">
            <v>311019740085</v>
          </cell>
          <cell r="B3034" t="str">
            <v>ZED8 DCP08-BZ WSIL MIR+PERS</v>
          </cell>
          <cell r="C3034">
            <v>67.5</v>
          </cell>
          <cell r="D3034" t="str">
            <v>648478679320</v>
          </cell>
        </row>
        <row r="3035">
          <cell r="A3035" t="str">
            <v>311019777070</v>
          </cell>
          <cell r="B3035" t="str">
            <v>ZED8 YO! 80'S RAP -BZ+PERS</v>
          </cell>
          <cell r="C3035">
            <v>45</v>
          </cell>
          <cell r="D3035" t="str">
            <v>648478679276</v>
          </cell>
        </row>
        <row r="3036">
          <cell r="A3036" t="str">
            <v>311019777201</v>
          </cell>
          <cell r="B3036" t="str">
            <v>ZED8 YO! 80'S RAP - Rs wSil Mirr+Pers</v>
          </cell>
          <cell r="C3036">
            <v>50</v>
          </cell>
          <cell r="D3036" t="str">
            <v>648478687868</v>
          </cell>
        </row>
        <row r="3037">
          <cell r="A3037" t="str">
            <v>311019841818</v>
          </cell>
          <cell r="B3037" t="str">
            <v>ZED ACID PILLS-YELLwGRN MIRR+BRZ</v>
          </cell>
          <cell r="C3037">
            <v>50</v>
          </cell>
          <cell r="D3037" t="str">
            <v>648478694279</v>
          </cell>
        </row>
        <row r="3038">
          <cell r="A3038" t="str">
            <v>311019848085</v>
          </cell>
          <cell r="B3038" t="str">
            <v>ZED GRIDLOCK-BZwSILV MIRR+PERS</v>
          </cell>
          <cell r="C3038">
            <v>50</v>
          </cell>
          <cell r="D3038" t="str">
            <v>648478694262</v>
          </cell>
        </row>
        <row r="3039">
          <cell r="A3039" t="str">
            <v>311019852070</v>
          </cell>
          <cell r="B3039" t="str">
            <v>ZED BLOCK PRNT-BRONZE+PER</v>
          </cell>
          <cell r="C3039">
            <v>45</v>
          </cell>
          <cell r="D3039" t="str">
            <v>648478694293</v>
          </cell>
        </row>
        <row r="3040">
          <cell r="A3040" t="str">
            <v>311019852201</v>
          </cell>
          <cell r="B3040" t="str">
            <v>ZED BLOCK PRNT-RSwSilMir+Per</v>
          </cell>
          <cell r="C3040">
            <v>50</v>
          </cell>
          <cell r="D3040" t="str">
            <v>648478694286</v>
          </cell>
        </row>
        <row r="3041">
          <cell r="A3041" t="str">
            <v>311019855070</v>
          </cell>
          <cell r="B3041" t="str">
            <v>ZED DCP09-10 BRNZ+PERS</v>
          </cell>
          <cell r="C3041">
            <v>45</v>
          </cell>
          <cell r="D3041" t="str">
            <v>648478694927</v>
          </cell>
        </row>
        <row r="3042">
          <cell r="A3042" t="str">
            <v>311019855818</v>
          </cell>
          <cell r="B3042" t="str">
            <v>ZED DCP09-10 YLwGRN MIR+BRZ</v>
          </cell>
          <cell r="C3042">
            <v>50</v>
          </cell>
          <cell r="D3042" t="str">
            <v>648478694361</v>
          </cell>
        </row>
        <row r="3043">
          <cell r="A3043" t="str">
            <v>311019860070</v>
          </cell>
          <cell r="B3043" t="str">
            <v>ZED NINJA IN LOVE-BRNZ+Per</v>
          </cell>
          <cell r="C3043">
            <v>45</v>
          </cell>
          <cell r="D3043" t="str">
            <v>648478694309</v>
          </cell>
        </row>
        <row r="3044">
          <cell r="A3044" t="str">
            <v>311019860085</v>
          </cell>
          <cell r="B3044" t="str">
            <v>ZED NINJA IN LOVE-BZwSiMir+Per</v>
          </cell>
          <cell r="C3044">
            <v>50</v>
          </cell>
          <cell r="D3044" t="str">
            <v>648478694316</v>
          </cell>
        </row>
        <row r="3045">
          <cell r="A3045" t="str">
            <v>311019875201</v>
          </cell>
          <cell r="B3045" t="str">
            <v>ZED PRPLwSLVDR PRNT-RSwSilMir+Per</v>
          </cell>
          <cell r="C3045">
            <v>50</v>
          </cell>
          <cell r="D3045" t="str">
            <v>648478694347</v>
          </cell>
        </row>
        <row r="3046">
          <cell r="A3046" t="str">
            <v>311019875814</v>
          </cell>
          <cell r="B3046" t="str">
            <v>ZED PRPLwSLVDR PRNT-BRNZ+Rose</v>
          </cell>
          <cell r="C3046">
            <v>45</v>
          </cell>
          <cell r="D3046" t="str">
            <v>648478694354</v>
          </cell>
        </row>
        <row r="3047">
          <cell r="A3047" t="str">
            <v>311020062069</v>
          </cell>
          <cell r="B3047" t="str">
            <v>TARGA8 SNOW MINI SHINY BK-BRNZ</v>
          </cell>
          <cell r="C3047">
            <v>20</v>
          </cell>
          <cell r="D3047" t="str">
            <v>648478679627</v>
          </cell>
        </row>
        <row r="3048">
          <cell r="A3048" t="str">
            <v>311020062084</v>
          </cell>
          <cell r="B3048" t="str">
            <v>TARGA SNOW MINI SHINY BK-BZwSIL MIR</v>
          </cell>
          <cell r="C3048">
            <v>25</v>
          </cell>
          <cell r="D3048" t="str">
            <v>648478694552</v>
          </cell>
        </row>
        <row r="3049">
          <cell r="A3049" t="str">
            <v>311020062185</v>
          </cell>
          <cell r="B3049" t="str">
            <v>TARGA8 SNOW MINI SHINY BK-PERS</v>
          </cell>
          <cell r="C3049">
            <v>20</v>
          </cell>
          <cell r="D3049" t="str">
            <v>648478679337</v>
          </cell>
        </row>
        <row r="3050">
          <cell r="A3050" t="str">
            <v>311020104069</v>
          </cell>
          <cell r="B3050" t="str">
            <v>TARGA SNOW MINI CRYSTAL BLU-BZ</v>
          </cell>
          <cell r="C3050">
            <v>22.5</v>
          </cell>
          <cell r="D3050" t="str">
            <v>648478694521</v>
          </cell>
        </row>
        <row r="3051">
          <cell r="A3051" t="str">
            <v>311020104084</v>
          </cell>
          <cell r="B3051" t="str">
            <v>TARGA SNOW MINI CRYSTAL BLU-BZwSilMir</v>
          </cell>
          <cell r="C3051">
            <v>25</v>
          </cell>
          <cell r="D3051" t="str">
            <v>648478694545</v>
          </cell>
        </row>
        <row r="3052">
          <cell r="A3052" t="str">
            <v>311020104185</v>
          </cell>
          <cell r="B3052" t="str">
            <v>TARGA SNOW MINI CRYSTAL BLU-PERS</v>
          </cell>
          <cell r="C3052">
            <v>22.5</v>
          </cell>
          <cell r="D3052" t="str">
            <v>648478694538</v>
          </cell>
        </row>
        <row r="3053">
          <cell r="A3053" t="str">
            <v>311020555069</v>
          </cell>
          <cell r="B3053" t="str">
            <v>TARGA8 SNOW MINI SHINY RED-BZ</v>
          </cell>
          <cell r="C3053">
            <v>17.5</v>
          </cell>
          <cell r="D3053" t="str">
            <v>648478679344</v>
          </cell>
        </row>
        <row r="3054">
          <cell r="A3054" t="str">
            <v>311020555185</v>
          </cell>
          <cell r="B3054" t="str">
            <v>TARGA8 SNOW MINI SHINY RED-PERS</v>
          </cell>
          <cell r="C3054">
            <v>22.5</v>
          </cell>
          <cell r="D3054" t="str">
            <v>648478679634</v>
          </cell>
        </row>
        <row r="3055">
          <cell r="A3055" t="str">
            <v>311020638069</v>
          </cell>
          <cell r="B3055" t="str">
            <v>TARGA SNOW MINI WHT-BRONZE</v>
          </cell>
          <cell r="C3055">
            <v>17.5</v>
          </cell>
          <cell r="D3055" t="str">
            <v>648478696136</v>
          </cell>
        </row>
        <row r="3056">
          <cell r="A3056" t="str">
            <v>311020638084</v>
          </cell>
          <cell r="B3056" t="str">
            <v>TARGA SNOW MINI WHT-BZwSilMir</v>
          </cell>
          <cell r="C3056">
            <v>22.5</v>
          </cell>
          <cell r="D3056" t="str">
            <v>648478694514</v>
          </cell>
        </row>
        <row r="3057">
          <cell r="A3057" t="str">
            <v>311020638185</v>
          </cell>
          <cell r="B3057" t="str">
            <v>TARGA SNOW MINI WHT-PERSIMMON</v>
          </cell>
          <cell r="C3057">
            <v>17.5</v>
          </cell>
          <cell r="D3057" t="str">
            <v>648478696143</v>
          </cell>
        </row>
        <row r="3058">
          <cell r="A3058" t="str">
            <v>311020737069</v>
          </cell>
          <cell r="B3058" t="str">
            <v>TARGA8 SNOW MINI LT BLU/PRPL VOLTAGE-BRZ</v>
          </cell>
          <cell r="C3058">
            <v>30</v>
          </cell>
          <cell r="D3058" t="str">
            <v>648478679641</v>
          </cell>
        </row>
        <row r="3059">
          <cell r="A3059" t="str">
            <v>311020737185</v>
          </cell>
          <cell r="B3059" t="str">
            <v>TARGA8 SNOW MINI LT BLU/PRPL VOLTAGE-PER</v>
          </cell>
          <cell r="C3059">
            <v>22.5</v>
          </cell>
          <cell r="D3059" t="str">
            <v>648478679351</v>
          </cell>
        </row>
        <row r="3060">
          <cell r="A3060" t="str">
            <v>311020741069</v>
          </cell>
          <cell r="B3060" t="str">
            <v>TARGA8 SNOW MINI HOOPLAH-BZ</v>
          </cell>
          <cell r="C3060">
            <v>30</v>
          </cell>
          <cell r="D3060" t="str">
            <v>648478679368</v>
          </cell>
        </row>
        <row r="3061">
          <cell r="A3061" t="str">
            <v>311020741185</v>
          </cell>
          <cell r="B3061" t="str">
            <v>TARGA8 SNOW MINI HOOPLAH -PERS</v>
          </cell>
          <cell r="C3061">
            <v>30</v>
          </cell>
          <cell r="D3061" t="str">
            <v>648478679658</v>
          </cell>
        </row>
        <row r="3062">
          <cell r="A3062" t="str">
            <v>311020843049</v>
          </cell>
          <cell r="B3062" t="str">
            <v>TARGA SNOW MINI PLAID PRNT-BLUE</v>
          </cell>
          <cell r="C3062">
            <v>22.5</v>
          </cell>
          <cell r="D3062" t="str">
            <v>648478694569</v>
          </cell>
        </row>
        <row r="3063">
          <cell r="A3063" t="str">
            <v>311020843821</v>
          </cell>
          <cell r="B3063" t="str">
            <v>TARGA SNOW MINI PLAID-BRZwBLU MIR</v>
          </cell>
          <cell r="C3063">
            <v>27.5</v>
          </cell>
          <cell r="D3063" t="str">
            <v>648478696891</v>
          </cell>
        </row>
        <row r="3064">
          <cell r="A3064" t="str">
            <v>311020886069</v>
          </cell>
          <cell r="B3064" t="str">
            <v>TARGA SNOW MINI BASIC BLOCK-BZ</v>
          </cell>
          <cell r="C3064">
            <v>22.5</v>
          </cell>
          <cell r="D3064" t="str">
            <v>648478694835</v>
          </cell>
        </row>
        <row r="3065">
          <cell r="A3065" t="str">
            <v>311020886084</v>
          </cell>
          <cell r="B3065" t="str">
            <v>TARGA SNOW MINI BASIC BLOCK-BZwSIL MIR</v>
          </cell>
          <cell r="C3065">
            <v>27.5</v>
          </cell>
          <cell r="D3065" t="str">
            <v>648478694576</v>
          </cell>
        </row>
        <row r="3066">
          <cell r="A3066" t="str">
            <v>311020886185</v>
          </cell>
          <cell r="B3066" t="str">
            <v>TARGA SNOW MINI BASIC BLOCK-PERS</v>
          </cell>
          <cell r="C3066">
            <v>22.5</v>
          </cell>
          <cell r="D3066" t="str">
            <v>648478694583</v>
          </cell>
        </row>
        <row r="3067">
          <cell r="A3067" t="str">
            <v>311021062069</v>
          </cell>
          <cell r="B3067" t="str">
            <v>TARGA8 SNOW SHINY BLACK-BRONZE</v>
          </cell>
          <cell r="C3067">
            <v>20</v>
          </cell>
          <cell r="D3067" t="str">
            <v>648478679665</v>
          </cell>
        </row>
        <row r="3068">
          <cell r="A3068" t="str">
            <v>311021062084</v>
          </cell>
          <cell r="B3068" t="str">
            <v>TARGA8 SNOW SHINY BLACK-BZwSilMir</v>
          </cell>
          <cell r="C3068">
            <v>25</v>
          </cell>
          <cell r="D3068" t="str">
            <v>648478680654</v>
          </cell>
        </row>
        <row r="3069">
          <cell r="A3069" t="str">
            <v>311021062185</v>
          </cell>
          <cell r="B3069" t="str">
            <v>TARGA8 SNOW SHINY BLACK-PERSIMMON</v>
          </cell>
          <cell r="C3069">
            <v>20</v>
          </cell>
          <cell r="D3069" t="str">
            <v>648478679375</v>
          </cell>
        </row>
        <row r="3070">
          <cell r="A3070" t="str">
            <v>311021104069</v>
          </cell>
          <cell r="B3070" t="str">
            <v>TARGA SNOW CRYSTAL BLUE-BRONZE</v>
          </cell>
          <cell r="C3070">
            <v>20</v>
          </cell>
          <cell r="D3070" t="str">
            <v>648478694460</v>
          </cell>
        </row>
        <row r="3071">
          <cell r="A3071" t="str">
            <v>311021104084</v>
          </cell>
          <cell r="B3071" t="str">
            <v>TARGA SNOW CRYSTAL BLUE-BZwSIL MIR</v>
          </cell>
          <cell r="C3071">
            <v>25</v>
          </cell>
          <cell r="D3071" t="str">
            <v>648478694484</v>
          </cell>
        </row>
        <row r="3072">
          <cell r="A3072" t="str">
            <v>311021104185</v>
          </cell>
          <cell r="B3072" t="str">
            <v>TARGA SNOW CRYSTAL BLUE-PERS</v>
          </cell>
          <cell r="C3072">
            <v>20</v>
          </cell>
          <cell r="D3072" t="str">
            <v>648478694477</v>
          </cell>
        </row>
        <row r="3073">
          <cell r="A3073" t="str">
            <v>311021301069</v>
          </cell>
          <cell r="B3073" t="str">
            <v>TARGA8 SNOW SHINY GREY-BZ</v>
          </cell>
          <cell r="C3073">
            <v>20</v>
          </cell>
          <cell r="D3073" t="str">
            <v>648478679382</v>
          </cell>
        </row>
        <row r="3074">
          <cell r="A3074" t="str">
            <v>311021301185</v>
          </cell>
          <cell r="B3074" t="str">
            <v>TARGA8 SNOW SHINY GREY-PERS</v>
          </cell>
          <cell r="C3074">
            <v>20</v>
          </cell>
          <cell r="D3074" t="str">
            <v>648478679672</v>
          </cell>
        </row>
        <row r="3075">
          <cell r="A3075" t="str">
            <v>311021374821</v>
          </cell>
          <cell r="B3075" t="str">
            <v>TARGA SNOW MT BLACK-BZwBlue Mir</v>
          </cell>
          <cell r="C3075">
            <v>25</v>
          </cell>
          <cell r="D3075" t="str">
            <v>648478694859</v>
          </cell>
        </row>
        <row r="3076">
          <cell r="A3076" t="str">
            <v>311021555069</v>
          </cell>
          <cell r="B3076" t="str">
            <v>TARGA8 SNOW SHINY RED-BRONZE</v>
          </cell>
          <cell r="C3076">
            <v>20</v>
          </cell>
          <cell r="D3076" t="str">
            <v>648478679399</v>
          </cell>
        </row>
        <row r="3077">
          <cell r="A3077" t="str">
            <v>311021555185</v>
          </cell>
          <cell r="B3077" t="str">
            <v>TARGA8 SNOW SHINY RED-PERSIMMON</v>
          </cell>
          <cell r="C3077">
            <v>20</v>
          </cell>
          <cell r="D3077" t="str">
            <v>648478679689</v>
          </cell>
        </row>
        <row r="3078">
          <cell r="A3078" t="str">
            <v>311021590069</v>
          </cell>
          <cell r="B3078" t="str">
            <v>TARGA SNOW TEAL-BRONZE</v>
          </cell>
          <cell r="C3078">
            <v>20</v>
          </cell>
          <cell r="D3078" t="str">
            <v>648478694408</v>
          </cell>
        </row>
        <row r="3079">
          <cell r="A3079" t="str">
            <v>311021590190</v>
          </cell>
          <cell r="B3079" t="str">
            <v>TARGA SNOW TEAL -PERwSIL MIR</v>
          </cell>
          <cell r="C3079">
            <v>25</v>
          </cell>
          <cell r="D3079" t="str">
            <v>648478694392</v>
          </cell>
        </row>
        <row r="3080">
          <cell r="A3080" t="str">
            <v>311021617069</v>
          </cell>
          <cell r="B3080" t="str">
            <v>TARGA8 SNOW SHINY TURQUOISE-KOOLAID-BRNZ</v>
          </cell>
          <cell r="C3080">
            <v>27.5</v>
          </cell>
          <cell r="D3080" t="str">
            <v>648478679696</v>
          </cell>
        </row>
        <row r="3081">
          <cell r="A3081" t="str">
            <v>311021617185</v>
          </cell>
          <cell r="B3081" t="str">
            <v>TARGA8 SNOW SHINY TURQUOISE -KOOLAID-PERS</v>
          </cell>
          <cell r="C3081">
            <v>27.5</v>
          </cell>
          <cell r="D3081" t="str">
            <v>648478679405</v>
          </cell>
        </row>
        <row r="3082">
          <cell r="A3082" t="str">
            <v>311021638069</v>
          </cell>
          <cell r="B3082" t="str">
            <v>TARGA8 SNOW SHINY WHITE-BRONZE</v>
          </cell>
          <cell r="C3082">
            <v>20</v>
          </cell>
          <cell r="D3082" t="str">
            <v>648478679412</v>
          </cell>
        </row>
        <row r="3083">
          <cell r="A3083" t="str">
            <v>311021638080</v>
          </cell>
          <cell r="B3083" t="str">
            <v>TARGA8 SNOW SHINY WHITE-BZwGLD MIR</v>
          </cell>
          <cell r="C3083">
            <v>25</v>
          </cell>
          <cell r="D3083" t="str">
            <v>648478680906</v>
          </cell>
        </row>
        <row r="3084">
          <cell r="A3084" t="str">
            <v>311021638185</v>
          </cell>
          <cell r="B3084" t="str">
            <v>TARGA8 SNOW SHINY WHITE-PERSIMMON</v>
          </cell>
          <cell r="C3084">
            <v>20</v>
          </cell>
          <cell r="D3084" t="str">
            <v>648478679702</v>
          </cell>
        </row>
        <row r="3085">
          <cell r="A3085" t="str">
            <v>311021873069</v>
          </cell>
          <cell r="B3085" t="str">
            <v>TARGA SNOW BASIC POP-BZ</v>
          </cell>
          <cell r="C3085">
            <v>25</v>
          </cell>
          <cell r="D3085" t="str">
            <v>648478694866</v>
          </cell>
        </row>
        <row r="3086">
          <cell r="A3086" t="str">
            <v>311021873084</v>
          </cell>
          <cell r="B3086" t="str">
            <v>TARGA SNOW BASIC POP-BZwSIL MIR</v>
          </cell>
          <cell r="C3086">
            <v>30</v>
          </cell>
          <cell r="D3086" t="str">
            <v>648478694453</v>
          </cell>
        </row>
        <row r="3087">
          <cell r="A3087" t="str">
            <v>311021873185</v>
          </cell>
          <cell r="B3087" t="str">
            <v>TARGA SNOW BASIC POP-PERS</v>
          </cell>
          <cell r="C3087">
            <v>25</v>
          </cell>
          <cell r="D3087" t="str">
            <v>648478694446</v>
          </cell>
        </row>
        <row r="3088">
          <cell r="A3088" t="str">
            <v>311021887069</v>
          </cell>
          <cell r="B3088" t="str">
            <v>TARGA SNOW NINJA-BZ</v>
          </cell>
          <cell r="C3088">
            <v>25</v>
          </cell>
          <cell r="D3088" t="str">
            <v>648478694873</v>
          </cell>
        </row>
        <row r="3089">
          <cell r="A3089" t="str">
            <v>311021887185</v>
          </cell>
          <cell r="B3089" t="str">
            <v>TARGA SNOW NINJA-PERS</v>
          </cell>
          <cell r="C3089">
            <v>25</v>
          </cell>
          <cell r="D3089" t="str">
            <v>648478694439</v>
          </cell>
        </row>
        <row r="3090">
          <cell r="A3090" t="str">
            <v>311031037140</v>
          </cell>
          <cell r="B3090" t="str">
            <v>SOLDIER7 SE BANDITS-GRYwGRSIL</v>
          </cell>
          <cell r="C3090">
            <v>62.5</v>
          </cell>
          <cell r="D3090" t="str">
            <v>648478678866</v>
          </cell>
        </row>
        <row r="3091">
          <cell r="A3091" t="str">
            <v>311031374069</v>
          </cell>
          <cell r="B3091" t="str">
            <v>SOLDIER7 MATTE BLACK-BRONZE</v>
          </cell>
          <cell r="C3091">
            <v>49.5</v>
          </cell>
          <cell r="D3091" t="str">
            <v>648478678897</v>
          </cell>
        </row>
        <row r="3092">
          <cell r="A3092" t="str">
            <v>311031374084</v>
          </cell>
          <cell r="B3092" t="str">
            <v>SOLDIER7 MT BLK-BRZwSILV</v>
          </cell>
          <cell r="C3092">
            <v>52.5</v>
          </cell>
          <cell r="D3092" t="str">
            <v>648478678880</v>
          </cell>
        </row>
        <row r="3093">
          <cell r="A3093" t="str">
            <v>311031374185</v>
          </cell>
          <cell r="B3093" t="str">
            <v>SOLDIER7 MATTE BLACK-PERSIMMON</v>
          </cell>
          <cell r="C3093">
            <v>49.5</v>
          </cell>
          <cell r="D3093" t="str">
            <v>648478678903</v>
          </cell>
        </row>
        <row r="3094">
          <cell r="A3094" t="str">
            <v>311031374241</v>
          </cell>
          <cell r="B3094" t="str">
            <v>SOLDIER7 MT BLK-YL BLU SPCT MIR</v>
          </cell>
          <cell r="C3094">
            <v>79.5</v>
          </cell>
          <cell r="D3094" t="str">
            <v>648478678873</v>
          </cell>
        </row>
        <row r="3095">
          <cell r="A3095" t="str">
            <v>311031396061</v>
          </cell>
          <cell r="B3095" t="str">
            <v>SOLDIER7 MATTE WHITE-BLUE/ORG SPEC</v>
          </cell>
          <cell r="C3095">
            <v>79.5</v>
          </cell>
          <cell r="D3095" t="str">
            <v>648478678910</v>
          </cell>
        </row>
        <row r="3096">
          <cell r="A3096" t="str">
            <v>311031396069</v>
          </cell>
          <cell r="B3096" t="str">
            <v>SOLDIER7 MATTE WHITE-BRONZE</v>
          </cell>
          <cell r="C3096">
            <v>49.5</v>
          </cell>
          <cell r="D3096" t="str">
            <v>648478678934</v>
          </cell>
        </row>
        <row r="3097">
          <cell r="A3097" t="str">
            <v>311031396080</v>
          </cell>
          <cell r="B3097" t="str">
            <v>SOLDIER7 MATTE WHITE-BRNZ/GLD MIRR</v>
          </cell>
          <cell r="C3097">
            <v>52.5</v>
          </cell>
          <cell r="D3097" t="str">
            <v>648478678927</v>
          </cell>
        </row>
        <row r="3098">
          <cell r="A3098" t="str">
            <v>311031396185</v>
          </cell>
          <cell r="B3098" t="str">
            <v>SOLDIER7 MATTE WHITE-PERSIMMON</v>
          </cell>
          <cell r="C3098">
            <v>49.5</v>
          </cell>
          <cell r="D3098" t="str">
            <v>648478678941</v>
          </cell>
        </row>
        <row r="3099">
          <cell r="A3099" t="str">
            <v>312013062069</v>
          </cell>
          <cell r="B3099" t="str">
            <v>TREVOR BLACK-BRONZE</v>
          </cell>
          <cell r="C3099">
            <v>27.5</v>
          </cell>
          <cell r="D3099" t="str">
            <v>648478694606</v>
          </cell>
        </row>
        <row r="3100">
          <cell r="A3100" t="str">
            <v>312013062084</v>
          </cell>
          <cell r="B3100" t="str">
            <v>TREVOR BLACK-BZwSIL MIRR</v>
          </cell>
          <cell r="C3100">
            <v>32.5</v>
          </cell>
          <cell r="D3100" t="str">
            <v>648478694620</v>
          </cell>
        </row>
        <row r="3101">
          <cell r="A3101" t="str">
            <v>312013062185</v>
          </cell>
          <cell r="B3101" t="str">
            <v>TREVOR BLACK-PERSIMMON</v>
          </cell>
          <cell r="C3101">
            <v>27.5</v>
          </cell>
          <cell r="D3101" t="str">
            <v>648478694613</v>
          </cell>
        </row>
        <row r="3102">
          <cell r="A3102" t="str">
            <v>312013104069</v>
          </cell>
          <cell r="B3102" t="str">
            <v>TREVOR CRYSTAL BLU-BRONZE</v>
          </cell>
          <cell r="C3102">
            <v>27.5</v>
          </cell>
          <cell r="D3102" t="str">
            <v>648478694668</v>
          </cell>
        </row>
        <row r="3103">
          <cell r="A3103" t="str">
            <v>312013104084</v>
          </cell>
          <cell r="B3103" t="str">
            <v>TREVOR CRYSTAL BLU-BZwSIL MIRR</v>
          </cell>
          <cell r="C3103">
            <v>32.5</v>
          </cell>
          <cell r="D3103" t="str">
            <v>648478694682</v>
          </cell>
        </row>
        <row r="3104">
          <cell r="A3104" t="str">
            <v>312013104185</v>
          </cell>
          <cell r="B3104" t="str">
            <v>TREVOR CRYSTAL BLU-PERSIMMON</v>
          </cell>
          <cell r="C3104">
            <v>27.5</v>
          </cell>
          <cell r="D3104" t="str">
            <v>648478694675</v>
          </cell>
        </row>
        <row r="3105">
          <cell r="A3105" t="str">
            <v>312013301069</v>
          </cell>
          <cell r="B3105" t="str">
            <v>TREVOR GREY-BRONZE</v>
          </cell>
          <cell r="C3105">
            <v>27.5</v>
          </cell>
          <cell r="D3105" t="str">
            <v>648478694712</v>
          </cell>
        </row>
        <row r="3106">
          <cell r="A3106" t="str">
            <v>312013301185</v>
          </cell>
          <cell r="B3106" t="str">
            <v>TREVOR GREY-PERSIMMON</v>
          </cell>
          <cell r="C3106">
            <v>27.5</v>
          </cell>
          <cell r="D3106" t="str">
            <v>648478694729</v>
          </cell>
        </row>
        <row r="3107">
          <cell r="A3107" t="str">
            <v>312013374816</v>
          </cell>
          <cell r="B3107" t="str">
            <v>TREVOR MT BLK-YELLwGRN MIR</v>
          </cell>
          <cell r="C3107">
            <v>32.5</v>
          </cell>
          <cell r="D3107" t="str">
            <v>648478694736</v>
          </cell>
        </row>
        <row r="3108">
          <cell r="A3108" t="str">
            <v>312013555069</v>
          </cell>
          <cell r="B3108" t="str">
            <v>TREVOR RED-BRONZE</v>
          </cell>
          <cell r="C3108">
            <v>27.5</v>
          </cell>
          <cell r="D3108" t="str">
            <v>648478694699</v>
          </cell>
        </row>
        <row r="3109">
          <cell r="A3109" t="str">
            <v>312013555185</v>
          </cell>
          <cell r="B3109" t="str">
            <v>TREVOR RED-PERSIMMON</v>
          </cell>
          <cell r="C3109">
            <v>27.5</v>
          </cell>
          <cell r="D3109" t="str">
            <v>648478694705</v>
          </cell>
        </row>
        <row r="3110">
          <cell r="A3110" t="str">
            <v>312013638069</v>
          </cell>
          <cell r="B3110" t="str">
            <v>TREVOR WHITE-BRONZE</v>
          </cell>
          <cell r="C3110">
            <v>27.5</v>
          </cell>
          <cell r="D3110" t="str">
            <v>648478694637</v>
          </cell>
        </row>
        <row r="3111">
          <cell r="A3111" t="str">
            <v>312013638084</v>
          </cell>
          <cell r="B3111" t="str">
            <v>TREVOR WHITE-BZwSIL MIRR</v>
          </cell>
          <cell r="C3111">
            <v>32.5</v>
          </cell>
          <cell r="D3111" t="str">
            <v>648478694651</v>
          </cell>
        </row>
        <row r="3112">
          <cell r="A3112" t="str">
            <v>312013638185</v>
          </cell>
          <cell r="B3112" t="str">
            <v>TREVOR WHITE-PERSIMMON</v>
          </cell>
          <cell r="C3112">
            <v>27.5</v>
          </cell>
          <cell r="D3112" t="str">
            <v>648478694644</v>
          </cell>
        </row>
        <row r="3113">
          <cell r="A3113" t="str">
            <v>312013842069</v>
          </cell>
          <cell r="B3113" t="str">
            <v>TREVOR ACID WASH/GY DNM-BZ</v>
          </cell>
          <cell r="C3113">
            <v>32.5</v>
          </cell>
          <cell r="D3113" t="str">
            <v>648478694767</v>
          </cell>
        </row>
        <row r="3114">
          <cell r="A3114" t="str">
            <v>312013842084</v>
          </cell>
          <cell r="B3114" t="str">
            <v>TREVOR ACID WASH/GY DNM-BZwSIL MIR</v>
          </cell>
          <cell r="C3114">
            <v>37.5</v>
          </cell>
          <cell r="D3114" t="str">
            <v>648478694750</v>
          </cell>
        </row>
        <row r="3115">
          <cell r="A3115" t="str">
            <v>312013842185</v>
          </cell>
          <cell r="B3115" t="str">
            <v>TREVOR ACID WASH GY DNM-PERS</v>
          </cell>
          <cell r="C3115">
            <v>32.5</v>
          </cell>
          <cell r="D3115" t="str">
            <v>648478694880</v>
          </cell>
        </row>
        <row r="3116">
          <cell r="A3116" t="str">
            <v>312013843049</v>
          </cell>
          <cell r="B3116" t="str">
            <v>TREVOR PLAID PRNT-BLUE</v>
          </cell>
          <cell r="C3116">
            <v>32.5</v>
          </cell>
          <cell r="D3116" t="str">
            <v>648478694743</v>
          </cell>
        </row>
        <row r="3117">
          <cell r="A3117" t="str">
            <v>312013843821</v>
          </cell>
          <cell r="B3117" t="str">
            <v>TREVOR PLAID PRNT-BZwBLUE MIRR</v>
          </cell>
          <cell r="C3117">
            <v>37.5</v>
          </cell>
          <cell r="D3117" t="str">
            <v>648478696877</v>
          </cell>
        </row>
        <row r="3118">
          <cell r="A3118" t="str">
            <v>312013859069</v>
          </cell>
          <cell r="B3118" t="str">
            <v>TREVOR ILLUSION PRNT-BRONZE</v>
          </cell>
          <cell r="C3118">
            <v>32.5</v>
          </cell>
          <cell r="D3118" t="str">
            <v>648478694903</v>
          </cell>
        </row>
        <row r="3119">
          <cell r="A3119" t="str">
            <v>312013859084</v>
          </cell>
          <cell r="B3119" t="str">
            <v>TREVOR ILLUSION PRNT-BZwSIL MIRR</v>
          </cell>
          <cell r="C3119">
            <v>37.5</v>
          </cell>
          <cell r="D3119" t="str">
            <v>648478694798</v>
          </cell>
        </row>
        <row r="3120">
          <cell r="A3120" t="str">
            <v>312013859185</v>
          </cell>
          <cell r="B3120" t="str">
            <v>TREVOR ILLUSION PRNT-PERS</v>
          </cell>
          <cell r="C3120">
            <v>32.5</v>
          </cell>
          <cell r="D3120" t="str">
            <v>648478694804</v>
          </cell>
        </row>
        <row r="3121">
          <cell r="A3121" t="str">
            <v>312013874069</v>
          </cell>
          <cell r="B3121" t="str">
            <v>TREVOR BLKwDIAGRAMS-BZ</v>
          </cell>
          <cell r="C3121">
            <v>32.5</v>
          </cell>
          <cell r="D3121" t="str">
            <v>648478694897</v>
          </cell>
        </row>
        <row r="3122">
          <cell r="A3122" t="str">
            <v>312013874185</v>
          </cell>
          <cell r="B3122" t="str">
            <v>TREVOR BLKwDIAGRAMS-PERS</v>
          </cell>
          <cell r="C3122">
            <v>32.5</v>
          </cell>
          <cell r="D3122" t="str">
            <v>648478694781</v>
          </cell>
        </row>
        <row r="3123">
          <cell r="A3123" t="str">
            <v>320024038097</v>
          </cell>
          <cell r="B3123" t="str">
            <v>ALLOY BLACK ON BLK-CLEAR AFP</v>
          </cell>
          <cell r="C3123">
            <v>35.4</v>
          </cell>
          <cell r="D3123" t="str">
            <v>648478614833</v>
          </cell>
        </row>
        <row r="3124">
          <cell r="A3124" t="str">
            <v>320024045097</v>
          </cell>
          <cell r="B3124" t="str">
            <v>ALLOY BLK WHT FADE/CLEAR AFP</v>
          </cell>
          <cell r="C3124">
            <v>35.4</v>
          </cell>
          <cell r="D3124" t="str">
            <v>648478646407</v>
          </cell>
        </row>
        <row r="3125">
          <cell r="A3125" t="str">
            <v>320024065096</v>
          </cell>
          <cell r="B3125" t="str">
            <v>ALLOY BLACK SPARKLE CLEAR LENS</v>
          </cell>
          <cell r="C3125">
            <v>35.4</v>
          </cell>
          <cell r="D3125" t="str">
            <v>648478400740</v>
          </cell>
        </row>
        <row r="3126">
          <cell r="A3126" t="str">
            <v>320024104094</v>
          </cell>
          <cell r="B3126" t="str">
            <v>ALLOY CLR BLU CRYSTAL/CLEAR LENS</v>
          </cell>
          <cell r="C3126">
            <v>19</v>
          </cell>
          <cell r="D3126" t="str">
            <v>648478400276</v>
          </cell>
        </row>
        <row r="3127">
          <cell r="A3127" t="str">
            <v>320024113097</v>
          </cell>
          <cell r="B3127" t="str">
            <v>ALLOY BLUE SPARKLE/CLR AFP</v>
          </cell>
          <cell r="C3127">
            <v>28</v>
          </cell>
          <cell r="D3127" t="str">
            <v>648478600249</v>
          </cell>
        </row>
        <row r="3128">
          <cell r="A3128" t="str">
            <v>320024128097</v>
          </cell>
          <cell r="B3128" t="str">
            <v>ALLOY BRADSHAW SKULL/CLR AFP</v>
          </cell>
          <cell r="C3128">
            <v>35.4</v>
          </cell>
          <cell r="D3128" t="str">
            <v>648478600225</v>
          </cell>
        </row>
        <row r="3129">
          <cell r="A3129" t="str">
            <v>320024128104</v>
          </cell>
          <cell r="B3129" t="str">
            <v>ALLOY BRADSHW SKL/CLR wSIL AFP</v>
          </cell>
          <cell r="C3129">
            <v>28</v>
          </cell>
          <cell r="D3129" t="str">
            <v>648478600232</v>
          </cell>
        </row>
        <row r="3130">
          <cell r="A3130" t="str">
            <v>320024181097</v>
          </cell>
          <cell r="B3130" t="str">
            <v>ALLOY CHROME WHT FD/CLEAR AFP</v>
          </cell>
          <cell r="C3130">
            <v>35.4</v>
          </cell>
          <cell r="D3130" t="str">
            <v>648478614826</v>
          </cell>
        </row>
        <row r="3131">
          <cell r="A3131" t="str">
            <v>320024187096</v>
          </cell>
          <cell r="B3131" t="str">
            <v>ALLOY CLEAR BLU FD W/ CLEAR FF</v>
          </cell>
          <cell r="C3131">
            <v>28</v>
          </cell>
          <cell r="D3131" t="str">
            <v>648478400801</v>
          </cell>
        </row>
        <row r="3132">
          <cell r="A3132" t="str">
            <v>320024192094</v>
          </cell>
          <cell r="B3132" t="str">
            <v>ALLOY CLEAR CHERRY, Clear Lens</v>
          </cell>
          <cell r="C3132">
            <v>19</v>
          </cell>
          <cell r="D3132" t="str">
            <v>648478400696</v>
          </cell>
        </row>
        <row r="3133">
          <cell r="A3133" t="str">
            <v>320024199094</v>
          </cell>
          <cell r="B3133" t="str">
            <v>ALLOY CLR ORANGE/CLEAR LENS</v>
          </cell>
          <cell r="C3133">
            <v>19</v>
          </cell>
          <cell r="D3133" t="str">
            <v>648478400283</v>
          </cell>
        </row>
        <row r="3134">
          <cell r="A3134" t="str">
            <v>320024202100</v>
          </cell>
          <cell r="B3134" t="str">
            <v>ALLOY RED/CLEAR wPOST</v>
          </cell>
          <cell r="C3134">
            <v>19</v>
          </cell>
          <cell r="D3134" t="str">
            <v>648478400245</v>
          </cell>
        </row>
        <row r="3135">
          <cell r="A3135" t="str">
            <v>320024208096</v>
          </cell>
          <cell r="B3135" t="str">
            <v>ALLOY COBALT PEARL, CLEAR FF</v>
          </cell>
          <cell r="C3135">
            <v>28</v>
          </cell>
          <cell r="D3135" t="str">
            <v>648478400306</v>
          </cell>
        </row>
        <row r="3136">
          <cell r="A3136" t="str">
            <v>320024225096</v>
          </cell>
          <cell r="B3136" t="str">
            <v>ALLOY CYANBLK FD W/ CLEAR FF</v>
          </cell>
          <cell r="C3136">
            <v>28</v>
          </cell>
          <cell r="D3136" t="str">
            <v>648478400818</v>
          </cell>
        </row>
        <row r="3137">
          <cell r="A3137" t="str">
            <v>320024310096</v>
          </cell>
          <cell r="B3137" t="str">
            <v>ALLOY GRY RED ORG CAMO/CLEAR AF</v>
          </cell>
          <cell r="C3137">
            <v>28</v>
          </cell>
          <cell r="D3137" t="str">
            <v>648478400382</v>
          </cell>
        </row>
        <row r="3138">
          <cell r="A3138" t="str">
            <v>320024311097</v>
          </cell>
          <cell r="B3138" t="str">
            <v>ALLOY GUNMETAL/CLR AFP</v>
          </cell>
          <cell r="C3138">
            <v>24</v>
          </cell>
          <cell r="D3138" t="str">
            <v>648478111530</v>
          </cell>
        </row>
        <row r="3139">
          <cell r="A3139" t="str">
            <v>320024325097</v>
          </cell>
          <cell r="B3139" t="str">
            <v>ALLOY ICEBURG FADE/CLR AFP</v>
          </cell>
          <cell r="C3139">
            <v>28</v>
          </cell>
          <cell r="D3139" t="str">
            <v>648478600256</v>
          </cell>
        </row>
        <row r="3140">
          <cell r="A3140" t="str">
            <v>320024326097</v>
          </cell>
          <cell r="B3140" t="str">
            <v>ALLOY INDIGO FADE/CLEAR AFP</v>
          </cell>
          <cell r="C3140">
            <v>35.4</v>
          </cell>
          <cell r="D3140" t="str">
            <v>648478646421</v>
          </cell>
        </row>
        <row r="3141">
          <cell r="A3141" t="str">
            <v>320024331191</v>
          </cell>
          <cell r="B3141" t="str">
            <v>ALLOY INDUSTL ORG, PERSwORG MIR</v>
          </cell>
          <cell r="C3141">
            <v>39</v>
          </cell>
          <cell r="D3141" t="str">
            <v>648478400962</v>
          </cell>
        </row>
        <row r="3142">
          <cell r="A3142" t="str">
            <v>320024351100</v>
          </cell>
          <cell r="B3142" t="str">
            <v>ALLOY LIGHT ORANGE/CLEAR Post</v>
          </cell>
          <cell r="C3142">
            <v>19</v>
          </cell>
          <cell r="D3142" t="str">
            <v>648478600294</v>
          </cell>
        </row>
        <row r="3143">
          <cell r="A3143" t="str">
            <v>320024361096</v>
          </cell>
          <cell r="B3143" t="str">
            <v>ALLOY LIME GRN FADE/CLEAR AF</v>
          </cell>
          <cell r="C3143">
            <v>28</v>
          </cell>
          <cell r="D3143" t="str">
            <v>648478400467</v>
          </cell>
        </row>
        <row r="3144">
          <cell r="A3144" t="str">
            <v>320024398097</v>
          </cell>
          <cell r="B3144" t="str">
            <v>ALLOY Jeremy 2003/CLR AFP</v>
          </cell>
          <cell r="C3144">
            <v>35.4</v>
          </cell>
          <cell r="D3144" t="str">
            <v>648478600263</v>
          </cell>
        </row>
        <row r="3145">
          <cell r="A3145" t="str">
            <v>320024399097</v>
          </cell>
          <cell r="B3145" t="str">
            <v>ALLOY JEREMY04 SIG/CLR AFP</v>
          </cell>
          <cell r="C3145">
            <v>35.4</v>
          </cell>
          <cell r="D3145" t="str">
            <v>648478600492</v>
          </cell>
        </row>
        <row r="3146">
          <cell r="A3146" t="str">
            <v>320024399104</v>
          </cell>
          <cell r="B3146" t="str">
            <v>ALLOY JEREMY04 SIG/CLRwSIL AFP</v>
          </cell>
          <cell r="C3146">
            <v>39</v>
          </cell>
          <cell r="D3146" t="str">
            <v>648478111509</v>
          </cell>
        </row>
        <row r="3147">
          <cell r="A3147" t="str">
            <v>320024400097</v>
          </cell>
          <cell r="B3147" t="str">
            <v>ALLOY MCGRATH 05 SIG/CLEAR AFP</v>
          </cell>
          <cell r="C3147">
            <v>35.4</v>
          </cell>
          <cell r="D3147" t="str">
            <v>648478614819</v>
          </cell>
        </row>
        <row r="3148">
          <cell r="A3148" t="str">
            <v>320024400104</v>
          </cell>
          <cell r="B3148" t="str">
            <v>ALLOY MCGRATH 05 SIG/CLRwSIL AFP</v>
          </cell>
          <cell r="C3148">
            <v>39</v>
          </cell>
          <cell r="D3148" t="str">
            <v>648478614802</v>
          </cell>
        </row>
        <row r="3149">
          <cell r="A3149" t="str">
            <v>320024441097</v>
          </cell>
          <cell r="B3149" t="str">
            <v>ALLOY NEON GREEN/CLR AFP</v>
          </cell>
          <cell r="C3149">
            <v>24</v>
          </cell>
          <cell r="D3149" t="str">
            <v>648478111547</v>
          </cell>
        </row>
        <row r="3150">
          <cell r="A3150" t="str">
            <v>320024442097</v>
          </cell>
          <cell r="B3150" t="str">
            <v>ALLOY NEON GREEN FADE/CLR AFP</v>
          </cell>
          <cell r="C3150">
            <v>28</v>
          </cell>
          <cell r="D3150" t="str">
            <v>648478600300</v>
          </cell>
        </row>
        <row r="3151">
          <cell r="A3151" t="str">
            <v>320024443097</v>
          </cell>
          <cell r="B3151" t="str">
            <v>ALLOY NEON ORG BLK FADE/CLR AFP</v>
          </cell>
          <cell r="C3151">
            <v>28</v>
          </cell>
          <cell r="D3151" t="str">
            <v>648478600317</v>
          </cell>
        </row>
        <row r="3152">
          <cell r="A3152" t="str">
            <v>320024444097</v>
          </cell>
          <cell r="B3152" t="str">
            <v>ALLOY NEON YELW CAMO/CLR AFP</v>
          </cell>
          <cell r="C3152">
            <v>28</v>
          </cell>
          <cell r="D3152" t="str">
            <v>648478600386</v>
          </cell>
        </row>
        <row r="3153">
          <cell r="A3153" t="str">
            <v>320024444104</v>
          </cell>
          <cell r="B3153" t="str">
            <v>ALLOY NEON YELW CAMO/CLRwSil AFP</v>
          </cell>
          <cell r="C3153">
            <v>39</v>
          </cell>
          <cell r="D3153" t="str">
            <v>648478600393</v>
          </cell>
        </row>
        <row r="3154">
          <cell r="A3154" t="str">
            <v>320024476067</v>
          </cell>
          <cell r="B3154" t="str">
            <v>ALLOY PATRIOT FADE/BLUEwBLU AFP</v>
          </cell>
          <cell r="C3154">
            <v>40.5</v>
          </cell>
          <cell r="D3154" t="str">
            <v>648478111561</v>
          </cell>
        </row>
        <row r="3155">
          <cell r="A3155" t="str">
            <v>320024476097</v>
          </cell>
          <cell r="B3155" t="str">
            <v>ALLOY PATRIOT FADE/CLR AFP</v>
          </cell>
          <cell r="C3155">
            <v>35.4</v>
          </cell>
          <cell r="D3155" t="str">
            <v>648478111554</v>
          </cell>
        </row>
        <row r="3156">
          <cell r="A3156" t="str">
            <v>320024477067</v>
          </cell>
          <cell r="B3156" t="str">
            <v>ALLOY PATRIOT/BLUwBLU MIR AFP</v>
          </cell>
          <cell r="C3156">
            <v>40.5</v>
          </cell>
          <cell r="D3156" t="str">
            <v>648478600331</v>
          </cell>
        </row>
        <row r="3157">
          <cell r="A3157" t="str">
            <v>320024479096</v>
          </cell>
          <cell r="B3157" t="str">
            <v>ALLOY PEARL GOLD/CLEAR AF</v>
          </cell>
          <cell r="C3157">
            <v>28</v>
          </cell>
          <cell r="D3157" t="str">
            <v>648478400337</v>
          </cell>
        </row>
        <row r="3158">
          <cell r="A3158" t="str">
            <v>320024481096</v>
          </cell>
          <cell r="B3158" t="str">
            <v>ALLOY PEARL RED/CLEAR AF</v>
          </cell>
          <cell r="C3158">
            <v>28</v>
          </cell>
          <cell r="D3158" t="str">
            <v>648478400344</v>
          </cell>
        </row>
        <row r="3159">
          <cell r="A3159" t="str">
            <v>320024485097</v>
          </cell>
          <cell r="B3159" t="str">
            <v>ALLOY PNK BLK FADE/CLR AFP</v>
          </cell>
          <cell r="C3159">
            <v>35.4</v>
          </cell>
          <cell r="D3159" t="str">
            <v>648478111578</v>
          </cell>
        </row>
        <row r="3160">
          <cell r="A3160" t="str">
            <v>320024485100</v>
          </cell>
          <cell r="B3160" t="str">
            <v>ALLOY PNK BLK FADE/CLEAR POST</v>
          </cell>
          <cell r="C3160">
            <v>35.4</v>
          </cell>
          <cell r="D3160" t="str">
            <v>648478614178</v>
          </cell>
        </row>
        <row r="3161">
          <cell r="A3161" t="str">
            <v>320024516097</v>
          </cell>
          <cell r="B3161" t="str">
            <v>ALLOY RED CAMO RUBBR/CLR AFP</v>
          </cell>
          <cell r="C3161">
            <v>28</v>
          </cell>
          <cell r="D3161" t="str">
            <v>648478600379</v>
          </cell>
        </row>
        <row r="3162">
          <cell r="A3162" t="str">
            <v>320024520096</v>
          </cell>
          <cell r="B3162" t="str">
            <v>ALLOY RED FADE / CLR LENS</v>
          </cell>
          <cell r="C3162">
            <v>28</v>
          </cell>
          <cell r="D3162" t="str">
            <v>648478400849</v>
          </cell>
        </row>
        <row r="3163">
          <cell r="A3163" t="str">
            <v>320024520187</v>
          </cell>
          <cell r="B3163" t="str">
            <v>ALLOY RED FADE PERS. LENS</v>
          </cell>
          <cell r="C3163">
            <v>28</v>
          </cell>
          <cell r="D3163" t="str">
            <v>648478400795</v>
          </cell>
        </row>
        <row r="3164">
          <cell r="A3164" t="str">
            <v>320024525097</v>
          </cell>
          <cell r="B3164" t="str">
            <v>ALLOY RED SPARKLE/CLR AFP</v>
          </cell>
          <cell r="C3164">
            <v>28</v>
          </cell>
          <cell r="D3164" t="str">
            <v>648478600362</v>
          </cell>
        </row>
        <row r="3165">
          <cell r="A3165" t="str">
            <v>320024540094</v>
          </cell>
          <cell r="B3165" t="str">
            <v>ALLOY ROYAL BLUE, Clear Len</v>
          </cell>
          <cell r="C3165">
            <v>28</v>
          </cell>
          <cell r="D3165" t="str">
            <v>648478400238</v>
          </cell>
        </row>
        <row r="3166">
          <cell r="A3166" t="str">
            <v>320024559097</v>
          </cell>
          <cell r="B3166" t="str">
            <v>ALLOY SIL ORG FADE/CLEAR AF POST</v>
          </cell>
          <cell r="C3166">
            <v>28</v>
          </cell>
          <cell r="D3166" t="str">
            <v>648478400856</v>
          </cell>
        </row>
        <row r="3167">
          <cell r="A3167" t="str">
            <v>320024560097</v>
          </cell>
          <cell r="B3167" t="str">
            <v>ALLOY SILVERPEARL MC/CLEAR AFP</v>
          </cell>
          <cell r="C3167">
            <v>28</v>
          </cell>
          <cell r="D3167" t="str">
            <v>648478600423</v>
          </cell>
        </row>
        <row r="3168">
          <cell r="A3168" t="str">
            <v>320024560104</v>
          </cell>
          <cell r="B3168" t="str">
            <v>ALLOY SILVERPEARL MC/CLRw/SIL AF</v>
          </cell>
          <cell r="C3168">
            <v>28</v>
          </cell>
          <cell r="D3168" t="str">
            <v>648478400481</v>
          </cell>
        </row>
        <row r="3169">
          <cell r="A3169" t="str">
            <v>320024641097</v>
          </cell>
          <cell r="B3169" t="str">
            <v>ALLOY WHT YEL FADE/CLEAR AFP</v>
          </cell>
          <cell r="C3169">
            <v>35.4</v>
          </cell>
          <cell r="D3169" t="str">
            <v>648478646414</v>
          </cell>
        </row>
        <row r="3170">
          <cell r="A3170" t="str">
            <v>320024653097</v>
          </cell>
          <cell r="B3170" t="str">
            <v>ALLOY WINDHAM04 SIG/CLR AFP</v>
          </cell>
          <cell r="C3170">
            <v>35.4</v>
          </cell>
          <cell r="D3170" t="str">
            <v>648478111516</v>
          </cell>
        </row>
        <row r="3171">
          <cell r="A3171" t="str">
            <v>320024654097</v>
          </cell>
          <cell r="B3171" t="str">
            <v>ALLOY WINDHAM05 SIG/CLEAR AFP</v>
          </cell>
          <cell r="C3171">
            <v>35.4</v>
          </cell>
          <cell r="D3171" t="str">
            <v>648478614796</v>
          </cell>
        </row>
        <row r="3172">
          <cell r="A3172" t="str">
            <v>320024654104</v>
          </cell>
          <cell r="B3172" t="str">
            <v>ALLOY WINDHAM05 SIG/CLRwSIL AFP</v>
          </cell>
          <cell r="C3172">
            <v>39</v>
          </cell>
          <cell r="D3172" t="str">
            <v>648478614789</v>
          </cell>
        </row>
        <row r="3173">
          <cell r="A3173" t="str">
            <v>320024664097</v>
          </cell>
          <cell r="B3173" t="str">
            <v>ALLOY YEL GRAFFITI/CLEAR AFP</v>
          </cell>
          <cell r="C3173">
            <v>35.4</v>
          </cell>
          <cell r="D3173" t="str">
            <v>648478614840</v>
          </cell>
        </row>
        <row r="3174">
          <cell r="A3174" t="str">
            <v>320024665096</v>
          </cell>
          <cell r="B3174" t="str">
            <v>ALLOY YEL/RED ARRW - CLR</v>
          </cell>
          <cell r="C3174">
            <v>28</v>
          </cell>
          <cell r="D3174" t="str">
            <v>648478400917</v>
          </cell>
        </row>
        <row r="3175">
          <cell r="A3175" t="str">
            <v>320024665104</v>
          </cell>
          <cell r="B3175" t="str">
            <v>ALLOY YEL/RED ARRW/CLRwSIL</v>
          </cell>
          <cell r="C3175">
            <v>39</v>
          </cell>
          <cell r="D3175" t="str">
            <v>648478400863</v>
          </cell>
        </row>
        <row r="3176">
          <cell r="A3176" t="str">
            <v>320024666104</v>
          </cell>
          <cell r="B3176" t="str">
            <v>ALLOY YELREDCAMO/CLRw/SILAF</v>
          </cell>
          <cell r="C3176">
            <v>28</v>
          </cell>
          <cell r="D3176" t="str">
            <v>648478400498</v>
          </cell>
        </row>
        <row r="3177">
          <cell r="A3177" t="str">
            <v>320024668096</v>
          </cell>
          <cell r="B3177" t="str">
            <v>ALLOY YELLOW SPRKL CLEAR ANT F.</v>
          </cell>
          <cell r="C3177">
            <v>28</v>
          </cell>
          <cell r="D3177" t="str">
            <v>648478400771</v>
          </cell>
        </row>
        <row r="3178">
          <cell r="A3178" t="str">
            <v>320024669097</v>
          </cell>
          <cell r="B3178" t="str">
            <v>ALLOY YELw RED SPRAY/CLR AFP</v>
          </cell>
          <cell r="C3178">
            <v>35.4</v>
          </cell>
          <cell r="D3178" t="str">
            <v>648478111585</v>
          </cell>
        </row>
        <row r="3179">
          <cell r="A3179" t="str">
            <v>320024669104</v>
          </cell>
          <cell r="B3179" t="str">
            <v>ALLOY YELw RED SPRAY/CLRwSIL AFP</v>
          </cell>
          <cell r="C3179">
            <v>39</v>
          </cell>
          <cell r="D3179" t="str">
            <v>648478111592</v>
          </cell>
        </row>
        <row r="3180">
          <cell r="A3180" t="str">
            <v>320025038100</v>
          </cell>
          <cell r="B3180" t="str">
            <v>ALLOY2 BLACK/CLEAR POST</v>
          </cell>
          <cell r="C3180">
            <v>24</v>
          </cell>
          <cell r="D3180" t="str">
            <v>648478613942</v>
          </cell>
        </row>
        <row r="3181">
          <cell r="A3181" t="str">
            <v>320025104100</v>
          </cell>
          <cell r="B3181" t="str">
            <v>ALLOY2 CLR BLU CRYS/CLEAR POST</v>
          </cell>
          <cell r="C3181">
            <v>24</v>
          </cell>
          <cell r="D3181" t="str">
            <v>648478613935</v>
          </cell>
        </row>
        <row r="3182">
          <cell r="A3182" t="str">
            <v>320025199100</v>
          </cell>
          <cell r="B3182" t="str">
            <v>ALLOY2 CLR ORG/CLEAR POST</v>
          </cell>
          <cell r="C3182">
            <v>19</v>
          </cell>
          <cell r="D3182" t="str">
            <v>648478613959</v>
          </cell>
        </row>
        <row r="3183">
          <cell r="A3183" t="str">
            <v>320025311100</v>
          </cell>
          <cell r="B3183" t="str">
            <v>ALLOY2 GUNMETAL/CLEAR POST</v>
          </cell>
          <cell r="C3183">
            <v>24</v>
          </cell>
          <cell r="D3183" t="str">
            <v>648478614765</v>
          </cell>
        </row>
        <row r="3184">
          <cell r="A3184" t="str">
            <v>320025441100</v>
          </cell>
          <cell r="B3184" t="str">
            <v>ALLOY2 NEON GREEN/CLEAR POST</v>
          </cell>
          <cell r="C3184">
            <v>24</v>
          </cell>
          <cell r="D3184" t="str">
            <v>648478614772</v>
          </cell>
        </row>
        <row r="3185">
          <cell r="A3185" t="str">
            <v>320025512100</v>
          </cell>
          <cell r="B3185" t="str">
            <v>ALLOY2 RED/CLEAR POST</v>
          </cell>
          <cell r="C3185">
            <v>24</v>
          </cell>
          <cell r="D3185" t="str">
            <v>648478613966</v>
          </cell>
        </row>
        <row r="3186">
          <cell r="A3186" t="str">
            <v>320025632100</v>
          </cell>
          <cell r="B3186" t="str">
            <v>ALLOY2 WHITE/CLEAR POST</v>
          </cell>
          <cell r="C3186">
            <v>24</v>
          </cell>
          <cell r="D3186" t="str">
            <v>648478613973</v>
          </cell>
        </row>
        <row r="3187">
          <cell r="A3187" t="str">
            <v>320026062206</v>
          </cell>
          <cell r="B3187" t="str">
            <v>DO NOT USE</v>
          </cell>
          <cell r="C3187">
            <v>40</v>
          </cell>
          <cell r="D3187" t="str">
            <v/>
          </cell>
        </row>
        <row r="3188">
          <cell r="A3188" t="str">
            <v>320026104206</v>
          </cell>
          <cell r="B3188" t="str">
            <v>DO NOT USE</v>
          </cell>
          <cell r="C3188">
            <v>40</v>
          </cell>
          <cell r="D3188" t="str">
            <v/>
          </cell>
        </row>
        <row r="3189">
          <cell r="A3189" t="str">
            <v>320026261097</v>
          </cell>
          <cell r="B3189" t="str">
            <v>ALLOY06 FAST TIMES/CLEAR AFP</v>
          </cell>
          <cell r="C3189">
            <v>30</v>
          </cell>
          <cell r="D3189" t="str">
            <v>648478645035</v>
          </cell>
        </row>
        <row r="3190">
          <cell r="A3190" t="str">
            <v>320026311206</v>
          </cell>
          <cell r="B3190" t="str">
            <v>DO NOT USE</v>
          </cell>
          <cell r="C3190">
            <v>40</v>
          </cell>
          <cell r="D3190" t="str">
            <v/>
          </cell>
        </row>
        <row r="3191">
          <cell r="A3191" t="str">
            <v>320026401104</v>
          </cell>
          <cell r="B3191" t="str">
            <v>ALLOY06 MCGRATH SIG/CLRwSIL AFP</v>
          </cell>
          <cell r="C3191">
            <v>35.4</v>
          </cell>
          <cell r="D3191" t="str">
            <v>648478645325</v>
          </cell>
        </row>
        <row r="3192">
          <cell r="A3192" t="str">
            <v>320026441097</v>
          </cell>
          <cell r="B3192" t="str">
            <v>ALLOY06 NEON GREEN/CLEAR AFP</v>
          </cell>
          <cell r="C3192">
            <v>26.4</v>
          </cell>
          <cell r="D3192" t="str">
            <v>648478644984</v>
          </cell>
        </row>
        <row r="3193">
          <cell r="A3193" t="str">
            <v>320026512206</v>
          </cell>
          <cell r="B3193" t="str">
            <v>DO NOT USE</v>
          </cell>
          <cell r="C3193">
            <v>40</v>
          </cell>
          <cell r="D3193" t="str">
            <v/>
          </cell>
        </row>
        <row r="3194">
          <cell r="A3194" t="str">
            <v>320026525097</v>
          </cell>
          <cell r="B3194" t="str">
            <v>ALLOY06 ESYRIDR REDSPRKL/CLR AFP</v>
          </cell>
          <cell r="C3194">
            <v>26.4</v>
          </cell>
          <cell r="D3194" t="str">
            <v>648478645042</v>
          </cell>
        </row>
        <row r="3195">
          <cell r="A3195" t="str">
            <v>320026587097</v>
          </cell>
          <cell r="B3195" t="str">
            <v>ALLOY06 TARTAN/CLEAR AFP</v>
          </cell>
          <cell r="C3195">
            <v>35.4</v>
          </cell>
          <cell r="D3195" t="str">
            <v>648478645028</v>
          </cell>
        </row>
        <row r="3196">
          <cell r="A3196" t="str">
            <v>320026606097</v>
          </cell>
          <cell r="B3196" t="str">
            <v>ALLOY06 THUNDR BOLT YEL/CLR AFP</v>
          </cell>
          <cell r="C3196">
            <v>26.4</v>
          </cell>
          <cell r="D3196" t="str">
            <v>648478645059</v>
          </cell>
        </row>
        <row r="3197">
          <cell r="A3197" t="str">
            <v>320026632206</v>
          </cell>
          <cell r="B3197" t="str">
            <v>DO NOT USE</v>
          </cell>
          <cell r="C3197">
            <v>40</v>
          </cell>
          <cell r="D3197" t="str">
            <v/>
          </cell>
        </row>
        <row r="3198">
          <cell r="A3198" t="str">
            <v>320026688097</v>
          </cell>
          <cell r="B3198" t="str">
            <v>DO NOT USE!</v>
          </cell>
          <cell r="C3198">
            <v>26.4</v>
          </cell>
          <cell r="D3198" t="str">
            <v/>
          </cell>
        </row>
        <row r="3199">
          <cell r="A3199" t="str">
            <v>320026692097</v>
          </cell>
          <cell r="B3199" t="str">
            <v>DO NOT USE!</v>
          </cell>
          <cell r="C3199">
            <v>26.4</v>
          </cell>
          <cell r="D3199" t="str">
            <v/>
          </cell>
        </row>
        <row r="3200">
          <cell r="A3200" t="str">
            <v>320026697097</v>
          </cell>
          <cell r="B3200" t="str">
            <v>DO NOT USE!</v>
          </cell>
          <cell r="C3200">
            <v>26.4</v>
          </cell>
          <cell r="D3200" t="str">
            <v/>
          </cell>
        </row>
        <row r="3201">
          <cell r="A3201" t="str">
            <v>320026701097</v>
          </cell>
          <cell r="B3201" t="str">
            <v>DO NOT USE!</v>
          </cell>
          <cell r="C3201">
            <v>26.4</v>
          </cell>
          <cell r="D3201" t="str">
            <v/>
          </cell>
        </row>
        <row r="3202">
          <cell r="A3202" t="str">
            <v>320039062097</v>
          </cell>
          <cell r="B3202" t="str">
            <v>ALLOY08 BLK SHNY/CLEAR AFP</v>
          </cell>
          <cell r="C3202">
            <v>30</v>
          </cell>
          <cell r="D3202" t="str">
            <v>648478676503</v>
          </cell>
        </row>
        <row r="3203">
          <cell r="A3203" t="str">
            <v>320039104097</v>
          </cell>
          <cell r="B3203" t="str">
            <v>ALLOY08 BLU CRYS/CLEAR AFP</v>
          </cell>
          <cell r="C3203">
            <v>30</v>
          </cell>
          <cell r="D3203" t="str">
            <v>648478676510</v>
          </cell>
        </row>
        <row r="3204">
          <cell r="A3204" t="str">
            <v>320039301097</v>
          </cell>
          <cell r="B3204" t="str">
            <v>ALLOY08 GREY-CLEAR AFP</v>
          </cell>
          <cell r="C3204">
            <v>30</v>
          </cell>
          <cell r="D3204" t="str">
            <v>648478676480</v>
          </cell>
        </row>
        <row r="3205">
          <cell r="A3205" t="str">
            <v>320039386097</v>
          </cell>
          <cell r="B3205" t="str">
            <v>ALLOY08 MATTE GUNMETAL-CLR AFP</v>
          </cell>
          <cell r="C3205">
            <v>30</v>
          </cell>
          <cell r="D3205" t="str">
            <v>648478680791</v>
          </cell>
        </row>
        <row r="3206">
          <cell r="A3206" t="str">
            <v>320039497097</v>
          </cell>
          <cell r="B3206" t="str">
            <v>ALLOY08 GREY POP3- CLR  AFP</v>
          </cell>
          <cell r="C3206">
            <v>35.4</v>
          </cell>
          <cell r="D3206" t="str">
            <v>648478680999</v>
          </cell>
        </row>
        <row r="3207">
          <cell r="A3207" t="str">
            <v>320039512097</v>
          </cell>
          <cell r="B3207" t="str">
            <v>ALLOY08 RED/CLEAR AFP</v>
          </cell>
          <cell r="C3207">
            <v>30</v>
          </cell>
          <cell r="D3207" t="str">
            <v>648478676534</v>
          </cell>
        </row>
        <row r="3208">
          <cell r="A3208" t="str">
            <v>320039632097</v>
          </cell>
          <cell r="B3208" t="str">
            <v>ALLOY08 WHITE/CLEAR AFP</v>
          </cell>
          <cell r="C3208">
            <v>30</v>
          </cell>
          <cell r="D3208" t="str">
            <v>648478676527</v>
          </cell>
        </row>
        <row r="3209">
          <cell r="A3209" t="str">
            <v>320039688097</v>
          </cell>
          <cell r="B3209" t="str">
            <v>ALLOY08 GEO BK/YL/BL-CLEAR AFP</v>
          </cell>
          <cell r="C3209">
            <v>39</v>
          </cell>
          <cell r="D3209" t="str">
            <v>648478673915</v>
          </cell>
        </row>
        <row r="3210">
          <cell r="A3210" t="str">
            <v>320039692097</v>
          </cell>
          <cell r="B3210" t="str">
            <v>ALLOY08 BLUE TAGGER BL/BK SPLTR-CL AFP</v>
          </cell>
          <cell r="C3210">
            <v>39</v>
          </cell>
          <cell r="D3210" t="str">
            <v>648478674141</v>
          </cell>
        </row>
        <row r="3211">
          <cell r="A3211" t="str">
            <v>320039697097</v>
          </cell>
          <cell r="B3211" t="str">
            <v>ALLOY08 PIXEL RD/WH/BL SNAKE SKN-CL AFP</v>
          </cell>
          <cell r="C3211">
            <v>39</v>
          </cell>
          <cell r="D3211" t="str">
            <v>648478674370</v>
          </cell>
        </row>
        <row r="3212">
          <cell r="A3212" t="str">
            <v>320039701097</v>
          </cell>
          <cell r="B3212" t="str">
            <v>ALLOY08 PINK TAGGER PK/BL SPLTR-CL AFP</v>
          </cell>
          <cell r="C3212">
            <v>39</v>
          </cell>
          <cell r="D3212" t="str">
            <v>648478674172</v>
          </cell>
        </row>
        <row r="3213">
          <cell r="A3213" t="str">
            <v>320039748097</v>
          </cell>
          <cell r="B3213" t="str">
            <v>ALLOY08 ARMY GRN &amp; KHAKI PXL-CLR AFP</v>
          </cell>
          <cell r="C3213">
            <v>26.4</v>
          </cell>
          <cell r="D3213" t="str">
            <v>648478680807</v>
          </cell>
        </row>
        <row r="3214">
          <cell r="A3214" t="str">
            <v>320039749097</v>
          </cell>
          <cell r="B3214" t="str">
            <v>ALLOY08 WHT/BLK FRIDAY NIGHT-CLR AFP</v>
          </cell>
          <cell r="C3214">
            <v>39</v>
          </cell>
          <cell r="D3214" t="str">
            <v>648478680814</v>
          </cell>
        </row>
        <row r="3215">
          <cell r="A3215" t="str">
            <v>320039750097</v>
          </cell>
          <cell r="B3215" t="str">
            <v>ALLOY08 BK/PRPL CHECKS-CLR AFP</v>
          </cell>
          <cell r="C3215">
            <v>26.4</v>
          </cell>
          <cell r="D3215" t="str">
            <v>648478680821</v>
          </cell>
        </row>
        <row r="3216">
          <cell r="A3216" t="str">
            <v>320039751097</v>
          </cell>
          <cell r="B3216" t="str">
            <v>ALLOY08 BK/WHT STRIPES-CLR AFP</v>
          </cell>
          <cell r="C3216">
            <v>39</v>
          </cell>
          <cell r="D3216" t="str">
            <v>648478680838</v>
          </cell>
        </row>
        <row r="3217">
          <cell r="A3217" t="str">
            <v>320039752097</v>
          </cell>
          <cell r="B3217" t="str">
            <v>ALLOY08 MAGENTA-CLR AFP</v>
          </cell>
          <cell r="C3217">
            <v>30</v>
          </cell>
          <cell r="D3217" t="str">
            <v>648478680784</v>
          </cell>
        </row>
        <row r="3218">
          <cell r="A3218" t="str">
            <v>320039778097</v>
          </cell>
          <cell r="B3218" t="str">
            <v>ALLOY08 BLU/BLK/YELL TARTAN- CLR  AFP</v>
          </cell>
          <cell r="C3218">
            <v>39</v>
          </cell>
          <cell r="D3218" t="str">
            <v>648478681002</v>
          </cell>
        </row>
        <row r="3219">
          <cell r="A3219" t="str">
            <v>320039779097</v>
          </cell>
          <cell r="B3219" t="str">
            <v>ALLOY08 BLK/COLORED YARNS PRNT-CLR AFP</v>
          </cell>
          <cell r="C3219">
            <v>39</v>
          </cell>
          <cell r="D3219" t="str">
            <v>648478681019</v>
          </cell>
        </row>
        <row r="3220">
          <cell r="A3220" t="str">
            <v>320039780097</v>
          </cell>
          <cell r="B3220" t="str">
            <v>ALLOY08 WHT/AQUA THUMBPRNT-CLR AFP</v>
          </cell>
          <cell r="C3220">
            <v>39</v>
          </cell>
          <cell r="D3220" t="str">
            <v>648478681026</v>
          </cell>
        </row>
        <row r="3221">
          <cell r="A3221" t="str">
            <v>320039791097</v>
          </cell>
          <cell r="B3221" t="str">
            <v>ALLOY08 SHNY BLK &amp; WHT POP MUSIC-CL AFP</v>
          </cell>
          <cell r="C3221">
            <v>39</v>
          </cell>
          <cell r="D3221" t="str">
            <v>648478676497</v>
          </cell>
        </row>
        <row r="3222">
          <cell r="A3222" t="str">
            <v>320039816097</v>
          </cell>
          <cell r="B3222" t="str">
            <v>ALLOY09 BLKwWHT Prnt (LtSpeed)-Cl Afp</v>
          </cell>
          <cell r="C3222">
            <v>35.4</v>
          </cell>
          <cell r="D3222" t="str">
            <v>648478692312</v>
          </cell>
        </row>
        <row r="3223">
          <cell r="A3223" t="str">
            <v>320039817097</v>
          </cell>
          <cell r="B3223" t="str">
            <v>ALLOY09 KAWI SHNY GREEN-CLR AFP</v>
          </cell>
          <cell r="C3223">
            <v>30</v>
          </cell>
          <cell r="D3223" t="str">
            <v>648478692329</v>
          </cell>
        </row>
        <row r="3224">
          <cell r="A3224" t="str">
            <v>320391062097</v>
          </cell>
          <cell r="B3224" t="str">
            <v>TARGA MX MINI BLACK SHINY-CLR AFP</v>
          </cell>
          <cell r="C3224">
            <v>21.6</v>
          </cell>
          <cell r="D3224" t="str">
            <v>648478651517</v>
          </cell>
        </row>
        <row r="3225">
          <cell r="A3225" t="str">
            <v>320391104097</v>
          </cell>
          <cell r="B3225" t="str">
            <v>TARGA MX MINI BLU CRYSTAL-CLR AFP</v>
          </cell>
          <cell r="C3225">
            <v>21.6</v>
          </cell>
          <cell r="D3225" t="str">
            <v>648478651500</v>
          </cell>
        </row>
        <row r="3226">
          <cell r="A3226" t="str">
            <v>320391441097</v>
          </cell>
          <cell r="B3226" t="str">
            <v>TARGA MX MINI NEON GRN-CLR AFP</v>
          </cell>
          <cell r="C3226">
            <v>21.6</v>
          </cell>
          <cell r="D3226" t="str">
            <v>648478659360</v>
          </cell>
        </row>
        <row r="3227">
          <cell r="A3227" t="str">
            <v>320391484097</v>
          </cell>
          <cell r="B3227" t="str">
            <v>TARGA MX MINI LIGHT PINK-CLR AFP</v>
          </cell>
          <cell r="C3227">
            <v>21.6</v>
          </cell>
          <cell r="D3227" t="str">
            <v>648478659292</v>
          </cell>
        </row>
        <row r="3228">
          <cell r="A3228" t="str">
            <v>320391497097</v>
          </cell>
          <cell r="B3228" t="str">
            <v>TARGA MX MINI POP3-CLR AFP</v>
          </cell>
          <cell r="C3228">
            <v>24</v>
          </cell>
          <cell r="D3228" t="str">
            <v>648478659285</v>
          </cell>
        </row>
        <row r="3229">
          <cell r="A3229" t="str">
            <v>320391512097</v>
          </cell>
          <cell r="B3229" t="str">
            <v>TARGA MX MINI RED-CLR AFP</v>
          </cell>
          <cell r="C3229">
            <v>21.6</v>
          </cell>
          <cell r="D3229" t="str">
            <v>648478651524</v>
          </cell>
        </row>
        <row r="3230">
          <cell r="A3230" t="str">
            <v>320391560097</v>
          </cell>
          <cell r="B3230" t="str">
            <v>TARGA MX MINI SILVER PEARL-CLR AF</v>
          </cell>
          <cell r="C3230">
            <v>21.6</v>
          </cell>
          <cell r="D3230" t="str">
            <v>648478651531</v>
          </cell>
        </row>
        <row r="3231">
          <cell r="A3231" t="str">
            <v>320391587097</v>
          </cell>
          <cell r="B3231" t="str">
            <v>TARGA MX MINI TARTAN-CLR AFP</v>
          </cell>
          <cell r="C3231">
            <v>27</v>
          </cell>
          <cell r="D3231" t="str">
            <v>648478659278</v>
          </cell>
        </row>
        <row r="3232">
          <cell r="A3232" t="str">
            <v>320466046097</v>
          </cell>
          <cell r="B3232" t="str">
            <v>MAGNETO BLK GOLD-CLR AFP</v>
          </cell>
          <cell r="C3232">
            <v>45</v>
          </cell>
          <cell r="D3232" t="str">
            <v>648478659162</v>
          </cell>
        </row>
        <row r="3233">
          <cell r="A3233" t="str">
            <v>320466062097</v>
          </cell>
          <cell r="B3233" t="str">
            <v>MAGNETO REAL BLK SHNY/CLEAR AFP</v>
          </cell>
          <cell r="C3233">
            <v>39</v>
          </cell>
          <cell r="D3233" t="str">
            <v>648478644922</v>
          </cell>
        </row>
        <row r="3234">
          <cell r="A3234" t="str">
            <v>320466108097</v>
          </cell>
          <cell r="B3234" t="str">
            <v>MAGNETO BLU INDG SPRKL/CLEAR AFP</v>
          </cell>
          <cell r="C3234">
            <v>39</v>
          </cell>
          <cell r="D3234" t="str">
            <v>648478644939</v>
          </cell>
        </row>
        <row r="3235">
          <cell r="A3235" t="str">
            <v>320466127097</v>
          </cell>
          <cell r="B3235" t="str">
            <v>MAGNETO BRADSHAW SKULL-CLR AFP</v>
          </cell>
          <cell r="C3235">
            <v>45</v>
          </cell>
          <cell r="D3235" t="str">
            <v>648478659193</v>
          </cell>
        </row>
        <row r="3236">
          <cell r="A3236" t="str">
            <v>320466183097</v>
          </cell>
          <cell r="B3236" t="str">
            <v>MAGNETO OPTICAL-CLR AFP</v>
          </cell>
          <cell r="C3236">
            <v>39</v>
          </cell>
          <cell r="D3236" t="str">
            <v>648478659186</v>
          </cell>
        </row>
        <row r="3237">
          <cell r="A3237" t="str">
            <v>320466253097</v>
          </cell>
          <cell r="B3237" t="str">
            <v>MAGNETO DISTORTION-CLR AFP</v>
          </cell>
          <cell r="C3237">
            <v>45</v>
          </cell>
          <cell r="D3237" t="str">
            <v>648478659216</v>
          </cell>
        </row>
        <row r="3238">
          <cell r="A3238" t="str">
            <v>320466263097</v>
          </cell>
          <cell r="B3238" t="str">
            <v>MAGNETO FIFTY-CLR AFP</v>
          </cell>
          <cell r="C3238">
            <v>45</v>
          </cell>
          <cell r="D3238" t="str">
            <v>648478659179</v>
          </cell>
        </row>
        <row r="3239">
          <cell r="A3239" t="str">
            <v>320466393097</v>
          </cell>
          <cell r="B3239" t="str">
            <v>MAGNETO MAT PEARL WHT/CLEAR AFP</v>
          </cell>
          <cell r="C3239">
            <v>39</v>
          </cell>
          <cell r="D3239" t="str">
            <v>648478644946</v>
          </cell>
        </row>
        <row r="3240">
          <cell r="A3240" t="str">
            <v>320466402097</v>
          </cell>
          <cell r="B3240" t="str">
            <v>MAGNETO 07' MC POLKA-CLR AFP</v>
          </cell>
          <cell r="C3240">
            <v>45</v>
          </cell>
          <cell r="D3240" t="str">
            <v>648478659865</v>
          </cell>
        </row>
        <row r="3241">
          <cell r="A3241" t="str">
            <v>320466531097</v>
          </cell>
          <cell r="B3241" t="str">
            <v>MAGNETO RIPPER-CLR AFP</v>
          </cell>
          <cell r="C3241">
            <v>45</v>
          </cell>
          <cell r="D3241" t="str">
            <v>648478659209</v>
          </cell>
        </row>
        <row r="3242">
          <cell r="A3242" t="str">
            <v>320466579097</v>
          </cell>
          <cell r="B3242" t="str">
            <v>MAGNETO TAN/CLEAR AFP</v>
          </cell>
          <cell r="C3242">
            <v>39</v>
          </cell>
          <cell r="D3242" t="str">
            <v>648478644915</v>
          </cell>
        </row>
        <row r="3243">
          <cell r="A3243" t="str">
            <v>320466615097</v>
          </cell>
          <cell r="B3243" t="str">
            <v>MAGNETO TRANSAM GOLD/CLEAR AFP</v>
          </cell>
          <cell r="C3243">
            <v>42</v>
          </cell>
          <cell r="D3243" t="str">
            <v>648478644908</v>
          </cell>
        </row>
        <row r="3244">
          <cell r="A3244" t="str">
            <v>320466656097</v>
          </cell>
          <cell r="B3244" t="str">
            <v>MAGNETO WHT TARTAN-CLR AFP</v>
          </cell>
          <cell r="C3244">
            <v>48</v>
          </cell>
          <cell r="D3244" t="str">
            <v>648478659872</v>
          </cell>
        </row>
        <row r="3245">
          <cell r="A3245" t="str">
            <v>320500463097</v>
          </cell>
          <cell r="B3245" t="str">
            <v>MAGNETO8 MATTE ORANGE-CL AFP</v>
          </cell>
          <cell r="C3245">
            <v>45</v>
          </cell>
          <cell r="D3245" t="str">
            <v>648478676367</v>
          </cell>
        </row>
        <row r="3246">
          <cell r="A3246" t="str">
            <v>320500702097</v>
          </cell>
          <cell r="B3246" t="str">
            <v>MAGNETO8 MATTE BLUE-CL AFP</v>
          </cell>
          <cell r="C3246">
            <v>45</v>
          </cell>
          <cell r="D3246" t="str">
            <v>648478676374</v>
          </cell>
        </row>
        <row r="3247">
          <cell r="A3247" t="str">
            <v>320500703097</v>
          </cell>
          <cell r="B3247" t="str">
            <v>MAGNETO8 MATTE RED-CL AFP</v>
          </cell>
          <cell r="C3247">
            <v>45</v>
          </cell>
          <cell r="D3247" t="str">
            <v>648478676381</v>
          </cell>
        </row>
        <row r="3248">
          <cell r="A3248" t="str">
            <v>320500704097</v>
          </cell>
          <cell r="B3248" t="str">
            <v>MAGNETO8 BLACK SPYDER-CL AFP</v>
          </cell>
          <cell r="C3248">
            <v>45</v>
          </cell>
          <cell r="D3248" t="str">
            <v>648478676404</v>
          </cell>
        </row>
        <row r="3249">
          <cell r="A3249" t="str">
            <v>320500705097</v>
          </cell>
          <cell r="B3249" t="str">
            <v>MAGNETO8 BLACK wGREY CROSSES-CL AFP</v>
          </cell>
          <cell r="C3249">
            <v>45</v>
          </cell>
          <cell r="D3249" t="str">
            <v>648478676398</v>
          </cell>
        </row>
        <row r="3250">
          <cell r="A3250" t="str">
            <v>320500706097</v>
          </cell>
          <cell r="B3250" t="str">
            <v>MAGNETO8 BLK wGOLD BROCADE-CL AFP</v>
          </cell>
          <cell r="C3250">
            <v>45</v>
          </cell>
          <cell r="D3250" t="str">
            <v>648478674448</v>
          </cell>
        </row>
        <row r="3251">
          <cell r="A3251" t="str">
            <v>320500707097</v>
          </cell>
          <cell r="B3251" t="str">
            <v>MAGNETO8 BK wWH PLKA DOTS-CL AFP</v>
          </cell>
          <cell r="C3251">
            <v>54</v>
          </cell>
          <cell r="D3251" t="str">
            <v>648478674462</v>
          </cell>
        </row>
        <row r="3252">
          <cell r="A3252" t="str">
            <v>320500708097</v>
          </cell>
          <cell r="B3252" t="str">
            <v>MAGNETO8 RDwBK&amp;WHT SCALES-CL AFP</v>
          </cell>
          <cell r="C3252">
            <v>45</v>
          </cell>
          <cell r="D3252" t="str">
            <v>648478674486</v>
          </cell>
        </row>
        <row r="3253">
          <cell r="A3253" t="str">
            <v>320500709097</v>
          </cell>
          <cell r="B3253" t="str">
            <v>MAGNETO8 WHwGY&amp;CRM SCALS-CL AFP</v>
          </cell>
          <cell r="C3253">
            <v>45</v>
          </cell>
          <cell r="D3253" t="str">
            <v>648478674509</v>
          </cell>
        </row>
        <row r="3254">
          <cell r="A3254" t="str">
            <v>320500746097</v>
          </cell>
          <cell r="B3254" t="str">
            <v>MAGNETO8 WNDM08 BK DIAMONDS-CL AFP</v>
          </cell>
          <cell r="C3254">
            <v>48</v>
          </cell>
          <cell r="D3254" t="str">
            <v>648478680692</v>
          </cell>
        </row>
        <row r="3255">
          <cell r="A3255" t="str">
            <v>320500747097</v>
          </cell>
          <cell r="B3255" t="str">
            <v>MAGNETO8 MC08 GY HEXAGNS-CL AFP</v>
          </cell>
          <cell r="C3255">
            <v>48</v>
          </cell>
          <cell r="D3255" t="str">
            <v>648478680708</v>
          </cell>
        </row>
        <row r="3256">
          <cell r="A3256" t="str">
            <v>320500753097</v>
          </cell>
          <cell r="B3256" t="str">
            <v>MAGNETO8 YELwBK CHARLIE PRNT-CL AFP</v>
          </cell>
          <cell r="C3256">
            <v>45</v>
          </cell>
          <cell r="D3256" t="str">
            <v>648478680715</v>
          </cell>
        </row>
        <row r="3257">
          <cell r="A3257" t="str">
            <v>320500754097</v>
          </cell>
          <cell r="B3257" t="str">
            <v>MAGNETO8 BLUE wGOLD BROCADE-CL AFP</v>
          </cell>
          <cell r="C3257">
            <v>45</v>
          </cell>
          <cell r="D3257" t="str">
            <v>648478680722</v>
          </cell>
        </row>
        <row r="3258">
          <cell r="A3258" t="str">
            <v>320500755097</v>
          </cell>
          <cell r="B3258" t="str">
            <v>MAGNETO8 GYwDkGy PLKA DOTS-CL AFP</v>
          </cell>
          <cell r="C3258">
            <v>54</v>
          </cell>
          <cell r="D3258" t="str">
            <v>648478680739</v>
          </cell>
        </row>
        <row r="3259">
          <cell r="A3259" t="str">
            <v>320500756097</v>
          </cell>
          <cell r="B3259" t="str">
            <v>MAGNETO8 CYANwWHT POLKA DOTS-CL AFP do not use!</v>
          </cell>
          <cell r="C3259">
            <v>54</v>
          </cell>
          <cell r="D3259" t="str">
            <v/>
          </cell>
        </row>
        <row r="3260">
          <cell r="A3260" t="str">
            <v>320506046097</v>
          </cell>
          <cell r="B3260" t="str">
            <v>MAGNETO BLK GOLD-CLR AFPwSELECTRON</v>
          </cell>
          <cell r="C3260">
            <v>60</v>
          </cell>
          <cell r="D3260" t="str">
            <v>648478659094</v>
          </cell>
        </row>
        <row r="3261">
          <cell r="A3261" t="str">
            <v>320506062097</v>
          </cell>
          <cell r="B3261" t="str">
            <v>MAGNETO BLK SHNY/CLR AFPwSELECTRON</v>
          </cell>
          <cell r="C3261">
            <v>54</v>
          </cell>
          <cell r="D3261" t="str">
            <v>648478644861</v>
          </cell>
        </row>
        <row r="3262">
          <cell r="A3262" t="str">
            <v>320506113097</v>
          </cell>
          <cell r="B3262" t="str">
            <v>MAGNETO BLU INDSPK/CLR AFPwSELCTRN</v>
          </cell>
          <cell r="C3262">
            <v>54</v>
          </cell>
          <cell r="D3262" t="str">
            <v>648478644885</v>
          </cell>
        </row>
        <row r="3263">
          <cell r="A3263" t="str">
            <v>320506127097</v>
          </cell>
          <cell r="B3263" t="str">
            <v>MAGNETO BRADSKUL/CLR AFP wSELECTRN</v>
          </cell>
          <cell r="C3263">
            <v>60</v>
          </cell>
          <cell r="D3263" t="str">
            <v>648478644878</v>
          </cell>
        </row>
        <row r="3264">
          <cell r="A3264" t="str">
            <v>320506183097</v>
          </cell>
          <cell r="B3264" t="str">
            <v>MAGNETO OPTICAL-CLR AFP W/SELECTRO</v>
          </cell>
          <cell r="C3264">
            <v>54</v>
          </cell>
          <cell r="D3264" t="str">
            <v>648478659131</v>
          </cell>
        </row>
        <row r="3265">
          <cell r="A3265" t="str">
            <v>320506253097</v>
          </cell>
          <cell r="B3265" t="str">
            <v>MAGNETO DISTORTION-CLR AFP W/SELEC</v>
          </cell>
          <cell r="C3265">
            <v>60</v>
          </cell>
          <cell r="D3265" t="str">
            <v>648478659155</v>
          </cell>
        </row>
        <row r="3266">
          <cell r="A3266" t="str">
            <v>320506263097</v>
          </cell>
          <cell r="B3266" t="str">
            <v>MAGNETO FIFTY-CLEAR AFP W/SELECTRO</v>
          </cell>
          <cell r="C3266">
            <v>60</v>
          </cell>
          <cell r="D3266" t="str">
            <v>648478659124</v>
          </cell>
        </row>
        <row r="3267">
          <cell r="A3267" t="str">
            <v>320506393097</v>
          </cell>
          <cell r="B3267" t="str">
            <v>MAGNETO MAT PRLWHT/CLR AFPwSELCTRN</v>
          </cell>
          <cell r="C3267">
            <v>54</v>
          </cell>
          <cell r="D3267" t="str">
            <v>648478644892</v>
          </cell>
        </row>
        <row r="3268">
          <cell r="A3268" t="str">
            <v>320506402097</v>
          </cell>
          <cell r="B3268" t="str">
            <v>MAGNETO 07' MC POLKA-CLR AFPwSELEC</v>
          </cell>
          <cell r="C3268">
            <v>63</v>
          </cell>
          <cell r="D3268" t="str">
            <v>648478659100</v>
          </cell>
        </row>
        <row r="3269">
          <cell r="A3269" t="str">
            <v>320506531097</v>
          </cell>
          <cell r="B3269" t="str">
            <v>MAGNETO RIPPER-CLR AFP W/SELECTRON</v>
          </cell>
          <cell r="C3269">
            <v>60</v>
          </cell>
          <cell r="D3269" t="str">
            <v>648478659148</v>
          </cell>
        </row>
        <row r="3270">
          <cell r="A3270" t="str">
            <v>320506579097</v>
          </cell>
          <cell r="B3270" t="str">
            <v>MAGNETO TAN/CLR AFP wSELECTRON</v>
          </cell>
          <cell r="C3270">
            <v>54</v>
          </cell>
          <cell r="D3270" t="str">
            <v>648478644847</v>
          </cell>
        </row>
        <row r="3271">
          <cell r="A3271" t="str">
            <v>320506615097</v>
          </cell>
          <cell r="B3271" t="str">
            <v>MAGNETO TRNSAM GLD-CLR AFP wSELCTR</v>
          </cell>
          <cell r="C3271">
            <v>57</v>
          </cell>
          <cell r="D3271" t="str">
            <v>648478644830</v>
          </cell>
        </row>
        <row r="3272">
          <cell r="A3272" t="str">
            <v>320506655097</v>
          </cell>
          <cell r="B3272" t="str">
            <v>MAGNETO KWINDHM/CLR AFP wSELECTRON</v>
          </cell>
          <cell r="C3272">
            <v>54</v>
          </cell>
          <cell r="D3272" t="str">
            <v>648478644854</v>
          </cell>
        </row>
        <row r="3273">
          <cell r="A3273" t="str">
            <v>320506656097</v>
          </cell>
          <cell r="B3273" t="str">
            <v>MAGNETO WHT TARTAN-CLR AFP'w SEL</v>
          </cell>
          <cell r="C3273">
            <v>63</v>
          </cell>
          <cell r="D3273" t="str">
            <v>648478659117</v>
          </cell>
        </row>
        <row r="3274">
          <cell r="A3274" t="str">
            <v>320506706097</v>
          </cell>
          <cell r="B3274" t="str">
            <v>MAGNETO8 BLKwGOLD BROCADEwSLCT-CL AFP</v>
          </cell>
          <cell r="C3274">
            <v>60</v>
          </cell>
          <cell r="D3274" t="str">
            <v>648478674431</v>
          </cell>
        </row>
        <row r="3275">
          <cell r="A3275" t="str">
            <v>320506707097</v>
          </cell>
          <cell r="B3275" t="str">
            <v>MAGNETO8 BK wWH PLKA DOTS wSELCT-CL AFP</v>
          </cell>
          <cell r="C3275">
            <v>54</v>
          </cell>
          <cell r="D3275" t="str">
            <v>648478674455</v>
          </cell>
        </row>
        <row r="3276">
          <cell r="A3276" t="str">
            <v>320506708097</v>
          </cell>
          <cell r="B3276" t="str">
            <v>MAGNETO8 RDwBK&amp;WHT SCALESwSELCT-CL AFP</v>
          </cell>
          <cell r="C3276">
            <v>60</v>
          </cell>
          <cell r="D3276" t="str">
            <v>648478674479</v>
          </cell>
        </row>
        <row r="3277">
          <cell r="A3277" t="str">
            <v>320506709097</v>
          </cell>
          <cell r="B3277" t="str">
            <v>MAGNETO8 WHwGY&amp;CRM SCALESwSELCT-CL AFP</v>
          </cell>
          <cell r="C3277">
            <v>60</v>
          </cell>
          <cell r="D3277" t="str">
            <v>648478674493</v>
          </cell>
        </row>
        <row r="3278">
          <cell r="A3278" t="str">
            <v>320506746097</v>
          </cell>
          <cell r="B3278" t="str">
            <v>MAGNETO8 WNDM08 BK DIAMONDSwSLCT-CL AFP</v>
          </cell>
          <cell r="C3278">
            <v>63</v>
          </cell>
          <cell r="D3278" t="str">
            <v>648478680678</v>
          </cell>
        </row>
        <row r="3279">
          <cell r="A3279" t="str">
            <v>320506747097</v>
          </cell>
          <cell r="B3279" t="str">
            <v>MAGNETO8 MC08 GY HEXAGNSwSLCT-CL AFP</v>
          </cell>
          <cell r="C3279">
            <v>63</v>
          </cell>
          <cell r="D3279" t="str">
            <v>648478680685</v>
          </cell>
        </row>
        <row r="3280">
          <cell r="A3280" t="str">
            <v>320506753097</v>
          </cell>
          <cell r="B3280" t="str">
            <v>MAGNETO8 YELLwBK CHARLIE PRNTwSELCT-CL AFP</v>
          </cell>
          <cell r="C3280">
            <v>60</v>
          </cell>
          <cell r="D3280" t="str">
            <v>648478680753</v>
          </cell>
        </row>
        <row r="3281">
          <cell r="A3281" t="str">
            <v>320506754097</v>
          </cell>
          <cell r="B3281" t="str">
            <v>MAGNETO8 BLUEwGOLD BROCADEwSLCTRN-CL AFP</v>
          </cell>
          <cell r="C3281">
            <v>60</v>
          </cell>
          <cell r="D3281" t="str">
            <v>648478680760</v>
          </cell>
        </row>
        <row r="3282">
          <cell r="A3282" t="str">
            <v>320506756097</v>
          </cell>
          <cell r="B3282" t="str">
            <v>MAGNETO8 CYANwWHT POLKA DOTSwSLCT- CL AFP</v>
          </cell>
          <cell r="C3282">
            <v>54</v>
          </cell>
          <cell r="D3282" t="str">
            <v>648478681033</v>
          </cell>
        </row>
        <row r="3283">
          <cell r="A3283" t="str">
            <v>320506757097</v>
          </cell>
          <cell r="B3283" t="str">
            <v>MAGNETO8 GYwDK GY POLKA DOTSwSLCTRN-CL AFP</v>
          </cell>
          <cell r="C3283">
            <v>54</v>
          </cell>
          <cell r="D3283" t="str">
            <v>648478680777</v>
          </cell>
        </row>
        <row r="3284">
          <cell r="A3284" t="str">
            <v>320772104094</v>
          </cell>
          <cell r="B3284" t="str">
            <v>TARGA MX BLUE CRY. CLEAR LENS</v>
          </cell>
          <cell r="C3284">
            <v>14.5</v>
          </cell>
          <cell r="D3284" t="str">
            <v>648478306707</v>
          </cell>
        </row>
        <row r="3285">
          <cell r="A3285" t="str">
            <v>320772512094</v>
          </cell>
          <cell r="B3285" t="str">
            <v>TARGA MX RED W/ CLEAR LENS</v>
          </cell>
          <cell r="C3285">
            <v>14.5</v>
          </cell>
          <cell r="D3285" t="str">
            <v>648478306745</v>
          </cell>
        </row>
        <row r="3286">
          <cell r="A3286" t="str">
            <v>320773038094</v>
          </cell>
          <cell r="B3286" t="str">
            <v>TARGA2 MX BLACK/CLEAR LENS</v>
          </cell>
          <cell r="C3286">
            <v>18</v>
          </cell>
          <cell r="D3286" t="str">
            <v>648478306813</v>
          </cell>
        </row>
        <row r="3287">
          <cell r="A3287" t="str">
            <v>320773104094</v>
          </cell>
          <cell r="B3287" t="str">
            <v>TARGA2 MX BLUE CRY/CLEAR LENS</v>
          </cell>
          <cell r="C3287">
            <v>18</v>
          </cell>
          <cell r="D3287" t="str">
            <v>648478306806</v>
          </cell>
        </row>
        <row r="3288">
          <cell r="A3288" t="str">
            <v>320773183094</v>
          </cell>
          <cell r="B3288" t="str">
            <v>TARGA2 MX CLEAR/CLEAR LENS</v>
          </cell>
          <cell r="C3288">
            <v>18</v>
          </cell>
          <cell r="D3288" t="str">
            <v>648478614857</v>
          </cell>
        </row>
        <row r="3289">
          <cell r="A3289" t="str">
            <v>320773512094</v>
          </cell>
          <cell r="B3289" t="str">
            <v>TARGA2 MX RED/CLEAR LENS</v>
          </cell>
          <cell r="C3289">
            <v>18</v>
          </cell>
          <cell r="D3289" t="str">
            <v>648478306820</v>
          </cell>
        </row>
        <row r="3290">
          <cell r="A3290" t="str">
            <v>320773560094</v>
          </cell>
          <cell r="B3290" t="str">
            <v>TARGA2 MX SILV PRL/CLEAR LENS</v>
          </cell>
          <cell r="C3290">
            <v>18</v>
          </cell>
          <cell r="D3290" t="str">
            <v>648478614864</v>
          </cell>
        </row>
        <row r="3291">
          <cell r="A3291" t="str">
            <v>320773632094</v>
          </cell>
          <cell r="B3291" t="str">
            <v>TARGA2 MX WHITE/CLEAR LENS</v>
          </cell>
          <cell r="C3291">
            <v>18</v>
          </cell>
          <cell r="D3291" t="str">
            <v>648478306837</v>
          </cell>
        </row>
        <row r="3292">
          <cell r="A3292" t="str">
            <v>320773663094</v>
          </cell>
          <cell r="B3292" t="str">
            <v>TARGA2 MX YELLW CRY/CLEAR LENS</v>
          </cell>
          <cell r="C3292">
            <v>18</v>
          </cell>
          <cell r="D3292" t="str">
            <v>648478306844</v>
          </cell>
        </row>
        <row r="3293">
          <cell r="A3293" t="str">
            <v>320774062206</v>
          </cell>
          <cell r="B3293" t="str">
            <v>DO NOT USE</v>
          </cell>
          <cell r="C3293">
            <v>40</v>
          </cell>
          <cell r="D3293" t="str">
            <v/>
          </cell>
        </row>
        <row r="3294">
          <cell r="A3294" t="str">
            <v>320774104206</v>
          </cell>
          <cell r="B3294" t="str">
            <v>DO NOT USE</v>
          </cell>
          <cell r="C3294">
            <v>40</v>
          </cell>
          <cell r="D3294" t="str">
            <v/>
          </cell>
        </row>
        <row r="3295">
          <cell r="A3295" t="str">
            <v>320774183097</v>
          </cell>
          <cell r="B3295" t="str">
            <v>TARGA6 MX CLEAR/CLEAR AFP</v>
          </cell>
          <cell r="C3295">
            <v>21.6</v>
          </cell>
          <cell r="D3295" t="str">
            <v>648478645080</v>
          </cell>
        </row>
        <row r="3296">
          <cell r="A3296" t="str">
            <v>320774441097</v>
          </cell>
          <cell r="B3296" t="str">
            <v>TARGA7 MX NEON GREEN-CLR AFP</v>
          </cell>
          <cell r="C3296">
            <v>19.8</v>
          </cell>
          <cell r="D3296" t="str">
            <v>648478659261</v>
          </cell>
        </row>
        <row r="3297">
          <cell r="A3297" t="str">
            <v>320774441206</v>
          </cell>
          <cell r="B3297" t="str">
            <v>DO NOT USE</v>
          </cell>
          <cell r="C3297">
            <v>40</v>
          </cell>
          <cell r="D3297" t="str">
            <v/>
          </cell>
        </row>
        <row r="3298">
          <cell r="A3298" t="str">
            <v>320774444097</v>
          </cell>
          <cell r="B3298" t="str">
            <v>TARGA6 MX NEON YELLOW/CLEAR AFP</v>
          </cell>
          <cell r="C3298">
            <v>19.8</v>
          </cell>
          <cell r="D3298" t="str">
            <v>648478645127</v>
          </cell>
        </row>
        <row r="3299">
          <cell r="A3299" t="str">
            <v>320774512206</v>
          </cell>
          <cell r="B3299" t="str">
            <v>DO NOT USE</v>
          </cell>
          <cell r="C3299">
            <v>40</v>
          </cell>
          <cell r="D3299" t="str">
            <v/>
          </cell>
        </row>
        <row r="3300">
          <cell r="A3300" t="str">
            <v>320774546097</v>
          </cell>
          <cell r="B3300" t="str">
            <v>TARGA6 MX SAND/CLEAR AFP</v>
          </cell>
          <cell r="C3300">
            <v>19.8</v>
          </cell>
          <cell r="D3300" t="str">
            <v>648478645134</v>
          </cell>
        </row>
        <row r="3301">
          <cell r="A3301" t="str">
            <v>320774560097</v>
          </cell>
          <cell r="B3301" t="str">
            <v>TARGA8 MX SILVER PEARL/CLEAR AFP</v>
          </cell>
          <cell r="C3301">
            <v>21.6</v>
          </cell>
          <cell r="D3301" t="str">
            <v>648478645103</v>
          </cell>
        </row>
        <row r="3302">
          <cell r="A3302" t="str">
            <v>320774560206</v>
          </cell>
          <cell r="B3302" t="str">
            <v>DO NOT USE</v>
          </cell>
          <cell r="C3302">
            <v>40</v>
          </cell>
          <cell r="D3302" t="str">
            <v/>
          </cell>
        </row>
        <row r="3303">
          <cell r="A3303" t="str">
            <v>320778062097</v>
          </cell>
          <cell r="B3303" t="str">
            <v>TARGA8 MX BLK SHINY/CLEAR AFP</v>
          </cell>
          <cell r="C3303">
            <v>21.6</v>
          </cell>
          <cell r="D3303" t="str">
            <v>648478676435</v>
          </cell>
        </row>
        <row r="3304">
          <cell r="A3304" t="str">
            <v>320778104097</v>
          </cell>
          <cell r="B3304" t="str">
            <v>TARGA8 MX BLU CRYS/CLEAR AFP</v>
          </cell>
          <cell r="C3304">
            <v>21.6</v>
          </cell>
          <cell r="D3304" t="str">
            <v>648478676442</v>
          </cell>
        </row>
        <row r="3305">
          <cell r="A3305" t="str">
            <v>320778107097</v>
          </cell>
          <cell r="B3305" t="str">
            <v>TARGA8 MX CYAN-CLEAR AFP</v>
          </cell>
          <cell r="C3305">
            <v>21.6</v>
          </cell>
          <cell r="D3305" t="str">
            <v>648478680869</v>
          </cell>
        </row>
        <row r="3306">
          <cell r="A3306" t="str">
            <v>320778274097</v>
          </cell>
          <cell r="B3306" t="str">
            <v>TARGA8 MX GOLD-CLEAR AFP</v>
          </cell>
          <cell r="C3306">
            <v>21.6</v>
          </cell>
          <cell r="D3306" t="str">
            <v>648478680852</v>
          </cell>
        </row>
        <row r="3307">
          <cell r="A3307" t="str">
            <v>320778301097</v>
          </cell>
          <cell r="B3307" t="str">
            <v>TARGA8 MX SHINY GREY/CLEAR AFP</v>
          </cell>
          <cell r="C3307">
            <v>21.6</v>
          </cell>
          <cell r="D3307" t="str">
            <v>648478676411</v>
          </cell>
        </row>
        <row r="3308">
          <cell r="A3308" t="str">
            <v>320778441097</v>
          </cell>
          <cell r="B3308" t="str">
            <v>TARGA8 MX NEON GREEN-CLEAR AFP</v>
          </cell>
          <cell r="C3308">
            <v>21.6</v>
          </cell>
          <cell r="D3308" t="str">
            <v>648478680845</v>
          </cell>
        </row>
        <row r="3309">
          <cell r="A3309" t="str">
            <v>320778462097</v>
          </cell>
          <cell r="B3309" t="str">
            <v>TARGA8 MX ORANGE/CLEAR AFP</v>
          </cell>
          <cell r="C3309">
            <v>21.6</v>
          </cell>
          <cell r="D3309" t="str">
            <v>648478676466</v>
          </cell>
        </row>
        <row r="3310">
          <cell r="A3310" t="str">
            <v>320778512097</v>
          </cell>
          <cell r="B3310" t="str">
            <v>TARGA8 MX RED/CLEAR AFP</v>
          </cell>
          <cell r="C3310">
            <v>21.6</v>
          </cell>
          <cell r="D3310" t="str">
            <v>648478676459</v>
          </cell>
        </row>
        <row r="3311">
          <cell r="A3311" t="str">
            <v>320778632097</v>
          </cell>
          <cell r="B3311" t="str">
            <v>TARGA8 MX WHITE/CLEAR AFP</v>
          </cell>
          <cell r="C3311">
            <v>21.6</v>
          </cell>
          <cell r="D3311" t="str">
            <v>648478676428</v>
          </cell>
        </row>
        <row r="3312">
          <cell r="A3312" t="str">
            <v>320778818097</v>
          </cell>
          <cell r="B3312" t="str">
            <v>TARGA9 KAWI GREEN-CLEAR AFP</v>
          </cell>
          <cell r="C3312">
            <v>21.6</v>
          </cell>
          <cell r="D3312" t="str">
            <v>648478692336</v>
          </cell>
        </row>
        <row r="3313">
          <cell r="A3313" t="str">
            <v>320877128097</v>
          </cell>
          <cell r="B3313" t="str">
            <v>ALLOY 2004 BRADSH SKULL/CLR AFP</v>
          </cell>
          <cell r="C3313">
            <v>35.4</v>
          </cell>
          <cell r="D3313" t="str">
            <v>648478619586</v>
          </cell>
        </row>
        <row r="3314">
          <cell r="A3314" t="str">
            <v>320877476067</v>
          </cell>
          <cell r="B3314" t="str">
            <v>ALLOY 2004 PATRT FD/BLUEwBLU AFP</v>
          </cell>
          <cell r="C3314">
            <v>40.5</v>
          </cell>
          <cell r="D3314" t="str">
            <v>648478619616</v>
          </cell>
        </row>
        <row r="3315">
          <cell r="A3315" t="str">
            <v>320877476097</v>
          </cell>
          <cell r="B3315" t="str">
            <v>ALLOY 2004 PATRIOT FADE/CLR AFP</v>
          </cell>
          <cell r="C3315">
            <v>35.4</v>
          </cell>
          <cell r="D3315" t="str">
            <v>648478619609</v>
          </cell>
        </row>
        <row r="3316">
          <cell r="A3316" t="str">
            <v>320877485097</v>
          </cell>
          <cell r="B3316" t="str">
            <v>ALLOY 2004 PNK BLK FADE/CLR AFP</v>
          </cell>
          <cell r="C3316">
            <v>35.4</v>
          </cell>
          <cell r="D3316" t="str">
            <v>648478619623</v>
          </cell>
        </row>
        <row r="3317">
          <cell r="A3317" t="str">
            <v>320884153097</v>
          </cell>
          <cell r="B3317" t="str">
            <v>ALLOY07  BULLIT-CLR AFP</v>
          </cell>
          <cell r="C3317">
            <v>35.4</v>
          </cell>
          <cell r="D3317" t="str">
            <v>648478659254</v>
          </cell>
        </row>
        <row r="3318">
          <cell r="A3318" t="str">
            <v>320884497097</v>
          </cell>
          <cell r="B3318" t="str">
            <v>ALLOY07 POP3-CLR AFP</v>
          </cell>
          <cell r="C3318">
            <v>35.4</v>
          </cell>
          <cell r="D3318" t="str">
            <v>648478659247</v>
          </cell>
        </row>
        <row r="3319">
          <cell r="A3319" t="str">
            <v>320884576097</v>
          </cell>
          <cell r="B3319" t="str">
            <v>ALLOY07 SUPER VIPER-CLR AFP</v>
          </cell>
          <cell r="C3319">
            <v>35.4</v>
          </cell>
          <cell r="D3319" t="str">
            <v>648478659223</v>
          </cell>
        </row>
        <row r="3320">
          <cell r="A3320" t="str">
            <v>320884587097</v>
          </cell>
          <cell r="B3320" t="str">
            <v>ALLOY07 TARTAN-CLR AFP</v>
          </cell>
          <cell r="C3320">
            <v>35.4</v>
          </cell>
          <cell r="D3320" t="str">
            <v>648478659230</v>
          </cell>
        </row>
        <row r="3321">
          <cell r="A3321" t="str">
            <v>321093374097</v>
          </cell>
          <cell r="B3321" t="str">
            <v>MAGNETO9 MATTE BLACK (ASPHALT)-CL AFP</v>
          </cell>
          <cell r="C3321">
            <v>48</v>
          </cell>
          <cell r="D3321" t="str">
            <v>648478692220</v>
          </cell>
        </row>
        <row r="3322">
          <cell r="A3322" t="str">
            <v>321093396097</v>
          </cell>
          <cell r="B3322" t="str">
            <v>MAGNETO9 MT WHT (GLACIER)-CL AFP</v>
          </cell>
          <cell r="C3322">
            <v>48</v>
          </cell>
          <cell r="D3322" t="str">
            <v>648478692213</v>
          </cell>
        </row>
        <row r="3323">
          <cell r="A3323" t="str">
            <v>321093810097</v>
          </cell>
          <cell r="B3323" t="str">
            <v>MAGNETO9 GREY wMOSLEY PRNT-CL AFP</v>
          </cell>
          <cell r="C3323">
            <v>48</v>
          </cell>
          <cell r="D3323" t="str">
            <v>648478692237</v>
          </cell>
        </row>
        <row r="3324">
          <cell r="A3324" t="str">
            <v>321093811097</v>
          </cell>
          <cell r="B3324" t="str">
            <v>MAGNETO9 Black/Yellow STEMM PRNT-CL AFP</v>
          </cell>
          <cell r="C3324">
            <v>48</v>
          </cell>
          <cell r="D3324" t="str">
            <v>648478692244</v>
          </cell>
        </row>
        <row r="3325">
          <cell r="A3325" t="str">
            <v>321093812097</v>
          </cell>
          <cell r="B3325" t="str">
            <v>MAGNETO9 MtBLwGY GrandTheft PRNT-CL AFP</v>
          </cell>
          <cell r="C3325">
            <v>48</v>
          </cell>
          <cell r="D3325" t="str">
            <v>648478692251</v>
          </cell>
        </row>
        <row r="3326">
          <cell r="A3326" t="str">
            <v>321093813097</v>
          </cell>
          <cell r="B3326" t="str">
            <v>MAGNETO9 MC09 MtBKw/Upprclss Prt-CL AFP</v>
          </cell>
          <cell r="C3326">
            <v>48</v>
          </cell>
          <cell r="D3326" t="str">
            <v>648478692268</v>
          </cell>
        </row>
        <row r="3327">
          <cell r="A3327" t="str">
            <v>321093814097</v>
          </cell>
          <cell r="B3327" t="str">
            <v>MAGNETO9 Wndm09 Rd/Wh Wwzrs Prnt-CL AFP</v>
          </cell>
          <cell r="C3327">
            <v>48</v>
          </cell>
          <cell r="D3327" t="str">
            <v>648478692275</v>
          </cell>
        </row>
        <row r="3328">
          <cell r="A3328" t="str">
            <v>321094813097</v>
          </cell>
          <cell r="B3328" t="str">
            <v>ALLOY09 MC09 MtBKw/Upprclss Prt-CL AFP</v>
          </cell>
          <cell r="C3328">
            <v>39</v>
          </cell>
          <cell r="D3328" t="str">
            <v>648478692282</v>
          </cell>
        </row>
        <row r="3329">
          <cell r="A3329" t="str">
            <v>321094814097</v>
          </cell>
          <cell r="B3329" t="str">
            <v>ALLOY09 Wndm09 Rd/Wh Wwzrs Prnt-CL AFP</v>
          </cell>
          <cell r="C3329">
            <v>39</v>
          </cell>
          <cell r="D3329" t="str">
            <v>648478692299</v>
          </cell>
        </row>
        <row r="3330">
          <cell r="A3330" t="str">
            <v>321095632097</v>
          </cell>
          <cell r="B3330" t="str">
            <v>TARGA9 MX MINI WHITE-CLR AFP</v>
          </cell>
          <cell r="C3330">
            <v>21.6</v>
          </cell>
          <cell r="D3330" t="str">
            <v>648478692343</v>
          </cell>
        </row>
        <row r="3331">
          <cell r="A3331" t="str">
            <v>321095816097</v>
          </cell>
          <cell r="B3331" t="str">
            <v>TARGA9 MX MINI BK wWH Prnt (LT Speed)-CL AFP</v>
          </cell>
          <cell r="C3331">
            <v>24</v>
          </cell>
          <cell r="D3331" t="str">
            <v>648478692374</v>
          </cell>
        </row>
        <row r="3332">
          <cell r="A3332" t="str">
            <v>321095819097</v>
          </cell>
          <cell r="B3332" t="str">
            <v>TARGA9 MX MINI GYwAIR MAX Prnt-CL AFP</v>
          </cell>
          <cell r="C3332">
            <v>24</v>
          </cell>
          <cell r="D3332" t="str">
            <v>648478692350</v>
          </cell>
        </row>
        <row r="3333">
          <cell r="A3333" t="str">
            <v>321095820097</v>
          </cell>
          <cell r="B3333" t="str">
            <v>TARGA9 MX MINI WHwUPGRADE SPY+-CL AFP</v>
          </cell>
          <cell r="C3333">
            <v>24</v>
          </cell>
          <cell r="D3333" t="str">
            <v>648478692367</v>
          </cell>
        </row>
        <row r="3334">
          <cell r="A3334" t="str">
            <v>330544060080</v>
          </cell>
          <cell r="B3334" t="str">
            <v>OMEGA6 SE CRICHTON07 BK REPEAT-BZ GLD MI AF</v>
          </cell>
          <cell r="C3334">
            <v>55</v>
          </cell>
          <cell r="D3334" t="str">
            <v>648478673021</v>
          </cell>
        </row>
        <row r="3335">
          <cell r="A3335" t="str">
            <v>330544111242</v>
          </cell>
          <cell r="B3335" t="str">
            <v>OMEGA6 SE DCP07 BLU MOON-YL LT SILV AF</v>
          </cell>
          <cell r="C3335">
            <v>55</v>
          </cell>
          <cell r="D3335" t="str">
            <v>648478673014</v>
          </cell>
        </row>
        <row r="3336">
          <cell r="A3336" t="str">
            <v>330544426139</v>
          </cell>
          <cell r="B3336" t="str">
            <v>OMEGA6 SE MOD CULT STRIPE-GY/BK MIR AF</v>
          </cell>
          <cell r="C3336">
            <v>52.5</v>
          </cell>
          <cell r="D3336" t="str">
            <v/>
          </cell>
        </row>
        <row r="3337">
          <cell r="A3337" t="str">
            <v>330544506084</v>
          </cell>
          <cell r="B3337" t="str">
            <v>OMEGA6 SE MIXER / PRPL STREAK-BRZwSILV MIRR AF</v>
          </cell>
          <cell r="C3337">
            <v>52.5</v>
          </cell>
          <cell r="D3337" t="str">
            <v>648478673052</v>
          </cell>
        </row>
        <row r="3338">
          <cell r="A3338" t="str">
            <v>330544506185</v>
          </cell>
          <cell r="B3338" t="str">
            <v>OMEGA6 SE MIXER/PRPL STREAK-PERS AF</v>
          </cell>
          <cell r="C3338">
            <v>47.5</v>
          </cell>
          <cell r="D3338" t="str">
            <v>648478673069</v>
          </cell>
        </row>
        <row r="3339">
          <cell r="A3339" t="str">
            <v>330544527080</v>
          </cell>
          <cell r="B3339" t="str">
            <v>OMEGA6 SE RED STRIPE-BRZwGLD AF</v>
          </cell>
          <cell r="C3339">
            <v>52.5</v>
          </cell>
          <cell r="D3339" t="str">
            <v>648478657298</v>
          </cell>
        </row>
        <row r="3340">
          <cell r="A3340" t="str">
            <v>330544527185</v>
          </cell>
          <cell r="B3340" t="str">
            <v>OMEGA6 SE RED STRIPE-PERSIMMON AF</v>
          </cell>
          <cell r="C3340">
            <v>47.5</v>
          </cell>
          <cell r="D3340" t="str">
            <v>648478657304</v>
          </cell>
        </row>
        <row r="3341">
          <cell r="A3341" t="str">
            <v>330544636080</v>
          </cell>
          <cell r="B3341" t="str">
            <v>OMEGA6 SE WHITE LUXE-BRZwGLD AF</v>
          </cell>
          <cell r="C3341">
            <v>52.5</v>
          </cell>
          <cell r="D3341" t="str">
            <v>648478657311</v>
          </cell>
        </row>
        <row r="3342">
          <cell r="A3342" t="str">
            <v>330544636185</v>
          </cell>
          <cell r="B3342" t="str">
            <v>OMEGA6 SE WHITE LUXE-PERS AF</v>
          </cell>
          <cell r="C3342">
            <v>47.5</v>
          </cell>
          <cell r="D3342" t="str">
            <v>648478657328</v>
          </cell>
        </row>
        <row r="3343">
          <cell r="A3343" t="str">
            <v>330544637084</v>
          </cell>
          <cell r="B3343" t="str">
            <v>OMEGA6 SE  WHITE VICOMTE-BRZwSILV AF</v>
          </cell>
          <cell r="C3343">
            <v>52.5</v>
          </cell>
          <cell r="D3343" t="str">
            <v>648478673038</v>
          </cell>
        </row>
        <row r="3344">
          <cell r="A3344" t="str">
            <v>330544637185</v>
          </cell>
          <cell r="B3344" t="str">
            <v>OMEGA6 SE WHITE VICOMTE-PERSIMMON AF</v>
          </cell>
          <cell r="C3344">
            <v>47.5</v>
          </cell>
          <cell r="D3344" t="str">
            <v>648478673045</v>
          </cell>
        </row>
        <row r="3345">
          <cell r="A3345" t="str">
            <v>330547095069</v>
          </cell>
          <cell r="B3345" t="str">
            <v>ORBIT6 BLANCO-BRONZE AF</v>
          </cell>
          <cell r="C3345">
            <v>55</v>
          </cell>
          <cell r="D3345" t="str">
            <v>648478672864</v>
          </cell>
        </row>
        <row r="3346">
          <cell r="A3346" t="str">
            <v>330547298069</v>
          </cell>
          <cell r="B3346" t="str">
            <v>ORBIT6 GREEN/TAN-BRONZE AF</v>
          </cell>
          <cell r="C3346">
            <v>55</v>
          </cell>
          <cell r="D3346" t="str">
            <v>648478672888</v>
          </cell>
        </row>
        <row r="3347">
          <cell r="A3347" t="str">
            <v>330547335140</v>
          </cell>
          <cell r="B3347" t="str">
            <v>ORBIT6 JAILMATE/GRYwGR SILV AF</v>
          </cell>
          <cell r="C3347">
            <v>62.5</v>
          </cell>
          <cell r="D3347" t="str">
            <v>648478657458</v>
          </cell>
        </row>
        <row r="3348">
          <cell r="A3348" t="str">
            <v>330547554084</v>
          </cell>
          <cell r="B3348" t="str">
            <v>ORBIT6 SHINY/MAT BK /BZwSILV MIR AF</v>
          </cell>
          <cell r="C3348">
            <v>62.5</v>
          </cell>
          <cell r="D3348" t="str">
            <v>648478657397</v>
          </cell>
        </row>
        <row r="3349">
          <cell r="A3349" t="str">
            <v>330547554190</v>
          </cell>
          <cell r="B3349" t="str">
            <v>ORBIT6 SHINY/MAT BK /PERwLTSILVER MIR AF</v>
          </cell>
          <cell r="C3349">
            <v>62.5</v>
          </cell>
          <cell r="D3349" t="str">
            <v>648478657403</v>
          </cell>
        </row>
        <row r="3350">
          <cell r="A3350" t="str">
            <v>330547562069</v>
          </cell>
          <cell r="B3350" t="str">
            <v>ORBIT6 SIMPLE LUXE-BRONZE AF</v>
          </cell>
          <cell r="C3350">
            <v>55</v>
          </cell>
          <cell r="D3350" t="str">
            <v>648478672857</v>
          </cell>
        </row>
        <row r="3351">
          <cell r="A3351" t="str">
            <v>330547652069</v>
          </cell>
          <cell r="B3351" t="str">
            <v>ORBIT6  WILDCATS-BRONZE AF</v>
          </cell>
          <cell r="C3351">
            <v>55</v>
          </cell>
          <cell r="D3351" t="str">
            <v>648478672871</v>
          </cell>
        </row>
        <row r="3352">
          <cell r="A3352" t="str">
            <v>330686119084</v>
          </cell>
          <cell r="B3352" t="str">
            <v>SOLDIER6 BLUE/GRN-BRZwSILV MIR AF</v>
          </cell>
          <cell r="C3352">
            <v>52.5</v>
          </cell>
          <cell r="D3352" t="str">
            <v>648478672994</v>
          </cell>
        </row>
        <row r="3353">
          <cell r="A3353" t="str">
            <v>330686119185</v>
          </cell>
          <cell r="B3353" t="str">
            <v>SOLDIER6 BLUE /GRN-PERSIMMON AF</v>
          </cell>
          <cell r="C3353">
            <v>45</v>
          </cell>
          <cell r="D3353" t="str">
            <v>648478673007</v>
          </cell>
        </row>
        <row r="3354">
          <cell r="A3354" t="str">
            <v>330686258069</v>
          </cell>
          <cell r="B3354" t="str">
            <v>SOLDIER6  EGGPLANT BREEZE-BRONZE AF</v>
          </cell>
          <cell r="C3354">
            <v>45</v>
          </cell>
          <cell r="D3354" t="str">
            <v>648478672987</v>
          </cell>
        </row>
        <row r="3355">
          <cell r="A3355" t="str">
            <v>330686258084</v>
          </cell>
          <cell r="B3355" t="str">
            <v>SOLDIER6 EGGPLANT BREEZE-BRZwSILV AF</v>
          </cell>
          <cell r="C3355">
            <v>52.5</v>
          </cell>
          <cell r="D3355" t="str">
            <v>648478672970</v>
          </cell>
        </row>
        <row r="3356">
          <cell r="A3356" t="str">
            <v>330686374069</v>
          </cell>
          <cell r="B3356" t="str">
            <v>SOLDIER6  MATTE BLACK-BRONZE AF</v>
          </cell>
          <cell r="C3356">
            <v>45</v>
          </cell>
          <cell r="D3356" t="str">
            <v>648478657755</v>
          </cell>
        </row>
        <row r="3357">
          <cell r="A3357" t="str">
            <v>330686374084</v>
          </cell>
          <cell r="B3357" t="str">
            <v>SOLDIER6  MATTE BLACK/BRZwSILV AF</v>
          </cell>
          <cell r="C3357">
            <v>52.5</v>
          </cell>
          <cell r="D3357" t="str">
            <v>648478657564</v>
          </cell>
        </row>
        <row r="3358">
          <cell r="A3358" t="str">
            <v>330686374185</v>
          </cell>
          <cell r="B3358" t="str">
            <v>SOLDIER6  MATTE BLACK-PERS AF</v>
          </cell>
          <cell r="C3358">
            <v>45</v>
          </cell>
          <cell r="D3358" t="str">
            <v>648478657779</v>
          </cell>
        </row>
        <row r="3359">
          <cell r="A3359" t="str">
            <v>330686374241</v>
          </cell>
          <cell r="B3359" t="str">
            <v>SOLDIER6  MATTE BLK-YL BLU SPCT MIR AF</v>
          </cell>
          <cell r="C3359">
            <v>79.5</v>
          </cell>
          <cell r="D3359" t="str">
            <v>648478672963</v>
          </cell>
        </row>
        <row r="3360">
          <cell r="A3360" t="str">
            <v>330686396061</v>
          </cell>
          <cell r="B3360" t="str">
            <v>SOLDIER6 MATTE WHT-BLU/ORG SPECT MIR AF</v>
          </cell>
          <cell r="C3360">
            <v>70</v>
          </cell>
          <cell r="D3360" t="str">
            <v>648478657861</v>
          </cell>
        </row>
        <row r="3361">
          <cell r="A3361" t="str">
            <v>330686396069</v>
          </cell>
          <cell r="B3361" t="str">
            <v>SOLDIER6  MATTE WHITE/BRONZE AF</v>
          </cell>
          <cell r="C3361">
            <v>49.5</v>
          </cell>
          <cell r="D3361" t="str">
            <v>648478657595</v>
          </cell>
        </row>
        <row r="3362">
          <cell r="A3362" t="str">
            <v>330686396080</v>
          </cell>
          <cell r="B3362" t="str">
            <v>SOLDIER6 MATTE WHT-BRNZ/GOLD MIRR AF</v>
          </cell>
          <cell r="C3362">
            <v>52.5</v>
          </cell>
          <cell r="D3362" t="str">
            <v>648478657878</v>
          </cell>
        </row>
        <row r="3363">
          <cell r="A3363" t="str">
            <v>330686396185</v>
          </cell>
          <cell r="B3363" t="str">
            <v>SOLDIER6  MATTE WHITE/PERS AF</v>
          </cell>
          <cell r="C3363">
            <v>45</v>
          </cell>
          <cell r="D3363" t="str">
            <v>648478657892</v>
          </cell>
        </row>
        <row r="3364">
          <cell r="A3364" t="str">
            <v>330688037140</v>
          </cell>
          <cell r="B3364" t="str">
            <v>SOLDIER6  BANDITS-GRYwGRSIL AF</v>
          </cell>
          <cell r="C3364">
            <v>62.5</v>
          </cell>
          <cell r="D3364" t="str">
            <v>648478657601</v>
          </cell>
        </row>
        <row r="3365">
          <cell r="A3365" t="str">
            <v>330688414139</v>
          </cell>
          <cell r="B3365" t="str">
            <v>SOLDIER6  MFM07 BLKND-GRY/BK MIRR AF</v>
          </cell>
          <cell r="C3365">
            <v>70</v>
          </cell>
          <cell r="D3365" t="str">
            <v>648478672895</v>
          </cell>
        </row>
        <row r="3366">
          <cell r="A3366" t="str">
            <v>330688425139</v>
          </cell>
          <cell r="B3366" t="str">
            <v>SOLDIER6  MOD CULT CROSSTOOTH-GY/BK MIRR AF</v>
          </cell>
          <cell r="C3366">
            <v>62.5</v>
          </cell>
          <cell r="D3366" t="str">
            <v>648478672956</v>
          </cell>
        </row>
        <row r="3367">
          <cell r="A3367" t="str">
            <v>330688435205</v>
          </cell>
          <cell r="B3367" t="str">
            <v>SOLDIER6 TR07 NV DOT-SALMN wBL SPCT MIR AF</v>
          </cell>
          <cell r="C3367">
            <v>70</v>
          </cell>
          <cell r="D3367" t="str">
            <v>648478672901</v>
          </cell>
        </row>
        <row r="3368">
          <cell r="A3368" t="str">
            <v>330688461084</v>
          </cell>
          <cell r="B3368" t="str">
            <v>SOLDIER6  OPTICAL-BRZwSILV MIR AF</v>
          </cell>
          <cell r="C3368">
            <v>67.5</v>
          </cell>
          <cell r="D3368" t="str">
            <v>648478672949</v>
          </cell>
        </row>
        <row r="3369">
          <cell r="A3369" t="str">
            <v>330688526069</v>
          </cell>
          <cell r="B3369" t="str">
            <v>SOLDIER6  RED STREAK-BRONZE AF</v>
          </cell>
          <cell r="C3369">
            <v>55</v>
          </cell>
          <cell r="D3369" t="str">
            <v>648478672925</v>
          </cell>
        </row>
        <row r="3370">
          <cell r="A3370" t="str">
            <v>330688526084</v>
          </cell>
          <cell r="B3370" t="str">
            <v>SOLDIER6  RED STREAK-BRZwSILV AF</v>
          </cell>
          <cell r="C3370">
            <v>67.5</v>
          </cell>
          <cell r="D3370" t="str">
            <v>648478672918</v>
          </cell>
        </row>
        <row r="3371">
          <cell r="A3371" t="str">
            <v>330688618190</v>
          </cell>
          <cell r="B3371" t="str">
            <v>SOLDIER6  TURQ PASLY-PERS W/SILV MIR AF</v>
          </cell>
          <cell r="C3371">
            <v>62.5</v>
          </cell>
          <cell r="D3371" t="str">
            <v>648478672932</v>
          </cell>
        </row>
        <row r="3372">
          <cell r="A3372" t="str">
            <v>340023021304</v>
          </cell>
          <cell r="B3372" t="str">
            <v>ALLSTAR PRO FLX CAP AWH/BK/CHAR SM-MD</v>
          </cell>
          <cell r="C3372">
            <v>5</v>
          </cell>
          <cell r="D3372" t="str">
            <v>648478651661</v>
          </cell>
        </row>
        <row r="3373">
          <cell r="A3373" t="str">
            <v>340023021308</v>
          </cell>
          <cell r="B3373" t="str">
            <v>ALLSTAR PRO FLX CAP AWH/BK/CHAR LG-XL</v>
          </cell>
          <cell r="C3373">
            <v>5</v>
          </cell>
          <cell r="D3373" t="str">
            <v>648478651654</v>
          </cell>
        </row>
        <row r="3374">
          <cell r="A3374" t="str">
            <v>340023023304</v>
          </cell>
          <cell r="B3374" t="str">
            <v>ALLSTAR PRO FLX CAP AWH/MAR/GLD SM-MD</v>
          </cell>
          <cell r="C3374">
            <v>5</v>
          </cell>
          <cell r="D3374" t="str">
            <v>648478651647</v>
          </cell>
        </row>
        <row r="3375">
          <cell r="A3375" t="str">
            <v>340023023308</v>
          </cell>
          <cell r="B3375" t="str">
            <v>ALLSTAR PRO FLX CAP AWH/MAR/GLD LG-XL</v>
          </cell>
          <cell r="C3375">
            <v>5</v>
          </cell>
          <cell r="D3375" t="str">
            <v>648478651630</v>
          </cell>
        </row>
        <row r="3376">
          <cell r="A3376" t="str">
            <v>340023309304</v>
          </cell>
          <cell r="B3376" t="str">
            <v>ALLSTAR PRO FLX CAP GRY/NV DK RD SM-MD</v>
          </cell>
          <cell r="C3376">
            <v>5</v>
          </cell>
          <cell r="D3376" t="str">
            <v>648478648791</v>
          </cell>
        </row>
        <row r="3377">
          <cell r="A3377" t="str">
            <v>340023309308</v>
          </cell>
          <cell r="B3377" t="str">
            <v>ALLSTAR PRO FLX CAP GRY/NV DK RD LG-XL</v>
          </cell>
          <cell r="C3377">
            <v>5</v>
          </cell>
          <cell r="D3377" t="str">
            <v>648478648784</v>
          </cell>
        </row>
        <row r="3378">
          <cell r="A3378" t="str">
            <v>340063371183</v>
          </cell>
          <cell r="B3378" t="str">
            <v>BANDIT BEANIE MAROON / GREY</v>
          </cell>
          <cell r="C3378">
            <v>5</v>
          </cell>
          <cell r="D3378" t="str">
            <v>648478667259</v>
          </cell>
        </row>
        <row r="3379">
          <cell r="A3379" t="str">
            <v>340063596183</v>
          </cell>
          <cell r="B3379" t="str">
            <v>BANDIT BEANIE TEAL / GREY</v>
          </cell>
          <cell r="C3379">
            <v>5</v>
          </cell>
          <cell r="D3379" t="str">
            <v>648478667266</v>
          </cell>
        </row>
        <row r="3380">
          <cell r="A3380" t="str">
            <v>340068038183</v>
          </cell>
          <cell r="B3380" t="str">
            <v>BENATAR BEANIE BLACK</v>
          </cell>
          <cell r="C3380">
            <v>10</v>
          </cell>
          <cell r="D3380" t="str">
            <v>648478621343</v>
          </cell>
        </row>
        <row r="3381">
          <cell r="A3381" t="str">
            <v>340069038725</v>
          </cell>
          <cell r="B3381" t="str">
            <v>NEW ERA BERRA BLACK 7 1/4"</v>
          </cell>
          <cell r="C3381">
            <v>18</v>
          </cell>
          <cell r="D3381" t="str">
            <v>648478651371</v>
          </cell>
        </row>
        <row r="3382">
          <cell r="A3382" t="str">
            <v>340069038737</v>
          </cell>
          <cell r="B3382" t="str">
            <v>NEW ERA BERRA BLACK 7 3/8"</v>
          </cell>
          <cell r="C3382">
            <v>15</v>
          </cell>
          <cell r="D3382" t="str">
            <v>648478651395</v>
          </cell>
        </row>
        <row r="3383">
          <cell r="A3383" t="str">
            <v>340069038750</v>
          </cell>
          <cell r="B3383" t="str">
            <v>NEW ERA BERRA BLACK 7 1/2"</v>
          </cell>
          <cell r="C3383">
            <v>15</v>
          </cell>
          <cell r="D3383" t="str">
            <v>648478651388</v>
          </cell>
        </row>
        <row r="3384">
          <cell r="A3384" t="str">
            <v>340069038762</v>
          </cell>
          <cell r="B3384" t="str">
            <v>NEW ERA BERRA BLACK 7 5/8"</v>
          </cell>
          <cell r="C3384">
            <v>15</v>
          </cell>
          <cell r="D3384" t="str">
            <v>648478651401</v>
          </cell>
        </row>
        <row r="3385">
          <cell r="A3385" t="str">
            <v>340069133725</v>
          </cell>
          <cell r="B3385" t="str">
            <v>NEW ERA BERRA BROWN 7 1/4"</v>
          </cell>
          <cell r="C3385">
            <v>15</v>
          </cell>
          <cell r="D3385" t="str">
            <v>648478649576</v>
          </cell>
        </row>
        <row r="3386">
          <cell r="A3386" t="str">
            <v>340069133737</v>
          </cell>
          <cell r="B3386" t="str">
            <v>NEW ERA BERRA BROWN 7 3/8"</v>
          </cell>
          <cell r="C3386">
            <v>15</v>
          </cell>
          <cell r="D3386" t="str">
            <v>648478648722</v>
          </cell>
        </row>
        <row r="3387">
          <cell r="A3387" t="str">
            <v>340069133750</v>
          </cell>
          <cell r="B3387" t="str">
            <v>NEW ERA BERRA BROWN 7 1/2"</v>
          </cell>
          <cell r="C3387">
            <v>15</v>
          </cell>
          <cell r="D3387" t="str">
            <v>648478649583</v>
          </cell>
        </row>
        <row r="3388">
          <cell r="A3388" t="str">
            <v>340069133762</v>
          </cell>
          <cell r="B3388" t="str">
            <v>NEW ERA BERRA BROWN 7 5/8"</v>
          </cell>
          <cell r="C3388">
            <v>15</v>
          </cell>
          <cell r="D3388" t="str">
            <v>648478649590</v>
          </cell>
        </row>
        <row r="3389">
          <cell r="A3389" t="str">
            <v>340069433725</v>
          </cell>
          <cell r="B3389" t="str">
            <v>NEW ERA BERRA NAVY 7 1/4"</v>
          </cell>
          <cell r="C3389">
            <v>15</v>
          </cell>
          <cell r="D3389" t="str">
            <v>648478651418</v>
          </cell>
        </row>
        <row r="3390">
          <cell r="A3390" t="str">
            <v>340069433737</v>
          </cell>
          <cell r="B3390" t="str">
            <v>NEW ERA BERRA NAVY 7 3/8"</v>
          </cell>
          <cell r="C3390">
            <v>15</v>
          </cell>
          <cell r="D3390" t="str">
            <v>648478651432</v>
          </cell>
        </row>
        <row r="3391">
          <cell r="A3391" t="str">
            <v>340069433750</v>
          </cell>
          <cell r="B3391" t="str">
            <v>NEW ERA BERRA NAVY 7 1/2"</v>
          </cell>
          <cell r="C3391">
            <v>15</v>
          </cell>
          <cell r="D3391" t="str">
            <v>648478651425</v>
          </cell>
        </row>
        <row r="3392">
          <cell r="A3392" t="str">
            <v>340069433762</v>
          </cell>
          <cell r="B3392" t="str">
            <v>NEW ERA BERRA NAVY 7 5/8"</v>
          </cell>
          <cell r="C3392">
            <v>15</v>
          </cell>
          <cell r="D3392" t="str">
            <v>648478651449</v>
          </cell>
        </row>
        <row r="3393">
          <cell r="A3393" t="str">
            <v>340069632725</v>
          </cell>
          <cell r="B3393" t="str">
            <v>NEW ERA BERRA WHITE 7 1/4"</v>
          </cell>
          <cell r="C3393">
            <v>18</v>
          </cell>
          <cell r="D3393" t="str">
            <v>648478651456</v>
          </cell>
        </row>
        <row r="3394">
          <cell r="A3394" t="str">
            <v>340069632737</v>
          </cell>
          <cell r="B3394" t="str">
            <v>NEW ERA BERRA WHITE 7 3/8"</v>
          </cell>
          <cell r="C3394">
            <v>18</v>
          </cell>
          <cell r="D3394" t="str">
            <v>648478651470</v>
          </cell>
        </row>
        <row r="3395">
          <cell r="A3395" t="str">
            <v>340069632750</v>
          </cell>
          <cell r="B3395" t="str">
            <v>NEW ERA BERRA WHITE 7 1/2"</v>
          </cell>
          <cell r="C3395">
            <v>15</v>
          </cell>
          <cell r="D3395" t="str">
            <v>648478651463</v>
          </cell>
        </row>
        <row r="3396">
          <cell r="A3396" t="str">
            <v>340069632762</v>
          </cell>
          <cell r="B3396" t="str">
            <v>NEW ERA BERRA WHITE 7 5/8"</v>
          </cell>
          <cell r="C3396">
            <v>15</v>
          </cell>
          <cell r="D3396" t="str">
            <v>648478651487</v>
          </cell>
        </row>
        <row r="3397">
          <cell r="A3397" t="str">
            <v>340073038183</v>
          </cell>
          <cell r="B3397" t="str">
            <v>BLACK FLAG ADJUSTABLE HAT BLK</v>
          </cell>
          <cell r="C3397">
            <v>10</v>
          </cell>
          <cell r="D3397" t="str">
            <v>648478642096</v>
          </cell>
        </row>
        <row r="3398">
          <cell r="A3398" t="str">
            <v>340073099183</v>
          </cell>
          <cell r="B3398" t="str">
            <v>BLACK FLAG ADJUSTABLE HAT BLUE</v>
          </cell>
          <cell r="C3398">
            <v>10</v>
          </cell>
          <cell r="D3398" t="str">
            <v>648478642126</v>
          </cell>
        </row>
        <row r="3399">
          <cell r="A3399" t="str">
            <v>340073287183</v>
          </cell>
          <cell r="B3399" t="str">
            <v>BLACK FLAG ADJUSTABLE HAT GRN</v>
          </cell>
          <cell r="C3399">
            <v>10</v>
          </cell>
          <cell r="D3399" t="str">
            <v>648478642164</v>
          </cell>
        </row>
        <row r="3400">
          <cell r="A3400" t="str">
            <v>340131038725</v>
          </cell>
          <cell r="B3400" t="str">
            <v>NEW ERA BRADLEY BLACK 7 1/4"</v>
          </cell>
          <cell r="C3400">
            <v>18</v>
          </cell>
          <cell r="D3400" t="str">
            <v>648478649514</v>
          </cell>
        </row>
        <row r="3401">
          <cell r="A3401" t="str">
            <v>340131038737</v>
          </cell>
          <cell r="B3401" t="str">
            <v>NEW ERA BRADLEY BLACK 7 3/8"</v>
          </cell>
          <cell r="C3401">
            <v>18</v>
          </cell>
          <cell r="D3401" t="str">
            <v>648478649521</v>
          </cell>
        </row>
        <row r="3402">
          <cell r="A3402" t="str">
            <v>340131038750</v>
          </cell>
          <cell r="B3402" t="str">
            <v>NEW ERA BRADLEY BLACK 7 1/2"</v>
          </cell>
          <cell r="C3402">
            <v>15</v>
          </cell>
          <cell r="D3402" t="str">
            <v>648478648715</v>
          </cell>
        </row>
        <row r="3403">
          <cell r="A3403" t="str">
            <v>340131038762</v>
          </cell>
          <cell r="B3403" t="str">
            <v>NEW ERA BRADLEY BLACK 7 5/8"</v>
          </cell>
          <cell r="C3403">
            <v>18</v>
          </cell>
          <cell r="D3403" t="str">
            <v>648478649538</v>
          </cell>
        </row>
        <row r="3404">
          <cell r="A3404" t="str">
            <v>340131242725</v>
          </cell>
          <cell r="B3404" t="str">
            <v>NEW ERA BRADLEY DARK RED 7 1/4"</v>
          </cell>
          <cell r="C3404">
            <v>18</v>
          </cell>
          <cell r="D3404" t="str">
            <v>648478651258</v>
          </cell>
        </row>
        <row r="3405">
          <cell r="A3405" t="str">
            <v>340131242737</v>
          </cell>
          <cell r="B3405" t="str">
            <v>NEW ERA BRADLEY DARK RED 7 3/8"</v>
          </cell>
          <cell r="C3405">
            <v>18</v>
          </cell>
          <cell r="D3405" t="str">
            <v>648478651272</v>
          </cell>
        </row>
        <row r="3406">
          <cell r="A3406" t="str">
            <v>340131242750</v>
          </cell>
          <cell r="B3406" t="str">
            <v>NEW ERA BRADLEY DARK RED 7 1/2"</v>
          </cell>
          <cell r="C3406">
            <v>18</v>
          </cell>
          <cell r="D3406" t="str">
            <v>648478651265</v>
          </cell>
        </row>
        <row r="3407">
          <cell r="A3407" t="str">
            <v>340131242762</v>
          </cell>
          <cell r="B3407" t="str">
            <v>NEW ERA BRADLEY DARK RED 7 5/8"</v>
          </cell>
          <cell r="C3407">
            <v>15</v>
          </cell>
          <cell r="D3407" t="str">
            <v>648478651289</v>
          </cell>
        </row>
        <row r="3408">
          <cell r="A3408" t="str">
            <v>340131367725</v>
          </cell>
          <cell r="B3408" t="str">
            <v>NEW ERA BRADLEY MAROON 7 1/4"</v>
          </cell>
          <cell r="C3408">
            <v>18</v>
          </cell>
          <cell r="D3408" t="str">
            <v>648478666672</v>
          </cell>
        </row>
        <row r="3409">
          <cell r="A3409" t="str">
            <v>340131367737</v>
          </cell>
          <cell r="B3409" t="str">
            <v>NEW ERA BRADLEY MAROON 7 3/8"</v>
          </cell>
          <cell r="C3409">
            <v>18</v>
          </cell>
          <cell r="D3409" t="str">
            <v>648478666689</v>
          </cell>
        </row>
        <row r="3410">
          <cell r="A3410" t="str">
            <v>340131367750</v>
          </cell>
          <cell r="B3410" t="str">
            <v>NEW ERA BRADLEY MAROON 7 1/2"</v>
          </cell>
          <cell r="C3410">
            <v>18</v>
          </cell>
          <cell r="D3410" t="str">
            <v>648478666665</v>
          </cell>
        </row>
        <row r="3411">
          <cell r="A3411" t="str">
            <v>340131367762</v>
          </cell>
          <cell r="B3411" t="str">
            <v>NEW ERA BRADLEY MAROON 7 5/8"</v>
          </cell>
          <cell r="C3411">
            <v>18</v>
          </cell>
          <cell r="D3411" t="str">
            <v>648478666696</v>
          </cell>
        </row>
        <row r="3412">
          <cell r="A3412" t="str">
            <v>340131433725</v>
          </cell>
          <cell r="B3412" t="str">
            <v>NEW ERA BRADLEY NAVY 7 1/4"</v>
          </cell>
          <cell r="C3412">
            <v>15</v>
          </cell>
          <cell r="D3412" t="str">
            <v>648478651296</v>
          </cell>
        </row>
        <row r="3413">
          <cell r="A3413" t="str">
            <v>340131433737</v>
          </cell>
          <cell r="B3413" t="str">
            <v>NEW ERA BRADLEY NAVY 7 3/8"</v>
          </cell>
          <cell r="C3413">
            <v>18</v>
          </cell>
          <cell r="D3413" t="str">
            <v>648478651319</v>
          </cell>
        </row>
        <row r="3414">
          <cell r="A3414" t="str">
            <v>340131433750</v>
          </cell>
          <cell r="B3414" t="str">
            <v>NEW ERA BRADLEY NAVY 7 1/2"</v>
          </cell>
          <cell r="C3414">
            <v>15</v>
          </cell>
          <cell r="D3414" t="str">
            <v>648478651302</v>
          </cell>
        </row>
        <row r="3415">
          <cell r="A3415" t="str">
            <v>340131433762</v>
          </cell>
          <cell r="B3415" t="str">
            <v>NEW ERA BRADLEY NAVY 7 5/8"</v>
          </cell>
          <cell r="C3415">
            <v>15</v>
          </cell>
          <cell r="D3415" t="str">
            <v>648478651326</v>
          </cell>
        </row>
        <row r="3416">
          <cell r="A3416" t="str">
            <v>340131632725</v>
          </cell>
          <cell r="B3416" t="str">
            <v>NEW ERA BRADLEY WHITE 7 1/4"</v>
          </cell>
          <cell r="C3416">
            <v>18</v>
          </cell>
          <cell r="D3416" t="str">
            <v>648478651333</v>
          </cell>
        </row>
        <row r="3417">
          <cell r="A3417" t="str">
            <v>340131632737</v>
          </cell>
          <cell r="B3417" t="str">
            <v>NEW ERA BRADLEY WHITE 7 3/8"</v>
          </cell>
          <cell r="C3417">
            <v>18</v>
          </cell>
          <cell r="D3417" t="str">
            <v>648478651357</v>
          </cell>
        </row>
        <row r="3418">
          <cell r="A3418" t="str">
            <v>340131632750</v>
          </cell>
          <cell r="B3418" t="str">
            <v>NEW ERA BRADLEY WHITE 7 1/2"</v>
          </cell>
          <cell r="C3418">
            <v>18</v>
          </cell>
          <cell r="D3418" t="str">
            <v>648478651340</v>
          </cell>
        </row>
        <row r="3419">
          <cell r="A3419" t="str">
            <v>340131632762</v>
          </cell>
          <cell r="B3419" t="str">
            <v>NEW ERA BRADLEY WHITE 7 5/8"</v>
          </cell>
          <cell r="C3419">
            <v>15</v>
          </cell>
          <cell r="D3419" t="str">
            <v>648478651364</v>
          </cell>
        </row>
        <row r="3420">
          <cell r="A3420" t="str">
            <v>340152038183</v>
          </cell>
          <cell r="B3420" t="str">
            <v>CARBON BEANIE BLACK</v>
          </cell>
          <cell r="C3420">
            <v>5</v>
          </cell>
          <cell r="D3420" t="str">
            <v>648478667136</v>
          </cell>
        </row>
        <row r="3421">
          <cell r="A3421" t="str">
            <v>340152133183</v>
          </cell>
          <cell r="B3421" t="str">
            <v>CARBON BEANIE BROWN</v>
          </cell>
          <cell r="C3421">
            <v>5</v>
          </cell>
          <cell r="D3421" t="str">
            <v>648478667143</v>
          </cell>
        </row>
        <row r="3422">
          <cell r="A3422" t="str">
            <v>340152448183</v>
          </cell>
          <cell r="B3422" t="str">
            <v>CARBON BEANIE OLIVE</v>
          </cell>
          <cell r="C3422">
            <v>5</v>
          </cell>
          <cell r="D3422" t="str">
            <v>648478667150</v>
          </cell>
        </row>
        <row r="3423">
          <cell r="A3423" t="str">
            <v>340153367183</v>
          </cell>
          <cell r="B3423" t="str">
            <v>CARNABY WMN KNIT VISOR MAROON</v>
          </cell>
          <cell r="C3423">
            <v>5</v>
          </cell>
          <cell r="D3423" t="str">
            <v>648478668010</v>
          </cell>
        </row>
        <row r="3424">
          <cell r="A3424" t="str">
            <v>340153433183</v>
          </cell>
          <cell r="B3424" t="str">
            <v>CARNABY WMN KNIT VISOR NAVY</v>
          </cell>
          <cell r="C3424">
            <v>5</v>
          </cell>
          <cell r="D3424" t="str">
            <v>648478668027</v>
          </cell>
        </row>
        <row r="3425">
          <cell r="A3425" t="str">
            <v>340161038725</v>
          </cell>
          <cell r="B3425" t="str">
            <v>NEW ERA CENTER BLACK 7 1/4"</v>
          </cell>
          <cell r="C3425">
            <v>15</v>
          </cell>
          <cell r="D3425" t="str">
            <v>648478651135</v>
          </cell>
        </row>
        <row r="3426">
          <cell r="A3426" t="str">
            <v>340161038737</v>
          </cell>
          <cell r="B3426" t="str">
            <v>NEW ERA CENTER BLACK 7 3/8"</v>
          </cell>
          <cell r="C3426">
            <v>18</v>
          </cell>
          <cell r="D3426" t="str">
            <v>648478651159</v>
          </cell>
        </row>
        <row r="3427">
          <cell r="A3427" t="str">
            <v>340161038750</v>
          </cell>
          <cell r="B3427" t="str">
            <v>NEW ERA CENTER BLACK 7 1/2"</v>
          </cell>
          <cell r="C3427">
            <v>15</v>
          </cell>
          <cell r="D3427" t="str">
            <v>648478651142</v>
          </cell>
        </row>
        <row r="3428">
          <cell r="A3428" t="str">
            <v>340161038762</v>
          </cell>
          <cell r="B3428" t="str">
            <v>NEW ERA CENTER BLACK 7 5/8"</v>
          </cell>
          <cell r="C3428">
            <v>15</v>
          </cell>
          <cell r="D3428" t="str">
            <v>648478651166</v>
          </cell>
        </row>
        <row r="3429">
          <cell r="A3429" t="str">
            <v>340161133725</v>
          </cell>
          <cell r="B3429" t="str">
            <v>NEW ERA CENTER BROWN 7 1/4"</v>
          </cell>
          <cell r="C3429">
            <v>15</v>
          </cell>
          <cell r="D3429" t="str">
            <v>648478651173</v>
          </cell>
        </row>
        <row r="3430">
          <cell r="A3430" t="str">
            <v>340161133737</v>
          </cell>
          <cell r="B3430" t="str">
            <v>NEW ERA CENTER BROWN 7 3/8"</v>
          </cell>
          <cell r="C3430">
            <v>15</v>
          </cell>
          <cell r="D3430" t="str">
            <v>648478651197</v>
          </cell>
        </row>
        <row r="3431">
          <cell r="A3431" t="str">
            <v>340161133750</v>
          </cell>
          <cell r="B3431" t="str">
            <v>NEW ERA CENTER BROWN 7 1/2"</v>
          </cell>
          <cell r="C3431">
            <v>15</v>
          </cell>
          <cell r="D3431" t="str">
            <v>648478651180</v>
          </cell>
        </row>
        <row r="3432">
          <cell r="A3432" t="str">
            <v>340161133762</v>
          </cell>
          <cell r="B3432" t="str">
            <v>NEW ERA CENTER BROWN 7 5/8"</v>
          </cell>
          <cell r="C3432">
            <v>15</v>
          </cell>
          <cell r="D3432" t="str">
            <v>648478651203</v>
          </cell>
        </row>
        <row r="3433">
          <cell r="A3433" t="str">
            <v>340161242725</v>
          </cell>
          <cell r="B3433" t="str">
            <v>NEW ERA CENTER DARK RED 7 1/4"</v>
          </cell>
          <cell r="C3433">
            <v>18</v>
          </cell>
          <cell r="D3433" t="str">
            <v>648478648708</v>
          </cell>
        </row>
        <row r="3434">
          <cell r="A3434" t="str">
            <v>340161242737</v>
          </cell>
          <cell r="B3434" t="str">
            <v>NEW ERA CENTER DARK RED 7 3/8"</v>
          </cell>
          <cell r="C3434">
            <v>18</v>
          </cell>
          <cell r="D3434" t="str">
            <v>648478649484</v>
          </cell>
        </row>
        <row r="3435">
          <cell r="A3435" t="str">
            <v>340161242750</v>
          </cell>
          <cell r="B3435" t="str">
            <v>NEW ERA CENTER DARK RED 7 1/2"</v>
          </cell>
          <cell r="C3435">
            <v>18</v>
          </cell>
          <cell r="D3435" t="str">
            <v>648478649491</v>
          </cell>
        </row>
        <row r="3436">
          <cell r="A3436" t="str">
            <v>340161242762</v>
          </cell>
          <cell r="B3436" t="str">
            <v>NEW ERA CENTER DARK RED 7 5/8"</v>
          </cell>
          <cell r="C3436">
            <v>18</v>
          </cell>
          <cell r="D3436" t="str">
            <v>648478649507</v>
          </cell>
        </row>
        <row r="3437">
          <cell r="A3437" t="str">
            <v>340161632725</v>
          </cell>
          <cell r="B3437" t="str">
            <v>NEW ERA CENTER WHITE 7 1/4"</v>
          </cell>
          <cell r="C3437">
            <v>18</v>
          </cell>
          <cell r="D3437" t="str">
            <v>648478651210</v>
          </cell>
        </row>
        <row r="3438">
          <cell r="A3438" t="str">
            <v>340161632737</v>
          </cell>
          <cell r="B3438" t="str">
            <v>NEW ERA CENTER WHITE 7 3/8"</v>
          </cell>
          <cell r="C3438">
            <v>18</v>
          </cell>
          <cell r="D3438" t="str">
            <v>648478651234</v>
          </cell>
        </row>
        <row r="3439">
          <cell r="A3439" t="str">
            <v>340161632750</v>
          </cell>
          <cell r="B3439" t="str">
            <v>NEW ERA CENTER WHITE 7 1/2"</v>
          </cell>
          <cell r="C3439">
            <v>18</v>
          </cell>
          <cell r="D3439" t="str">
            <v>648478651227</v>
          </cell>
        </row>
        <row r="3440">
          <cell r="A3440" t="str">
            <v>340161632762</v>
          </cell>
          <cell r="B3440" t="str">
            <v>NEW ERA CENTER WHITE 7 5/8"</v>
          </cell>
          <cell r="C3440">
            <v>15</v>
          </cell>
          <cell r="D3440" t="str">
            <v>648478651241</v>
          </cell>
        </row>
        <row r="3441">
          <cell r="A3441" t="str">
            <v>340163038183</v>
          </cell>
          <cell r="B3441" t="str">
            <v>CHENILLE BEANIE BLACK</v>
          </cell>
          <cell r="C3441">
            <v>5</v>
          </cell>
          <cell r="D3441" t="str">
            <v>648478667112</v>
          </cell>
        </row>
        <row r="3442">
          <cell r="A3442" t="str">
            <v>340163136183</v>
          </cell>
          <cell r="B3442" t="str">
            <v>CHENILLE BEANIE BROWN HEATHER</v>
          </cell>
          <cell r="C3442">
            <v>5</v>
          </cell>
          <cell r="D3442" t="str">
            <v>648478667105</v>
          </cell>
        </row>
        <row r="3443">
          <cell r="A3443" t="str">
            <v>340163433183</v>
          </cell>
          <cell r="B3443" t="str">
            <v>CHENILLE BEANIE NAVY</v>
          </cell>
          <cell r="C3443">
            <v>5</v>
          </cell>
          <cell r="D3443" t="str">
            <v>648478667129</v>
          </cell>
        </row>
        <row r="3444">
          <cell r="A3444" t="str">
            <v>340185233183</v>
          </cell>
          <cell r="B3444" t="str">
            <v>COLLAGE TRUCKER DENM/ANTWH</v>
          </cell>
          <cell r="C3444">
            <v>5</v>
          </cell>
          <cell r="D3444" t="str">
            <v>648478644564</v>
          </cell>
        </row>
        <row r="3445">
          <cell r="A3445" t="str">
            <v>340208024183</v>
          </cell>
          <cell r="B3445" t="str">
            <v>CROCHET BEANIE AQUA</v>
          </cell>
          <cell r="C3445">
            <v>8.5</v>
          </cell>
          <cell r="D3445" t="str">
            <v>648478621176</v>
          </cell>
        </row>
        <row r="3446">
          <cell r="A3446" t="str">
            <v>340208632183</v>
          </cell>
          <cell r="B3446" t="str">
            <v>CROCHET BEANIE WHITE</v>
          </cell>
          <cell r="C3446">
            <v>8.5</v>
          </cell>
          <cell r="D3446" t="str">
            <v>648478621183</v>
          </cell>
        </row>
        <row r="3447">
          <cell r="A3447" t="str">
            <v>340209038304</v>
          </cell>
          <cell r="B3447" t="str">
            <v>CROSS FLX FIT BLACK SM-MD</v>
          </cell>
          <cell r="C3447">
            <v>5</v>
          </cell>
          <cell r="D3447" t="str">
            <v>648478661363</v>
          </cell>
        </row>
        <row r="3448">
          <cell r="A3448" t="str">
            <v>340209038308</v>
          </cell>
          <cell r="B3448" t="str">
            <v>CROSS FLX FIT BLACK LG-XL</v>
          </cell>
          <cell r="C3448">
            <v>5</v>
          </cell>
          <cell r="D3448" t="str">
            <v>648478661356</v>
          </cell>
        </row>
        <row r="3449">
          <cell r="A3449" t="str">
            <v>340209133304</v>
          </cell>
          <cell r="B3449" t="str">
            <v>CROSS FLX FIT BROWN SM-MD</v>
          </cell>
          <cell r="C3449">
            <v>5</v>
          </cell>
          <cell r="D3449" t="str">
            <v>648478661400</v>
          </cell>
        </row>
        <row r="3450">
          <cell r="A3450" t="str">
            <v>340209133308</v>
          </cell>
          <cell r="B3450" t="str">
            <v>CROSS FLX FIT BROWN LG-XL</v>
          </cell>
          <cell r="C3450">
            <v>5</v>
          </cell>
          <cell r="D3450" t="str">
            <v>648478661394</v>
          </cell>
        </row>
        <row r="3451">
          <cell r="A3451" t="str">
            <v>340209339304</v>
          </cell>
          <cell r="B3451" t="str">
            <v>CROSS FLX FIT KHAKI SM-MD</v>
          </cell>
          <cell r="C3451">
            <v>5</v>
          </cell>
          <cell r="D3451" t="str">
            <v>648478661387</v>
          </cell>
        </row>
        <row r="3452">
          <cell r="A3452" t="str">
            <v>340209339308</v>
          </cell>
          <cell r="B3452" t="str">
            <v>CROSS FLX FIT KHAKI LG-XL</v>
          </cell>
          <cell r="C3452">
            <v>5</v>
          </cell>
          <cell r="D3452" t="str">
            <v>648478661370</v>
          </cell>
        </row>
        <row r="3453">
          <cell r="A3453" t="str">
            <v>340212038304</v>
          </cell>
          <cell r="B3453" t="str">
            <v>CROS OVER FLX CAP BLK SM-MD</v>
          </cell>
          <cell r="C3453">
            <v>12</v>
          </cell>
          <cell r="D3453" t="str">
            <v>648478632851</v>
          </cell>
        </row>
        <row r="3454">
          <cell r="A3454" t="str">
            <v>340212038308</v>
          </cell>
          <cell r="B3454" t="str">
            <v>CROS OVER FLX CAP BLK LG-XL</v>
          </cell>
          <cell r="C3454">
            <v>12</v>
          </cell>
          <cell r="D3454" t="str">
            <v>648478632868</v>
          </cell>
        </row>
        <row r="3455">
          <cell r="A3455" t="str">
            <v>340212133304</v>
          </cell>
          <cell r="B3455" t="str">
            <v>CROS OVER FLX CAP BRWN SM-MD</v>
          </cell>
          <cell r="C3455">
            <v>12</v>
          </cell>
          <cell r="D3455" t="str">
            <v>648478632875</v>
          </cell>
        </row>
        <row r="3456">
          <cell r="A3456" t="str">
            <v>340212133308</v>
          </cell>
          <cell r="B3456" t="str">
            <v>CROS OVER FLX CAP BRWN LG-XL</v>
          </cell>
          <cell r="C3456">
            <v>12</v>
          </cell>
          <cell r="D3456" t="str">
            <v>648478632882</v>
          </cell>
        </row>
        <row r="3457">
          <cell r="A3457" t="str">
            <v>340212448304</v>
          </cell>
          <cell r="B3457" t="str">
            <v>CROS OVER FLX CAP OLV SM-MD</v>
          </cell>
          <cell r="C3457">
            <v>12</v>
          </cell>
          <cell r="D3457" t="str">
            <v>648478632912</v>
          </cell>
        </row>
        <row r="3458">
          <cell r="A3458" t="str">
            <v>340212448308</v>
          </cell>
          <cell r="B3458" t="str">
            <v>CROS OVER FLX CAP OLV LG-XL</v>
          </cell>
          <cell r="C3458">
            <v>12</v>
          </cell>
          <cell r="D3458" t="str">
            <v>648478632929</v>
          </cell>
        </row>
        <row r="3459">
          <cell r="A3459" t="str">
            <v>340264038725</v>
          </cell>
          <cell r="B3459" t="str">
            <v>NEW ERA DOLLA BLACK 7 1/4"</v>
          </cell>
          <cell r="C3459">
            <v>18</v>
          </cell>
          <cell r="D3459" t="str">
            <v>648478640665</v>
          </cell>
        </row>
        <row r="3460">
          <cell r="A3460" t="str">
            <v>340264038737</v>
          </cell>
          <cell r="B3460" t="str">
            <v>NEW ERA DOLLA BLACK 7 3/8"</v>
          </cell>
          <cell r="C3460">
            <v>18</v>
          </cell>
          <cell r="D3460" t="str">
            <v>648478640672</v>
          </cell>
        </row>
        <row r="3461">
          <cell r="A3461" t="str">
            <v>340264038750</v>
          </cell>
          <cell r="B3461" t="str">
            <v>NEW ERA DOLLA BLACK 7 1/2"</v>
          </cell>
          <cell r="C3461">
            <v>18</v>
          </cell>
          <cell r="D3461" t="str">
            <v>648478640658</v>
          </cell>
        </row>
        <row r="3462">
          <cell r="A3462" t="str">
            <v>340264038762</v>
          </cell>
          <cell r="B3462" t="str">
            <v>NEW ERA DOLLA BLACK 7 5/8"</v>
          </cell>
          <cell r="C3462">
            <v>18</v>
          </cell>
          <cell r="D3462" t="str">
            <v>648478640689</v>
          </cell>
        </row>
        <row r="3463">
          <cell r="A3463" t="str">
            <v>340264287725</v>
          </cell>
          <cell r="B3463" t="str">
            <v>NEW ERA DOLLA GREEN 7 1/4"</v>
          </cell>
          <cell r="C3463">
            <v>18</v>
          </cell>
          <cell r="D3463" t="str">
            <v>648478640740</v>
          </cell>
        </row>
        <row r="3464">
          <cell r="A3464" t="str">
            <v>340264287737</v>
          </cell>
          <cell r="B3464" t="str">
            <v>NEW ERA DOLLA GREEN 7 3/8"</v>
          </cell>
          <cell r="C3464">
            <v>18</v>
          </cell>
          <cell r="D3464" t="str">
            <v>648478640757</v>
          </cell>
        </row>
        <row r="3465">
          <cell r="A3465" t="str">
            <v>340264287750</v>
          </cell>
          <cell r="B3465" t="str">
            <v>NEW ERA DOLLA GREEN 7 1/2"</v>
          </cell>
          <cell r="C3465">
            <v>18</v>
          </cell>
          <cell r="D3465" t="str">
            <v>648478640733</v>
          </cell>
        </row>
        <row r="3466">
          <cell r="A3466" t="str">
            <v>340264287762</v>
          </cell>
          <cell r="B3466" t="str">
            <v>NEW ERA DOLLA GREEN 7 5/8"</v>
          </cell>
          <cell r="C3466">
            <v>18</v>
          </cell>
          <cell r="D3466" t="str">
            <v>648478640764</v>
          </cell>
        </row>
        <row r="3467">
          <cell r="A3467" t="str">
            <v>340264301725</v>
          </cell>
          <cell r="B3467" t="str">
            <v>NEW ERA DOLLA GREY 7 1/4"</v>
          </cell>
          <cell r="C3467">
            <v>18</v>
          </cell>
          <cell r="D3467" t="str">
            <v>648478640825</v>
          </cell>
        </row>
        <row r="3468">
          <cell r="A3468" t="str">
            <v>340264301737</v>
          </cell>
          <cell r="B3468" t="str">
            <v>NEW ERA DOLLA GREY 7 3/8"</v>
          </cell>
          <cell r="C3468">
            <v>18</v>
          </cell>
          <cell r="D3468" t="str">
            <v>648478640832</v>
          </cell>
        </row>
        <row r="3469">
          <cell r="A3469" t="str">
            <v>340264301750</v>
          </cell>
          <cell r="B3469" t="str">
            <v>NEW ERA DOLLA GREY 7 1/2"</v>
          </cell>
          <cell r="C3469">
            <v>18</v>
          </cell>
          <cell r="D3469" t="str">
            <v>648478640818</v>
          </cell>
        </row>
        <row r="3470">
          <cell r="A3470" t="str">
            <v>340264301762</v>
          </cell>
          <cell r="B3470" t="str">
            <v>NEW ERA DOLLA GREY 7 5/8"</v>
          </cell>
          <cell r="C3470">
            <v>18</v>
          </cell>
          <cell r="D3470" t="str">
            <v>648478640849</v>
          </cell>
        </row>
        <row r="3471">
          <cell r="A3471" t="str">
            <v>340266087183</v>
          </cell>
          <cell r="B3471" t="str">
            <v>DOS BEANIE BLACK / ORANGE</v>
          </cell>
          <cell r="C3471">
            <v>5</v>
          </cell>
          <cell r="D3471" t="str">
            <v>648478667044</v>
          </cell>
        </row>
        <row r="3472">
          <cell r="A3472" t="str">
            <v>340266147183</v>
          </cell>
          <cell r="B3472" t="str">
            <v>DOS BEANIE BROWN / KHAKI</v>
          </cell>
          <cell r="C3472">
            <v>11</v>
          </cell>
          <cell r="D3472" t="str">
            <v>648478667051</v>
          </cell>
        </row>
        <row r="3473">
          <cell r="A3473" t="str">
            <v>340266595183</v>
          </cell>
          <cell r="B3473" t="str">
            <v>DOS BEANIE TEAL / GREEN</v>
          </cell>
          <cell r="C3473">
            <v>11</v>
          </cell>
          <cell r="D3473" t="str">
            <v>648478667068</v>
          </cell>
        </row>
        <row r="3474">
          <cell r="A3474" t="str">
            <v>340279038183</v>
          </cell>
          <cell r="B3474" t="str">
            <v>EAGLE CAP ADJUSTABLE HAT BLK</v>
          </cell>
          <cell r="C3474">
            <v>10</v>
          </cell>
          <cell r="D3474" t="str">
            <v>648478642089</v>
          </cell>
        </row>
        <row r="3475">
          <cell r="A3475" t="str">
            <v>340279287183</v>
          </cell>
          <cell r="B3475" t="str">
            <v>EAGLE CAP ADJUSTABLE HAT GRN</v>
          </cell>
          <cell r="C3475">
            <v>10</v>
          </cell>
          <cell r="D3475" t="str">
            <v>648478642157</v>
          </cell>
        </row>
        <row r="3476">
          <cell r="A3476" t="str">
            <v>340279661183</v>
          </cell>
          <cell r="B3476" t="str">
            <v>EAGLE CAP ADJUSTABLE HAT YL</v>
          </cell>
          <cell r="C3476">
            <v>10</v>
          </cell>
          <cell r="D3476" t="str">
            <v>648478642188</v>
          </cell>
        </row>
        <row r="3477">
          <cell r="A3477" t="str">
            <v>340281644183</v>
          </cell>
          <cell r="B3477" t="str">
            <v>ECLIPSE WMN SUN HAT WHT/KHAKI</v>
          </cell>
          <cell r="C3477">
            <v>12</v>
          </cell>
          <cell r="D3477" t="str">
            <v>648478639683</v>
          </cell>
        </row>
        <row r="3478">
          <cell r="A3478" t="str">
            <v>340286038183</v>
          </cell>
          <cell r="B3478" t="str">
            <v>ENSMBLE BEANIE BLACK</v>
          </cell>
          <cell r="C3478">
            <v>10</v>
          </cell>
          <cell r="D3478" t="str">
            <v>648478648845</v>
          </cell>
        </row>
        <row r="3479">
          <cell r="A3479" t="str">
            <v>340286133183</v>
          </cell>
          <cell r="B3479" t="str">
            <v>ENSMBLE BEANIE BROWN</v>
          </cell>
          <cell r="C3479">
            <v>10</v>
          </cell>
          <cell r="D3479" t="str">
            <v>648478651722</v>
          </cell>
        </row>
        <row r="3480">
          <cell r="A3480" t="str">
            <v>340304038304</v>
          </cell>
          <cell r="B3480" t="str">
            <v>CORPO FLX CAP BLACK SM-MD</v>
          </cell>
          <cell r="C3480">
            <v>5</v>
          </cell>
          <cell r="D3480" t="str">
            <v>648478666931</v>
          </cell>
        </row>
        <row r="3481">
          <cell r="A3481" t="str">
            <v>340304038308</v>
          </cell>
          <cell r="B3481" t="str">
            <v>CORPO FLX CAP BLACK LG-XL</v>
          </cell>
          <cell r="C3481">
            <v>5</v>
          </cell>
          <cell r="D3481" t="str">
            <v>648478666924</v>
          </cell>
        </row>
        <row r="3482">
          <cell r="A3482" t="str">
            <v>340304133304</v>
          </cell>
          <cell r="B3482" t="str">
            <v>CORPO FLX CAP BROWN SM-MD</v>
          </cell>
          <cell r="C3482">
            <v>5</v>
          </cell>
          <cell r="D3482" t="str">
            <v>648478666955</v>
          </cell>
        </row>
        <row r="3483">
          <cell r="A3483" t="str">
            <v>340304133308</v>
          </cell>
          <cell r="B3483" t="str">
            <v>CORPO FLX CAP BROWN LG-XL</v>
          </cell>
          <cell r="C3483">
            <v>5</v>
          </cell>
          <cell r="D3483" t="str">
            <v>648478666948</v>
          </cell>
        </row>
        <row r="3484">
          <cell r="A3484" t="str">
            <v>340304433304</v>
          </cell>
          <cell r="B3484" t="str">
            <v>CORPO FLX CAP NAVY SM-MD</v>
          </cell>
          <cell r="C3484">
            <v>5</v>
          </cell>
          <cell r="D3484" t="str">
            <v>648478666979</v>
          </cell>
        </row>
        <row r="3485">
          <cell r="A3485" t="str">
            <v>340304433308</v>
          </cell>
          <cell r="B3485" t="str">
            <v>CORPO FLX CAP NAVY LG-XL</v>
          </cell>
          <cell r="C3485">
            <v>5</v>
          </cell>
          <cell r="D3485" t="str">
            <v>648478666962</v>
          </cell>
        </row>
        <row r="3486">
          <cell r="A3486" t="str">
            <v>340306038183</v>
          </cell>
          <cell r="B3486" t="str">
            <v>DO NOT USE. USE TKCORPOBK</v>
          </cell>
          <cell r="C3486">
            <v>9</v>
          </cell>
          <cell r="D3486" t="str">
            <v/>
          </cell>
        </row>
        <row r="3487">
          <cell r="A3487" t="str">
            <v>340307038183</v>
          </cell>
          <cell r="B3487" t="str">
            <v>CORPO BLACK SNAP BACK HAT</v>
          </cell>
          <cell r="C3487">
            <v>9</v>
          </cell>
          <cell r="D3487" t="str">
            <v>648478653214</v>
          </cell>
        </row>
        <row r="3488">
          <cell r="A3488" t="str">
            <v>340307133183</v>
          </cell>
          <cell r="B3488" t="str">
            <v>CORPO BROWN SNAP BACK HAT</v>
          </cell>
          <cell r="C3488">
            <v>9</v>
          </cell>
          <cell r="D3488" t="str">
            <v>648478653221</v>
          </cell>
        </row>
        <row r="3489">
          <cell r="A3489" t="str">
            <v>340307632183</v>
          </cell>
          <cell r="B3489" t="str">
            <v>CORPO WHITE SNAP BACK HAT</v>
          </cell>
          <cell r="C3489">
            <v>9</v>
          </cell>
          <cell r="D3489" t="str">
            <v>648478653238</v>
          </cell>
        </row>
        <row r="3490">
          <cell r="A3490" t="str">
            <v>340309019304</v>
          </cell>
          <cell r="B3490" t="str">
            <v>BULLIT CUSTM CAP ANT WHT SM-MD</v>
          </cell>
          <cell r="C3490">
            <v>17</v>
          </cell>
          <cell r="D3490" t="str">
            <v>648478649552</v>
          </cell>
        </row>
        <row r="3491">
          <cell r="A3491" t="str">
            <v>340309019308</v>
          </cell>
          <cell r="B3491" t="str">
            <v>BULLIT CUSTM CAP ANT WHITE LG-</v>
          </cell>
          <cell r="C3491">
            <v>17</v>
          </cell>
          <cell r="D3491" t="str">
            <v>648478649545</v>
          </cell>
        </row>
        <row r="3492">
          <cell r="A3492" t="str">
            <v>340311038183</v>
          </cell>
          <cell r="B3492" t="str">
            <v>DEBONAIR BEANIE BLACK</v>
          </cell>
          <cell r="C3492">
            <v>11</v>
          </cell>
          <cell r="D3492" t="str">
            <v>648478649224</v>
          </cell>
        </row>
        <row r="3493">
          <cell r="A3493" t="str">
            <v>340312133183</v>
          </cell>
          <cell r="B3493" t="str">
            <v>FLAPJACK BEANIE BROWN</v>
          </cell>
          <cell r="C3493">
            <v>9</v>
          </cell>
          <cell r="D3493" t="str">
            <v>648478620803</v>
          </cell>
        </row>
        <row r="3494">
          <cell r="A3494" t="str">
            <v>340312448183</v>
          </cell>
          <cell r="B3494" t="str">
            <v>FLAPJACK BEANIE OLIVE</v>
          </cell>
          <cell r="C3494">
            <v>9</v>
          </cell>
          <cell r="D3494" t="str">
            <v>648478620810</v>
          </cell>
        </row>
        <row r="3495">
          <cell r="A3495" t="str">
            <v>340315038183</v>
          </cell>
          <cell r="B3495" t="str">
            <v>CROSS BEANIE BLACK</v>
          </cell>
          <cell r="C3495">
            <v>5</v>
          </cell>
          <cell r="D3495" t="str">
            <v>648478660274</v>
          </cell>
        </row>
        <row r="3496">
          <cell r="A3496" t="str">
            <v>340315133183</v>
          </cell>
          <cell r="B3496" t="str">
            <v>CROSS BEANIE BROWN</v>
          </cell>
          <cell r="C3496">
            <v>5</v>
          </cell>
          <cell r="D3496" t="str">
            <v>648478660281</v>
          </cell>
        </row>
        <row r="3497">
          <cell r="A3497" t="str">
            <v>340315167183</v>
          </cell>
          <cell r="B3497" t="str">
            <v>CROSS BEANIE CHAR HTHR</v>
          </cell>
          <cell r="C3497">
            <v>5</v>
          </cell>
          <cell r="D3497" t="str">
            <v>648478660298</v>
          </cell>
        </row>
        <row r="3498">
          <cell r="A3498" t="str">
            <v>340345039304</v>
          </cell>
          <cell r="B3498" t="str">
            <v>GEO  CUSTM CAP BLK/ CAMO SM-MD</v>
          </cell>
          <cell r="C3498">
            <v>11</v>
          </cell>
          <cell r="D3498" t="str">
            <v>648478651685</v>
          </cell>
        </row>
        <row r="3499">
          <cell r="A3499" t="str">
            <v>340345039308</v>
          </cell>
          <cell r="B3499" t="str">
            <v>GEO  CUSTM CAP BLK/ CAMO LG-XL</v>
          </cell>
          <cell r="C3499">
            <v>11</v>
          </cell>
          <cell r="D3499" t="str">
            <v>648478651678</v>
          </cell>
        </row>
        <row r="3500">
          <cell r="A3500" t="str">
            <v>340345450304</v>
          </cell>
          <cell r="B3500" t="str">
            <v>GEO  CUSTM CAP OLV/ CAMO SM-MD</v>
          </cell>
          <cell r="C3500">
            <v>11</v>
          </cell>
          <cell r="D3500" t="str">
            <v>648478648814</v>
          </cell>
        </row>
        <row r="3501">
          <cell r="A3501" t="str">
            <v>340345450308</v>
          </cell>
          <cell r="B3501" t="str">
            <v>GEO  CUSTM CAP OLV/ CAMO LG-XL</v>
          </cell>
          <cell r="C3501">
            <v>11</v>
          </cell>
          <cell r="D3501" t="str">
            <v>648478648807</v>
          </cell>
        </row>
        <row r="3502">
          <cell r="A3502" t="str">
            <v>340346367183</v>
          </cell>
          <cell r="B3502" t="str">
            <v>GEOMETRIC ADJUSTBLE CAP MAROON</v>
          </cell>
          <cell r="C3502">
            <v>10</v>
          </cell>
          <cell r="D3502" t="str">
            <v>648478644809</v>
          </cell>
        </row>
        <row r="3503">
          <cell r="A3503" t="str">
            <v>340365038183</v>
          </cell>
          <cell r="B3503" t="str">
            <v>ICON BLACK SNAP BACK HAT</v>
          </cell>
          <cell r="C3503">
            <v>5</v>
          </cell>
          <cell r="D3503" t="str">
            <v>648478660304</v>
          </cell>
        </row>
        <row r="3504">
          <cell r="A3504" t="str">
            <v>340365133183</v>
          </cell>
          <cell r="B3504" t="str">
            <v>ICON BROWN SNAP BACK HAT</v>
          </cell>
          <cell r="C3504">
            <v>5</v>
          </cell>
          <cell r="D3504" t="str">
            <v>648478660311</v>
          </cell>
        </row>
        <row r="3505">
          <cell r="A3505" t="str">
            <v>340365433183</v>
          </cell>
          <cell r="B3505" t="str">
            <v>ICON NAVY SNAP BACK HAT</v>
          </cell>
          <cell r="C3505">
            <v>5</v>
          </cell>
          <cell r="D3505" t="str">
            <v>648478660328</v>
          </cell>
        </row>
        <row r="3506">
          <cell r="A3506" t="str">
            <v>340380038183</v>
          </cell>
          <cell r="B3506" t="str">
            <v>HUNTER KNIT CAP BLACK</v>
          </cell>
          <cell r="C3506">
            <v>5</v>
          </cell>
          <cell r="D3506" t="str">
            <v>648478667211</v>
          </cell>
        </row>
        <row r="3507">
          <cell r="A3507" t="str">
            <v>340380133183</v>
          </cell>
          <cell r="B3507" t="str">
            <v>HUNTER KNIT CAP BROWN</v>
          </cell>
          <cell r="C3507">
            <v>5</v>
          </cell>
          <cell r="D3507" t="str">
            <v>648478667228</v>
          </cell>
        </row>
        <row r="3508">
          <cell r="A3508" t="str">
            <v>340381038183</v>
          </cell>
          <cell r="B3508" t="str">
            <v>ICON BEANIE BLACK</v>
          </cell>
          <cell r="C3508">
            <v>5</v>
          </cell>
          <cell r="D3508" t="str">
            <v>648478660243</v>
          </cell>
        </row>
        <row r="3509">
          <cell r="A3509" t="str">
            <v>340381133183</v>
          </cell>
          <cell r="B3509" t="str">
            <v>ICON BEANIE BROWN</v>
          </cell>
          <cell r="C3509">
            <v>5</v>
          </cell>
          <cell r="D3509" t="str">
            <v>648478660250</v>
          </cell>
        </row>
        <row r="3510">
          <cell r="A3510" t="str">
            <v>340381448183</v>
          </cell>
          <cell r="B3510" t="str">
            <v>ICON BEANIE OLIVE</v>
          </cell>
          <cell r="C3510">
            <v>5</v>
          </cell>
          <cell r="D3510" t="str">
            <v>648478660267</v>
          </cell>
        </row>
        <row r="3511">
          <cell r="A3511" t="str">
            <v>340395038304</v>
          </cell>
          <cell r="B3511" t="str">
            <v>ICON FLX FIT BLACK SM-MD</v>
          </cell>
          <cell r="C3511">
            <v>12.5</v>
          </cell>
          <cell r="D3511" t="str">
            <v>648478661288</v>
          </cell>
        </row>
        <row r="3512">
          <cell r="A3512" t="str">
            <v>340395038308</v>
          </cell>
          <cell r="B3512" t="str">
            <v>ICON FLX FIT BLACK LG-XL</v>
          </cell>
          <cell r="C3512">
            <v>5</v>
          </cell>
          <cell r="D3512" t="str">
            <v>648478661271</v>
          </cell>
        </row>
        <row r="3513">
          <cell r="A3513" t="str">
            <v>340395083304</v>
          </cell>
          <cell r="B3513" t="str">
            <v>ICON FLX FIT BLK/CHAR SM-MD</v>
          </cell>
          <cell r="C3513">
            <v>5</v>
          </cell>
          <cell r="D3513" t="str">
            <v>648478665262</v>
          </cell>
        </row>
        <row r="3514">
          <cell r="A3514" t="str">
            <v>340395083308</v>
          </cell>
          <cell r="B3514" t="str">
            <v>ICON FLX FIT BLK/CHAR LG-XL</v>
          </cell>
          <cell r="C3514">
            <v>5</v>
          </cell>
          <cell r="D3514" t="str">
            <v>648478665255</v>
          </cell>
        </row>
        <row r="3515">
          <cell r="A3515" t="str">
            <v>340395133304</v>
          </cell>
          <cell r="B3515" t="str">
            <v>ICON FLX FIT BROWN SM-MD</v>
          </cell>
          <cell r="C3515">
            <v>12.5</v>
          </cell>
          <cell r="D3515" t="str">
            <v>648478661301</v>
          </cell>
        </row>
        <row r="3516">
          <cell r="A3516" t="str">
            <v>340395133308</v>
          </cell>
          <cell r="B3516" t="str">
            <v>ICON FLX FIT BROWN LG-XL</v>
          </cell>
          <cell r="C3516">
            <v>5</v>
          </cell>
          <cell r="D3516" t="str">
            <v>648478661295</v>
          </cell>
        </row>
        <row r="3517">
          <cell r="A3517" t="str">
            <v>340395433304</v>
          </cell>
          <cell r="B3517" t="str">
            <v>ICON FLX FIT NAVY SM-MD</v>
          </cell>
          <cell r="C3517">
            <v>5</v>
          </cell>
          <cell r="D3517" t="str">
            <v>648478661325</v>
          </cell>
        </row>
        <row r="3518">
          <cell r="A3518" t="str">
            <v>340395433308</v>
          </cell>
          <cell r="B3518" t="str">
            <v>ICON FLX FIT NAVY LG-XL</v>
          </cell>
          <cell r="C3518">
            <v>5</v>
          </cell>
          <cell r="D3518" t="str">
            <v>648478661318</v>
          </cell>
        </row>
        <row r="3519">
          <cell r="A3519" t="str">
            <v>340395632304</v>
          </cell>
          <cell r="B3519" t="str">
            <v>ICON FLX FIT WHITE SM-MD</v>
          </cell>
          <cell r="C3519">
            <v>5</v>
          </cell>
          <cell r="D3519" t="str">
            <v>648478661349</v>
          </cell>
        </row>
        <row r="3520">
          <cell r="A3520" t="str">
            <v>340395632308</v>
          </cell>
          <cell r="B3520" t="str">
            <v>ICON FLX FIT WHITE LG-XL</v>
          </cell>
          <cell r="C3520">
            <v>5</v>
          </cell>
          <cell r="D3520" t="str">
            <v>648478661332</v>
          </cell>
        </row>
        <row r="3521">
          <cell r="A3521" t="str">
            <v>340396038183</v>
          </cell>
          <cell r="B3521" t="str">
            <v>INCA BEANIE BLACK</v>
          </cell>
          <cell r="C3521">
            <v>5</v>
          </cell>
          <cell r="D3521" t="str">
            <v>648478667075</v>
          </cell>
        </row>
        <row r="3522">
          <cell r="A3522" t="str">
            <v>340396133183</v>
          </cell>
          <cell r="B3522" t="str">
            <v>INCA BEANIE BROWN</v>
          </cell>
          <cell r="C3522">
            <v>5</v>
          </cell>
          <cell r="D3522" t="str">
            <v>648478667082</v>
          </cell>
        </row>
        <row r="3523">
          <cell r="A3523" t="str">
            <v>340396433183</v>
          </cell>
          <cell r="B3523" t="str">
            <v>INCA BEANIE NAVY</v>
          </cell>
          <cell r="C3523">
            <v>5</v>
          </cell>
          <cell r="D3523" t="str">
            <v>648478667099</v>
          </cell>
        </row>
        <row r="3524">
          <cell r="A3524" t="str">
            <v>340397038183</v>
          </cell>
          <cell r="B3524" t="str">
            <v>INCOGNITO BEANIE BLACK</v>
          </cell>
          <cell r="C3524">
            <v>5</v>
          </cell>
          <cell r="D3524" t="str">
            <v>648478648852</v>
          </cell>
        </row>
        <row r="3525">
          <cell r="A3525" t="str">
            <v>340397133183</v>
          </cell>
          <cell r="B3525" t="str">
            <v>INCOGNITO BEANIE BROWN</v>
          </cell>
          <cell r="C3525">
            <v>12</v>
          </cell>
          <cell r="D3525" t="str">
            <v>648478651739</v>
          </cell>
        </row>
        <row r="3526">
          <cell r="A3526" t="str">
            <v>340428022183</v>
          </cell>
          <cell r="B3526" t="str">
            <v>LA FLEUR WMN BEANIE ANTWHT/CRE</v>
          </cell>
          <cell r="C3526">
            <v>13</v>
          </cell>
          <cell r="D3526" t="str">
            <v>648478654464</v>
          </cell>
        </row>
        <row r="3527">
          <cell r="A3527" t="str">
            <v>340428594183</v>
          </cell>
          <cell r="B3527" t="str">
            <v>LA FLEUR WMN BEANIE TEAL/CREAM</v>
          </cell>
          <cell r="C3527">
            <v>14</v>
          </cell>
          <cell r="D3527" t="str">
            <v>648478654457</v>
          </cell>
        </row>
        <row r="3528">
          <cell r="A3528" t="str">
            <v>340440038183</v>
          </cell>
          <cell r="B3528" t="str">
            <v>LEGIT BEANIE BLACK</v>
          </cell>
          <cell r="C3528">
            <v>5</v>
          </cell>
          <cell r="D3528" t="str">
            <v>648478651753</v>
          </cell>
        </row>
        <row r="3529">
          <cell r="A3529" t="str">
            <v>340440326183</v>
          </cell>
          <cell r="B3529" t="str">
            <v>LEGIT BEANIE INDIGO</v>
          </cell>
          <cell r="C3529">
            <v>5</v>
          </cell>
          <cell r="D3529" t="str">
            <v>648478648876</v>
          </cell>
        </row>
        <row r="3530">
          <cell r="A3530" t="str">
            <v>340453448183</v>
          </cell>
          <cell r="B3530" t="str">
            <v>LOOP BEANIE OLIVE</v>
          </cell>
          <cell r="C3530">
            <v>10</v>
          </cell>
          <cell r="D3530" t="str">
            <v>648478651715</v>
          </cell>
        </row>
        <row r="3531">
          <cell r="A3531" t="str">
            <v>340453462183</v>
          </cell>
          <cell r="B3531" t="str">
            <v>LOOP BEANIE ORANGE</v>
          </cell>
          <cell r="C3531">
            <v>10</v>
          </cell>
          <cell r="D3531" t="str">
            <v>648478648838</v>
          </cell>
        </row>
        <row r="3532">
          <cell r="A3532" t="str">
            <v>340456038725</v>
          </cell>
          <cell r="B3532" t="str">
            <v>NEW ERA LOUIE BLACK 7 1/4"</v>
          </cell>
          <cell r="C3532">
            <v>18</v>
          </cell>
          <cell r="D3532" t="str">
            <v>648478666757</v>
          </cell>
        </row>
        <row r="3533">
          <cell r="A3533" t="str">
            <v>340456038737</v>
          </cell>
          <cell r="B3533" t="str">
            <v>NEW ERA LOUIE BLACK 7 3/8"</v>
          </cell>
          <cell r="C3533">
            <v>18</v>
          </cell>
          <cell r="D3533" t="str">
            <v>648478666764</v>
          </cell>
        </row>
        <row r="3534">
          <cell r="A3534" t="str">
            <v>340456038750</v>
          </cell>
          <cell r="B3534" t="str">
            <v>NEW ERA LOUIE BLACK 7 1/2"</v>
          </cell>
          <cell r="C3534">
            <v>18</v>
          </cell>
          <cell r="D3534" t="str">
            <v>648478666740</v>
          </cell>
        </row>
        <row r="3535">
          <cell r="A3535" t="str">
            <v>340456038762</v>
          </cell>
          <cell r="B3535" t="str">
            <v>NEW ERA LOUIE BLACK 7 5/8"</v>
          </cell>
          <cell r="C3535">
            <v>18</v>
          </cell>
          <cell r="D3535" t="str">
            <v>648478666771</v>
          </cell>
        </row>
        <row r="3536">
          <cell r="A3536" t="str">
            <v>340456046725</v>
          </cell>
          <cell r="B3536" t="str">
            <v>NEW ERA LOUIE BLK/GLD 7 1/4" INTL ONLY</v>
          </cell>
          <cell r="C3536">
            <v>18</v>
          </cell>
          <cell r="D3536" t="str">
            <v>648478676947</v>
          </cell>
        </row>
        <row r="3537">
          <cell r="A3537" t="str">
            <v>340456046737</v>
          </cell>
          <cell r="B3537" t="str">
            <v>NEW ERA LOUIE BLK/GLD 7 3/8" INTL ONLY</v>
          </cell>
          <cell r="C3537">
            <v>18</v>
          </cell>
          <cell r="D3537" t="str">
            <v>648478676954</v>
          </cell>
        </row>
        <row r="3538">
          <cell r="A3538" t="str">
            <v>340456046750</v>
          </cell>
          <cell r="B3538" t="str">
            <v>NEW ERA LOUIE BLK/GLD 7 1/2" INTL ONLY</v>
          </cell>
          <cell r="C3538">
            <v>18</v>
          </cell>
          <cell r="D3538" t="str">
            <v>648478676961</v>
          </cell>
        </row>
        <row r="3539">
          <cell r="A3539" t="str">
            <v>340456046762</v>
          </cell>
          <cell r="B3539" t="str">
            <v>NEW ERA LOUIE BLK/GLD 7 5/8" INTL ONLY</v>
          </cell>
          <cell r="C3539">
            <v>18</v>
          </cell>
          <cell r="D3539" t="str">
            <v>648478676978</v>
          </cell>
        </row>
        <row r="3540">
          <cell r="A3540" t="str">
            <v>340456632725</v>
          </cell>
          <cell r="B3540" t="str">
            <v>NEW ERA LOUIE WHITE 7 1/4"</v>
          </cell>
          <cell r="C3540">
            <v>18</v>
          </cell>
          <cell r="D3540" t="str">
            <v>648478666795</v>
          </cell>
        </row>
        <row r="3541">
          <cell r="A3541" t="str">
            <v>340456632737</v>
          </cell>
          <cell r="B3541" t="str">
            <v>NEW ERA LOUIE WHITE 7 3/8"</v>
          </cell>
          <cell r="C3541">
            <v>18</v>
          </cell>
          <cell r="D3541" t="str">
            <v>648478666801</v>
          </cell>
        </row>
        <row r="3542">
          <cell r="A3542" t="str">
            <v>340456632750</v>
          </cell>
          <cell r="B3542" t="str">
            <v>NEW ERA LOUIE WHITE 7 1/2"</v>
          </cell>
          <cell r="C3542">
            <v>18</v>
          </cell>
          <cell r="D3542" t="str">
            <v>648478666788</v>
          </cell>
        </row>
        <row r="3543">
          <cell r="A3543" t="str">
            <v>340456632762</v>
          </cell>
          <cell r="B3543" t="str">
            <v>NEW ERA LOUIE WHITE 7 5/8"</v>
          </cell>
          <cell r="C3543">
            <v>18</v>
          </cell>
          <cell r="D3543" t="str">
            <v>648478666818</v>
          </cell>
        </row>
        <row r="3544">
          <cell r="A3544" t="str">
            <v>340457046304</v>
          </cell>
          <cell r="B3544" t="str">
            <v>LOUIE FLX FIT BLACK/GOLD SM-MD</v>
          </cell>
          <cell r="C3544">
            <v>12.5</v>
          </cell>
          <cell r="D3544" t="str">
            <v>648478677791</v>
          </cell>
        </row>
        <row r="3545">
          <cell r="A3545" t="str">
            <v>340457046308</v>
          </cell>
          <cell r="B3545" t="str">
            <v>LOUIE FLX FIT BLACK/GOLD LG-XL</v>
          </cell>
          <cell r="C3545">
            <v>12.5</v>
          </cell>
          <cell r="D3545" t="str">
            <v>648478677807</v>
          </cell>
        </row>
        <row r="3546">
          <cell r="A3546" t="str">
            <v>340473038183</v>
          </cell>
          <cell r="B3546" t="str">
            <v>MARQUEE VISOR BEANIE BLACK</v>
          </cell>
          <cell r="C3546">
            <v>5</v>
          </cell>
          <cell r="D3546" t="str">
            <v>648478667174</v>
          </cell>
        </row>
        <row r="3547">
          <cell r="A3547" t="str">
            <v>340473136183</v>
          </cell>
          <cell r="B3547" t="str">
            <v>MARQUEE VISOR BEANIE BRN HTHR</v>
          </cell>
          <cell r="C3547">
            <v>5</v>
          </cell>
          <cell r="D3547" t="str">
            <v>648478667167</v>
          </cell>
        </row>
        <row r="3548">
          <cell r="A3548" t="str">
            <v>340482038304</v>
          </cell>
          <cell r="B3548" t="str">
            <v>MEDAL FITTED CAP-BLACK SM-MD</v>
          </cell>
          <cell r="C3548">
            <v>12</v>
          </cell>
          <cell r="D3548" t="str">
            <v>648478651067</v>
          </cell>
        </row>
        <row r="3549">
          <cell r="A3549" t="str">
            <v>340482038308</v>
          </cell>
          <cell r="B3549" t="str">
            <v>MEDAL FITTED CAP-BLACK LG-XL</v>
          </cell>
          <cell r="C3549">
            <v>12</v>
          </cell>
          <cell r="D3549" t="str">
            <v>648478651050</v>
          </cell>
        </row>
        <row r="3550">
          <cell r="A3550" t="str">
            <v>340482339304</v>
          </cell>
          <cell r="B3550" t="str">
            <v>MEDAL FITTED CAP-KHAKI- SM-MD</v>
          </cell>
          <cell r="C3550">
            <v>12</v>
          </cell>
          <cell r="D3550" t="str">
            <v>648478648654</v>
          </cell>
        </row>
        <row r="3551">
          <cell r="A3551" t="str">
            <v>340482339308</v>
          </cell>
          <cell r="B3551" t="str">
            <v>MEDAL FITTED CAP-KHAKI- LG-XL</v>
          </cell>
          <cell r="C3551">
            <v>12</v>
          </cell>
          <cell r="D3551" t="str">
            <v>648478648661</v>
          </cell>
        </row>
        <row r="3552">
          <cell r="A3552" t="str">
            <v>340482632304</v>
          </cell>
          <cell r="B3552" t="str">
            <v>MEDAL FITTED CAP WHITE SM-MD</v>
          </cell>
          <cell r="C3552">
            <v>5</v>
          </cell>
          <cell r="D3552" t="str">
            <v>648478651081</v>
          </cell>
        </row>
        <row r="3553">
          <cell r="A3553" t="str">
            <v>340482632308</v>
          </cell>
          <cell r="B3553" t="str">
            <v>MEDAL FITTED CAP WHITE LG-XL</v>
          </cell>
          <cell r="C3553">
            <v>12</v>
          </cell>
          <cell r="D3553" t="str">
            <v>648478651074</v>
          </cell>
        </row>
        <row r="3554">
          <cell r="A3554" t="str">
            <v>340527139183</v>
          </cell>
          <cell r="B3554" t="str">
            <v>NEOPOLITAN WMN BEANIE BROWN MI</v>
          </cell>
          <cell r="C3554">
            <v>5</v>
          </cell>
          <cell r="D3554" t="str">
            <v>648478654433</v>
          </cell>
        </row>
        <row r="3555">
          <cell r="A3555" t="str">
            <v>340527455183</v>
          </cell>
          <cell r="B3555" t="str">
            <v>NEOPOLITAN WMN BEANIE OLIVE MI</v>
          </cell>
          <cell r="C3555">
            <v>12</v>
          </cell>
          <cell r="D3555" t="str">
            <v>648478654440</v>
          </cell>
        </row>
        <row r="3556">
          <cell r="A3556" t="str">
            <v>340528508183</v>
          </cell>
          <cell r="B3556" t="str">
            <v>NET BEANIE PURPLE / CREAM</v>
          </cell>
          <cell r="C3556">
            <v>5</v>
          </cell>
          <cell r="D3556" t="str">
            <v>648478668058</v>
          </cell>
        </row>
        <row r="3557">
          <cell r="A3557" t="str">
            <v>340528593183</v>
          </cell>
          <cell r="B3557" t="str">
            <v>NET BEANIE TEAL / BUTTER</v>
          </cell>
          <cell r="C3557">
            <v>10</v>
          </cell>
          <cell r="D3557" t="str">
            <v>648478668065</v>
          </cell>
        </row>
        <row r="3558">
          <cell r="A3558" t="str">
            <v>340552339304</v>
          </cell>
          <cell r="B3558" t="str">
            <v>PAISLEY PRK PRO FLX KHAK SM-MD</v>
          </cell>
          <cell r="C3558">
            <v>16</v>
          </cell>
          <cell r="D3558" t="str">
            <v>648478667013</v>
          </cell>
        </row>
        <row r="3559">
          <cell r="A3559" t="str">
            <v>340552339308</v>
          </cell>
          <cell r="B3559" t="str">
            <v>PAISLEY PRK PRO FLX KHAK LG-XL</v>
          </cell>
          <cell r="C3559">
            <v>16</v>
          </cell>
          <cell r="D3559" t="str">
            <v>648478667006</v>
          </cell>
        </row>
        <row r="3560">
          <cell r="A3560" t="str">
            <v>340552448304</v>
          </cell>
          <cell r="B3560" t="str">
            <v>PAISLEY PRK PRO FLX  OL SM-MD</v>
          </cell>
          <cell r="C3560">
            <v>16</v>
          </cell>
          <cell r="D3560" t="str">
            <v>648478667037</v>
          </cell>
        </row>
        <row r="3561">
          <cell r="A3561" t="str">
            <v>340552448308</v>
          </cell>
          <cell r="B3561" t="str">
            <v>PAISLEY PRK PRO FLX  OL LG-XL</v>
          </cell>
          <cell r="C3561">
            <v>16</v>
          </cell>
          <cell r="D3561" t="str">
            <v>648478667020</v>
          </cell>
        </row>
        <row r="3562">
          <cell r="A3562" t="str">
            <v>340557022183</v>
          </cell>
          <cell r="B3562" t="str">
            <v>PETIT CABLE WMN BEANIE ANT WH</v>
          </cell>
          <cell r="C3562">
            <v>5</v>
          </cell>
          <cell r="D3562" t="str">
            <v>648478654419</v>
          </cell>
        </row>
        <row r="3563">
          <cell r="A3563" t="str">
            <v>340557038183</v>
          </cell>
          <cell r="B3563" t="str">
            <v>PETIT CABLE2 WMN BEANIE BLACK</v>
          </cell>
          <cell r="C3563">
            <v>11</v>
          </cell>
          <cell r="D3563" t="str">
            <v>648478668034</v>
          </cell>
        </row>
        <row r="3564">
          <cell r="A3564" t="str">
            <v>340557448183</v>
          </cell>
          <cell r="B3564" t="str">
            <v>PETIT CABLE WMN BEANIE OLIVE</v>
          </cell>
          <cell r="C3564">
            <v>11</v>
          </cell>
          <cell r="D3564" t="str">
            <v>648478654426</v>
          </cell>
        </row>
        <row r="3565">
          <cell r="A3565" t="str">
            <v>340557590183</v>
          </cell>
          <cell r="B3565" t="str">
            <v>PETIT CABLE2 WMN BEANIE TEAL</v>
          </cell>
          <cell r="C3565">
            <v>5</v>
          </cell>
          <cell r="D3565" t="str">
            <v>648478668041</v>
          </cell>
        </row>
        <row r="3566">
          <cell r="A3566" t="str">
            <v>340569458183</v>
          </cell>
          <cell r="B3566" t="str">
            <v>PINOT WMN BEANIE OLIVE/MERLOT</v>
          </cell>
          <cell r="C3566">
            <v>12</v>
          </cell>
          <cell r="D3566" t="str">
            <v>648478654471</v>
          </cell>
        </row>
        <row r="3567">
          <cell r="A3567" t="str">
            <v>340577089183</v>
          </cell>
          <cell r="B3567" t="str">
            <v>POLAR BEANIE BLACK / RED</v>
          </cell>
          <cell r="C3567">
            <v>5</v>
          </cell>
          <cell r="D3567" t="str">
            <v>648478667235</v>
          </cell>
        </row>
        <row r="3568">
          <cell r="A3568" t="str">
            <v>340577585183</v>
          </cell>
          <cell r="B3568" t="str">
            <v>POLAR BEANIE TAN / TAUPE</v>
          </cell>
          <cell r="C3568">
            <v>5</v>
          </cell>
          <cell r="D3568" t="str">
            <v>648478667242</v>
          </cell>
        </row>
        <row r="3569">
          <cell r="A3569" t="str">
            <v>340591038183</v>
          </cell>
          <cell r="B3569" t="str">
            <v>PREDICTION VISOR BEANIE BLACK</v>
          </cell>
          <cell r="C3569">
            <v>5</v>
          </cell>
          <cell r="D3569" t="str">
            <v>648478667181</v>
          </cell>
        </row>
        <row r="3570">
          <cell r="A3570" t="str">
            <v>340591133183</v>
          </cell>
          <cell r="B3570" t="str">
            <v>PREDICTION VISOR BEANIE BROWN</v>
          </cell>
          <cell r="C3570">
            <v>5</v>
          </cell>
          <cell r="D3570" t="str">
            <v>648478667198</v>
          </cell>
        </row>
        <row r="3571">
          <cell r="A3571" t="str">
            <v>340591448183</v>
          </cell>
          <cell r="B3571" t="str">
            <v>PREDICTION VISOR BEANIE OLIVE</v>
          </cell>
          <cell r="C3571">
            <v>5</v>
          </cell>
          <cell r="D3571" t="str">
            <v>648478667204</v>
          </cell>
        </row>
        <row r="3572">
          <cell r="A3572" t="str">
            <v>340593038725</v>
          </cell>
          <cell r="B3572" t="str">
            <v>NEW ERA PRO BLACK 7 1/4"</v>
          </cell>
          <cell r="C3572">
            <v>15</v>
          </cell>
          <cell r="D3572" t="str">
            <v>648478640702</v>
          </cell>
        </row>
        <row r="3573">
          <cell r="A3573" t="str">
            <v>340593038737</v>
          </cell>
          <cell r="B3573" t="str">
            <v>NEW ERA PRO BLACK 7 3/8"</v>
          </cell>
          <cell r="C3573">
            <v>15</v>
          </cell>
          <cell r="D3573" t="str">
            <v>648478640719</v>
          </cell>
        </row>
        <row r="3574">
          <cell r="A3574" t="str">
            <v>340593038750</v>
          </cell>
          <cell r="B3574" t="str">
            <v>NEW ERA PRO BLACK 7 1/2"</v>
          </cell>
          <cell r="C3574">
            <v>15</v>
          </cell>
          <cell r="D3574" t="str">
            <v>648478640696</v>
          </cell>
        </row>
        <row r="3575">
          <cell r="A3575" t="str">
            <v>340593038762</v>
          </cell>
          <cell r="B3575" t="str">
            <v>NEW ERA PRO BLACK 7 5/8"</v>
          </cell>
          <cell r="C3575">
            <v>15</v>
          </cell>
          <cell r="D3575" t="str">
            <v>648478640726</v>
          </cell>
        </row>
        <row r="3576">
          <cell r="A3576" t="str">
            <v>340593090725</v>
          </cell>
          <cell r="B3576" t="str">
            <v>NEW ERA PRO BLACK/WHITE 7 1/4"</v>
          </cell>
          <cell r="C3576">
            <v>18</v>
          </cell>
          <cell r="D3576" t="str">
            <v>648478666719</v>
          </cell>
        </row>
        <row r="3577">
          <cell r="A3577" t="str">
            <v>340593090737</v>
          </cell>
          <cell r="B3577" t="str">
            <v>NEW ERA PRO BLACK/WHITE 7 3/8"</v>
          </cell>
          <cell r="C3577">
            <v>18</v>
          </cell>
          <cell r="D3577" t="str">
            <v>648478666726</v>
          </cell>
        </row>
        <row r="3578">
          <cell r="A3578" t="str">
            <v>340593090750</v>
          </cell>
          <cell r="B3578" t="str">
            <v>NEW ERA PRO BLACK/WHITE 7 1/2"</v>
          </cell>
          <cell r="C3578">
            <v>18</v>
          </cell>
          <cell r="D3578" t="str">
            <v>648478666702</v>
          </cell>
        </row>
        <row r="3579">
          <cell r="A3579" t="str">
            <v>340593090762</v>
          </cell>
          <cell r="B3579" t="str">
            <v>NEW ERA PRO BLACK/WHITE 7 5/8"</v>
          </cell>
          <cell r="C3579">
            <v>18</v>
          </cell>
          <cell r="D3579" t="str">
            <v>648478666733</v>
          </cell>
        </row>
        <row r="3580">
          <cell r="A3580" t="str">
            <v>340593287725</v>
          </cell>
          <cell r="B3580" t="str">
            <v>NEW ERA PRO GREEN 7 1/4"</v>
          </cell>
          <cell r="C3580">
            <v>15</v>
          </cell>
          <cell r="D3580" t="str">
            <v>648478640788</v>
          </cell>
        </row>
        <row r="3581">
          <cell r="A3581" t="str">
            <v>340593287737</v>
          </cell>
          <cell r="B3581" t="str">
            <v>NEW ERA PRO GREEN 7 3/8"</v>
          </cell>
          <cell r="C3581">
            <v>15</v>
          </cell>
          <cell r="D3581" t="str">
            <v>648478640795</v>
          </cell>
        </row>
        <row r="3582">
          <cell r="A3582" t="str">
            <v>340593287750</v>
          </cell>
          <cell r="B3582" t="str">
            <v>NEW ERA PRO GREEN 7 1/2"</v>
          </cell>
          <cell r="C3582">
            <v>15</v>
          </cell>
          <cell r="D3582" t="str">
            <v>648478640771</v>
          </cell>
        </row>
        <row r="3583">
          <cell r="A3583" t="str">
            <v>340593287762</v>
          </cell>
          <cell r="B3583" t="str">
            <v>NEW ERA PRO GREEN 7 5/8"</v>
          </cell>
          <cell r="C3583">
            <v>15</v>
          </cell>
          <cell r="D3583" t="str">
            <v>648478640801</v>
          </cell>
        </row>
        <row r="3584">
          <cell r="A3584" t="str">
            <v>340593437725</v>
          </cell>
          <cell r="B3584" t="str">
            <v>NEW ERA PRO NAVY/WHITE STRPS 7 1/4" INTL ONLY</v>
          </cell>
          <cell r="C3584">
            <v>18</v>
          </cell>
          <cell r="D3584" t="str">
            <v>648478676985</v>
          </cell>
        </row>
        <row r="3585">
          <cell r="A3585" t="str">
            <v>340593437737</v>
          </cell>
          <cell r="B3585" t="str">
            <v>NEW ERA PRO NAVY/WHITE STRPS 7 3/8" INTL ONLY</v>
          </cell>
          <cell r="C3585">
            <v>18</v>
          </cell>
          <cell r="D3585" t="str">
            <v>648478676992</v>
          </cell>
        </row>
        <row r="3586">
          <cell r="A3586" t="str">
            <v>340593437750</v>
          </cell>
          <cell r="B3586" t="str">
            <v>NEW ERA PRO NAVY/WHITE STRPS 7 1/2" INTL ONLY</v>
          </cell>
          <cell r="C3586">
            <v>18</v>
          </cell>
          <cell r="D3586" t="str">
            <v>648478677005</v>
          </cell>
        </row>
        <row r="3587">
          <cell r="A3587" t="str">
            <v>340593437762</v>
          </cell>
          <cell r="B3587" t="str">
            <v>NEW ERA PRO NAVY/WHITE STRPS 7 5/8" INTL ONLY</v>
          </cell>
          <cell r="C3587">
            <v>18</v>
          </cell>
          <cell r="D3587" t="str">
            <v>648478677012</v>
          </cell>
        </row>
        <row r="3588">
          <cell r="A3588" t="str">
            <v>340593494725</v>
          </cell>
          <cell r="B3588" t="str">
            <v>NEW ERA PRO PLAID 7 1/4" INTL ONLY</v>
          </cell>
          <cell r="C3588">
            <v>18</v>
          </cell>
          <cell r="D3588" t="str">
            <v>648478677029</v>
          </cell>
        </row>
        <row r="3589">
          <cell r="A3589" t="str">
            <v>340593494737</v>
          </cell>
          <cell r="B3589" t="str">
            <v>NEW ERA PRO PLAID 7 3/8" INTL ONLY</v>
          </cell>
          <cell r="C3589">
            <v>18</v>
          </cell>
          <cell r="D3589" t="str">
            <v>648478677036</v>
          </cell>
        </row>
        <row r="3590">
          <cell r="A3590" t="str">
            <v>340593494750</v>
          </cell>
          <cell r="B3590" t="str">
            <v>NEW ERA PRO PLAID 7 1/2" INTL ONLY</v>
          </cell>
          <cell r="C3590">
            <v>18</v>
          </cell>
          <cell r="D3590" t="str">
            <v>648478677043</v>
          </cell>
        </row>
        <row r="3591">
          <cell r="A3591" t="str">
            <v>340593494762</v>
          </cell>
          <cell r="B3591" t="str">
            <v>NEW ERA PRO PLAID 7 5/8" INTL ONLY</v>
          </cell>
          <cell r="C3591">
            <v>18</v>
          </cell>
          <cell r="D3591" t="str">
            <v>648478677050</v>
          </cell>
        </row>
        <row r="3592">
          <cell r="A3592" t="str">
            <v>340593632725</v>
          </cell>
          <cell r="B3592" t="str">
            <v>NEW ERA PRO WHITE 7 1/4"</v>
          </cell>
          <cell r="C3592">
            <v>15</v>
          </cell>
          <cell r="D3592" t="str">
            <v>648478640863</v>
          </cell>
        </row>
        <row r="3593">
          <cell r="A3593" t="str">
            <v>340593632737</v>
          </cell>
          <cell r="B3593" t="str">
            <v>NEW ERA PRO WHITE 7 3/8"</v>
          </cell>
          <cell r="C3593">
            <v>15</v>
          </cell>
          <cell r="D3593" t="str">
            <v>648478640870</v>
          </cell>
        </row>
        <row r="3594">
          <cell r="A3594" t="str">
            <v>340593632750</v>
          </cell>
          <cell r="B3594" t="str">
            <v>NEW ERA PRO WHITE 7 1/2"</v>
          </cell>
          <cell r="C3594">
            <v>15</v>
          </cell>
          <cell r="D3594" t="str">
            <v>648478640856</v>
          </cell>
        </row>
        <row r="3595">
          <cell r="A3595" t="str">
            <v>340593632762</v>
          </cell>
          <cell r="B3595" t="str">
            <v>NEW ERA PRO WHITE 7 5/8"</v>
          </cell>
          <cell r="C3595">
            <v>15</v>
          </cell>
          <cell r="D3595" t="str">
            <v>648478640887</v>
          </cell>
        </row>
        <row r="3596">
          <cell r="A3596" t="str">
            <v>340593710725</v>
          </cell>
          <cell r="B3596" t="str">
            <v>NEW ERA PRO CARDINAL/GLD STRPS 7 1/4" INTL ONLY</v>
          </cell>
          <cell r="C3596">
            <v>18</v>
          </cell>
          <cell r="D3596" t="str">
            <v>648478674738</v>
          </cell>
        </row>
        <row r="3597">
          <cell r="A3597" t="str">
            <v>340593710737</v>
          </cell>
          <cell r="B3597" t="str">
            <v>NEW ERA PRO CARDINAL/GLD STRPS 7 3/8" INTL ONLY</v>
          </cell>
          <cell r="C3597">
            <v>18</v>
          </cell>
          <cell r="D3597" t="str">
            <v>648478674752</v>
          </cell>
        </row>
        <row r="3598">
          <cell r="A3598" t="str">
            <v>340593710750</v>
          </cell>
          <cell r="B3598" t="str">
            <v>NEW ERA PRO CARDINAL/GLD STRPS 7 1/2" INTL ONLY</v>
          </cell>
          <cell r="C3598">
            <v>18</v>
          </cell>
          <cell r="D3598" t="str">
            <v>648478674745</v>
          </cell>
        </row>
        <row r="3599">
          <cell r="A3599" t="str">
            <v>340593710762</v>
          </cell>
          <cell r="B3599" t="str">
            <v>NEW ERA PRO CARDINAL/GLD STRPS 7 5/8" INTL ONLY</v>
          </cell>
          <cell r="C3599">
            <v>18</v>
          </cell>
          <cell r="D3599" t="str">
            <v>648478674769</v>
          </cell>
        </row>
        <row r="3600">
          <cell r="A3600" t="str">
            <v>340594038183</v>
          </cell>
          <cell r="B3600" t="str">
            <v>PROVISO ADJUSTABLE HAT BLACK</v>
          </cell>
          <cell r="C3600">
            <v>10</v>
          </cell>
          <cell r="D3600" t="str">
            <v>648478642102</v>
          </cell>
        </row>
        <row r="3601">
          <cell r="A3601" t="str">
            <v>340594133183</v>
          </cell>
          <cell r="B3601" t="str">
            <v>PROVISO ADJUSTABLE HAT BROWN</v>
          </cell>
          <cell r="C3601">
            <v>10</v>
          </cell>
          <cell r="D3601" t="str">
            <v>648478642133</v>
          </cell>
        </row>
        <row r="3602">
          <cell r="A3602" t="str">
            <v>340595038304</v>
          </cell>
          <cell r="B3602" t="str">
            <v>ICON PRO FLX CAP  BLK SM-MD</v>
          </cell>
          <cell r="C3602">
            <v>5</v>
          </cell>
          <cell r="D3602" t="str">
            <v>648478667280</v>
          </cell>
        </row>
        <row r="3603">
          <cell r="A3603" t="str">
            <v>340595038308</v>
          </cell>
          <cell r="B3603" t="str">
            <v>ICON PRO FLX CAP  BLK LG-XL</v>
          </cell>
          <cell r="C3603">
            <v>5</v>
          </cell>
          <cell r="D3603" t="str">
            <v>648478667273</v>
          </cell>
        </row>
        <row r="3604">
          <cell r="A3604" t="str">
            <v>340595133304</v>
          </cell>
          <cell r="B3604" t="str">
            <v>ICON PRO FLX CAP  BRN SM-MD</v>
          </cell>
          <cell r="C3604">
            <v>5</v>
          </cell>
          <cell r="D3604" t="str">
            <v>648478668409</v>
          </cell>
        </row>
        <row r="3605">
          <cell r="A3605" t="str">
            <v>340595133308</v>
          </cell>
          <cell r="B3605" t="str">
            <v>ICON PRO FLX CAP  BRN LG-XL</v>
          </cell>
          <cell r="C3605">
            <v>5</v>
          </cell>
          <cell r="D3605" t="str">
            <v>648478668393</v>
          </cell>
        </row>
        <row r="3606">
          <cell r="A3606" t="str">
            <v>340595433304</v>
          </cell>
          <cell r="B3606" t="str">
            <v>ICON PRO FLX CAP  NVY SM-MD</v>
          </cell>
          <cell r="C3606">
            <v>5</v>
          </cell>
          <cell r="D3606" t="str">
            <v>648478668423</v>
          </cell>
        </row>
        <row r="3607">
          <cell r="A3607" t="str">
            <v>340595433308</v>
          </cell>
          <cell r="B3607" t="str">
            <v>ICON PRO FLX CAP  NVY LG-XL</v>
          </cell>
          <cell r="C3607">
            <v>5</v>
          </cell>
          <cell r="D3607" t="str">
            <v>648478668416</v>
          </cell>
        </row>
        <row r="3608">
          <cell r="A3608" t="str">
            <v>340603038183</v>
          </cell>
          <cell r="B3608" t="str">
            <v>RANGE BEANIE BLACK</v>
          </cell>
          <cell r="C3608">
            <v>5</v>
          </cell>
          <cell r="D3608" t="str">
            <v>648478620995</v>
          </cell>
        </row>
        <row r="3609">
          <cell r="A3609" t="str">
            <v>340603133183</v>
          </cell>
          <cell r="B3609" t="str">
            <v>RANGE BEANIE BROWN</v>
          </cell>
          <cell r="C3609">
            <v>11</v>
          </cell>
          <cell r="D3609" t="str">
            <v>648478636477</v>
          </cell>
        </row>
        <row r="3610">
          <cell r="A3610" t="str">
            <v>340603448183</v>
          </cell>
          <cell r="B3610" t="str">
            <v>RANGE BEANIE OLIVE</v>
          </cell>
          <cell r="C3610">
            <v>5</v>
          </cell>
          <cell r="D3610" t="str">
            <v>648478621008</v>
          </cell>
        </row>
        <row r="3611">
          <cell r="A3611" t="str">
            <v>340604038183</v>
          </cell>
          <cell r="B3611" t="str">
            <v>RANK BEANIE BLACK</v>
          </cell>
          <cell r="C3611">
            <v>12</v>
          </cell>
          <cell r="D3611" t="str">
            <v>648478651746</v>
          </cell>
        </row>
        <row r="3612">
          <cell r="A3612" t="str">
            <v>340604454183</v>
          </cell>
          <cell r="B3612" t="str">
            <v>RANK BEANIE OLIVE HEATHER</v>
          </cell>
          <cell r="C3612">
            <v>12</v>
          </cell>
          <cell r="D3612" t="str">
            <v>648478648869</v>
          </cell>
        </row>
        <row r="3613">
          <cell r="A3613" t="str">
            <v>340651133183</v>
          </cell>
          <cell r="B3613" t="str">
            <v>SHORTY BEANIE BROWN</v>
          </cell>
          <cell r="C3613">
            <v>10</v>
          </cell>
          <cell r="D3613" t="str">
            <v>648478651692</v>
          </cell>
        </row>
        <row r="3614">
          <cell r="A3614" t="str">
            <v>340651433183</v>
          </cell>
          <cell r="B3614" t="str">
            <v>SHORTY BEANIE NAVY</v>
          </cell>
          <cell r="C3614">
            <v>10</v>
          </cell>
          <cell r="D3614" t="str">
            <v>648478648821</v>
          </cell>
        </row>
        <row r="3615">
          <cell r="A3615" t="str">
            <v>340651448183</v>
          </cell>
          <cell r="B3615" t="str">
            <v>SHORTY BEANIE OLIVE</v>
          </cell>
          <cell r="C3615">
            <v>10</v>
          </cell>
          <cell r="D3615" t="str">
            <v>648478651708</v>
          </cell>
        </row>
        <row r="3616">
          <cell r="A3616" t="str">
            <v>340690038304</v>
          </cell>
          <cell r="B3616" t="str">
            <v>SOLID PRO FLX CAP BLACK SM-MD</v>
          </cell>
          <cell r="C3616">
            <v>13</v>
          </cell>
          <cell r="D3616" t="str">
            <v>648478651609</v>
          </cell>
        </row>
        <row r="3617">
          <cell r="A3617" t="str">
            <v>340690038308</v>
          </cell>
          <cell r="B3617" t="str">
            <v>SOLID PRO FLX CAP BLACK LG-XL</v>
          </cell>
          <cell r="C3617">
            <v>13</v>
          </cell>
          <cell r="D3617" t="str">
            <v>648478651593</v>
          </cell>
        </row>
        <row r="3618">
          <cell r="A3618" t="str">
            <v>340690133304</v>
          </cell>
          <cell r="B3618" t="str">
            <v>SOLID PRO FLX CAP BROWN SM-MD</v>
          </cell>
          <cell r="C3618">
            <v>13</v>
          </cell>
          <cell r="D3618" t="str">
            <v>648478651623</v>
          </cell>
        </row>
        <row r="3619">
          <cell r="A3619" t="str">
            <v>340690133308</v>
          </cell>
          <cell r="B3619" t="str">
            <v>SOLID PRO FLX CAP BROWN LG-XL</v>
          </cell>
          <cell r="C3619">
            <v>13</v>
          </cell>
          <cell r="D3619" t="str">
            <v>648478651616</v>
          </cell>
        </row>
        <row r="3620">
          <cell r="A3620" t="str">
            <v>340690234304</v>
          </cell>
          <cell r="B3620" t="str">
            <v>SOLID PRO FLX CAP DK GRN SM-MD</v>
          </cell>
          <cell r="C3620">
            <v>13</v>
          </cell>
          <cell r="D3620" t="str">
            <v>648478648777</v>
          </cell>
        </row>
        <row r="3621">
          <cell r="A3621" t="str">
            <v>340690234308</v>
          </cell>
          <cell r="B3621" t="str">
            <v>SOLID PRO FLX CAP DK GRN LG-XL</v>
          </cell>
          <cell r="C3621">
            <v>5</v>
          </cell>
          <cell r="D3621" t="str">
            <v>648478648760</v>
          </cell>
        </row>
        <row r="3622">
          <cell r="A3622" t="str">
            <v>340718038183</v>
          </cell>
          <cell r="B3622" t="str">
            <v>SPY ROCKS SNAP BACK HAT BLACK</v>
          </cell>
          <cell r="C3622">
            <v>9.5</v>
          </cell>
          <cell r="D3622" t="str">
            <v>648478621190</v>
          </cell>
        </row>
        <row r="3623">
          <cell r="A3623" t="str">
            <v>340720627183</v>
          </cell>
          <cell r="B3623" t="str">
            <v>ST TROPEZ WMN HAT WARM PRINT</v>
          </cell>
          <cell r="C3623">
            <v>14</v>
          </cell>
          <cell r="D3623" t="str">
            <v>648478644441</v>
          </cell>
        </row>
        <row r="3624">
          <cell r="A3624" t="str">
            <v>340722038304</v>
          </cell>
          <cell r="B3624" t="str">
            <v>STACK FLX CAP BLACK SM-MD</v>
          </cell>
          <cell r="C3624">
            <v>5</v>
          </cell>
          <cell r="D3624" t="str">
            <v>648478666832</v>
          </cell>
        </row>
        <row r="3625">
          <cell r="A3625" t="str">
            <v>340722038308</v>
          </cell>
          <cell r="B3625" t="str">
            <v>STACK FLX CAP BLACK LG-XL</v>
          </cell>
          <cell r="C3625">
            <v>5</v>
          </cell>
          <cell r="D3625" t="str">
            <v>648478666825</v>
          </cell>
        </row>
        <row r="3626">
          <cell r="A3626" t="str">
            <v>340722099304</v>
          </cell>
          <cell r="B3626" t="str">
            <v>STACK FLX CAP BLUE SM-MD</v>
          </cell>
          <cell r="C3626">
            <v>5</v>
          </cell>
          <cell r="D3626" t="str">
            <v>648478666856</v>
          </cell>
        </row>
        <row r="3627">
          <cell r="A3627" t="str">
            <v>340722099308</v>
          </cell>
          <cell r="B3627" t="str">
            <v>STACK FLX CAP BLUE LG-XL</v>
          </cell>
          <cell r="C3627">
            <v>5</v>
          </cell>
          <cell r="D3627" t="str">
            <v>648478666849</v>
          </cell>
        </row>
        <row r="3628">
          <cell r="A3628" t="str">
            <v>340722301304</v>
          </cell>
          <cell r="B3628" t="str">
            <v>STACK FLX CAP GREY SM-MD</v>
          </cell>
          <cell r="C3628">
            <v>14</v>
          </cell>
          <cell r="D3628" t="str">
            <v>648478666870</v>
          </cell>
        </row>
        <row r="3629">
          <cell r="A3629" t="str">
            <v>340722301308</v>
          </cell>
          <cell r="B3629" t="str">
            <v>STACK FLX CAP GREY LG-XL</v>
          </cell>
          <cell r="C3629">
            <v>5</v>
          </cell>
          <cell r="D3629" t="str">
            <v>648478666863</v>
          </cell>
        </row>
        <row r="3630">
          <cell r="A3630" t="str">
            <v>340724038304</v>
          </cell>
          <cell r="B3630" t="str">
            <v>STND FADE FLX CAP BLK SM-MD</v>
          </cell>
          <cell r="C3630">
            <v>12</v>
          </cell>
          <cell r="D3630" t="str">
            <v>648478632752</v>
          </cell>
        </row>
        <row r="3631">
          <cell r="A3631" t="str">
            <v>340724038308</v>
          </cell>
          <cell r="B3631" t="str">
            <v>STND FADE FLX CAP BLK LG-XL</v>
          </cell>
          <cell r="C3631">
            <v>12</v>
          </cell>
          <cell r="D3631" t="str">
            <v>648478632769</v>
          </cell>
        </row>
        <row r="3632">
          <cell r="A3632" t="str">
            <v>340724133304</v>
          </cell>
          <cell r="B3632" t="str">
            <v>STND FADE FLX CAP BRWN SM-MD</v>
          </cell>
          <cell r="C3632">
            <v>12</v>
          </cell>
          <cell r="D3632" t="str">
            <v>648478632776</v>
          </cell>
        </row>
        <row r="3633">
          <cell r="A3633" t="str">
            <v>340724133308</v>
          </cell>
          <cell r="B3633" t="str">
            <v>STND FADE FLX CAP BRWN LG-XL</v>
          </cell>
          <cell r="C3633">
            <v>12</v>
          </cell>
          <cell r="D3633" t="str">
            <v>648478632783</v>
          </cell>
        </row>
        <row r="3634">
          <cell r="A3634" t="str">
            <v>340724448304</v>
          </cell>
          <cell r="B3634" t="str">
            <v>STND FADE FLX CAP OLV SM-MD</v>
          </cell>
          <cell r="C3634">
            <v>12</v>
          </cell>
          <cell r="D3634" t="str">
            <v>648478632813</v>
          </cell>
        </row>
        <row r="3635">
          <cell r="A3635" t="str">
            <v>340724448308</v>
          </cell>
          <cell r="B3635" t="str">
            <v>STND FADE FLX CAP OLV LG-XL</v>
          </cell>
          <cell r="C3635">
            <v>12</v>
          </cell>
          <cell r="D3635" t="str">
            <v>648478632820</v>
          </cell>
        </row>
        <row r="3636">
          <cell r="A3636" t="str">
            <v>340724632304</v>
          </cell>
          <cell r="B3636" t="str">
            <v>STND FADE FLX CAP WHT SM-MD</v>
          </cell>
          <cell r="C3636">
            <v>12</v>
          </cell>
          <cell r="D3636" t="str">
            <v>648478632837</v>
          </cell>
        </row>
        <row r="3637">
          <cell r="A3637" t="str">
            <v>340724632308</v>
          </cell>
          <cell r="B3637" t="str">
            <v>STND FADE FLX CAP WHT LG-XL</v>
          </cell>
          <cell r="C3637">
            <v>12</v>
          </cell>
          <cell r="D3637" t="str">
            <v>648478632844</v>
          </cell>
        </row>
        <row r="3638">
          <cell r="A3638" t="str">
            <v>340725038304</v>
          </cell>
          <cell r="B3638" t="str">
            <v>STND FD PRO FLX CAP BLK SM-MD</v>
          </cell>
          <cell r="C3638">
            <v>12</v>
          </cell>
          <cell r="D3638" t="str">
            <v>648478632936</v>
          </cell>
        </row>
        <row r="3639">
          <cell r="A3639" t="str">
            <v>340725038308</v>
          </cell>
          <cell r="B3639" t="str">
            <v>STND FD PRO FLX CAP BLK LG-XL</v>
          </cell>
          <cell r="C3639">
            <v>12</v>
          </cell>
          <cell r="D3639" t="str">
            <v>648478632943</v>
          </cell>
        </row>
        <row r="3640">
          <cell r="A3640" t="str">
            <v>340725133304</v>
          </cell>
          <cell r="B3640" t="str">
            <v>STND FD PRO FLX CAP BRN SM-MD</v>
          </cell>
          <cell r="C3640">
            <v>12</v>
          </cell>
          <cell r="D3640" t="str">
            <v>648478632950</v>
          </cell>
        </row>
        <row r="3641">
          <cell r="A3641" t="str">
            <v>340725133308</v>
          </cell>
          <cell r="B3641" t="str">
            <v>STND FD PRO FLX CAP BRN LG-XL</v>
          </cell>
          <cell r="C3641">
            <v>12</v>
          </cell>
          <cell r="D3641" t="str">
            <v>648478632967</v>
          </cell>
        </row>
        <row r="3642">
          <cell r="A3642" t="str">
            <v>340725632304</v>
          </cell>
          <cell r="B3642" t="str">
            <v>STND FD PRO FLX CAP WHT SM-MD</v>
          </cell>
          <cell r="C3642">
            <v>12</v>
          </cell>
          <cell r="D3642" t="str">
            <v>648478632998</v>
          </cell>
        </row>
        <row r="3643">
          <cell r="A3643" t="str">
            <v>340725632308</v>
          </cell>
          <cell r="B3643" t="str">
            <v>STND FD PRO FLX CAP WHT LG-XL</v>
          </cell>
          <cell r="C3643">
            <v>12</v>
          </cell>
          <cell r="D3643" t="str">
            <v>648478633001</v>
          </cell>
        </row>
        <row r="3644">
          <cell r="A3644" t="str">
            <v>340726038183</v>
          </cell>
          <cell r="B3644" t="str">
            <v>STND FADE SNAP BACK HAT BLK</v>
          </cell>
          <cell r="C3644">
            <v>10</v>
          </cell>
          <cell r="D3644" t="str">
            <v>648478633018</v>
          </cell>
        </row>
        <row r="3645">
          <cell r="A3645" t="str">
            <v>340726133183</v>
          </cell>
          <cell r="B3645" t="str">
            <v>STND FADE SNAP BACK HAT BRN</v>
          </cell>
          <cell r="C3645">
            <v>10</v>
          </cell>
          <cell r="D3645" t="str">
            <v>648478633025</v>
          </cell>
        </row>
        <row r="3646">
          <cell r="A3646" t="str">
            <v>340726494183</v>
          </cell>
          <cell r="B3646" t="str">
            <v>STFD TRUCKER PLAID HAT</v>
          </cell>
          <cell r="C3646">
            <v>10</v>
          </cell>
          <cell r="D3646" t="str">
            <v>648478648692</v>
          </cell>
        </row>
        <row r="3647">
          <cell r="A3647" t="str">
            <v>340726632183</v>
          </cell>
          <cell r="B3647" t="str">
            <v>STND FADE SNAP BACK HAT WHT</v>
          </cell>
          <cell r="C3647">
            <v>10</v>
          </cell>
          <cell r="D3647" t="str">
            <v>648478633032</v>
          </cell>
        </row>
        <row r="3648">
          <cell r="A3648" t="str">
            <v>340730038304</v>
          </cell>
          <cell r="B3648" t="str">
            <v>STATIC FLX CAP BLK SM-MD</v>
          </cell>
          <cell r="C3648">
            <v>12</v>
          </cell>
          <cell r="D3648" t="str">
            <v>648478620551</v>
          </cell>
        </row>
        <row r="3649">
          <cell r="A3649" t="str">
            <v>340730038308</v>
          </cell>
          <cell r="B3649" t="str">
            <v>STATIC FLX CAP BLK LG-XL</v>
          </cell>
          <cell r="C3649">
            <v>12</v>
          </cell>
          <cell r="D3649" t="str">
            <v>648478620568</v>
          </cell>
        </row>
        <row r="3650">
          <cell r="A3650" t="str">
            <v>340736038183</v>
          </cell>
          <cell r="B3650" t="str">
            <v>STRAPPED ADJUSTABLE HAT BLK</v>
          </cell>
          <cell r="C3650">
            <v>10</v>
          </cell>
          <cell r="D3650" t="str">
            <v>648478642119</v>
          </cell>
        </row>
        <row r="3651">
          <cell r="A3651" t="str">
            <v>340736287183</v>
          </cell>
          <cell r="B3651" t="str">
            <v>STRAPPED ADJUSTABLE HAT GRN</v>
          </cell>
          <cell r="C3651">
            <v>10</v>
          </cell>
          <cell r="D3651" t="str">
            <v>648478642171</v>
          </cell>
        </row>
        <row r="3652">
          <cell r="A3652" t="str">
            <v>340736547183</v>
          </cell>
          <cell r="B3652" t="str">
            <v>STRAPPED ADJUSTABLE HAT SAND/K</v>
          </cell>
          <cell r="C3652">
            <v>10</v>
          </cell>
          <cell r="D3652" t="str">
            <v>648478642140</v>
          </cell>
        </row>
        <row r="3653">
          <cell r="A3653" t="str">
            <v>340741344183</v>
          </cell>
          <cell r="B3653" t="str">
            <v>SUMMER BEANIE LAVENDR</v>
          </cell>
          <cell r="C3653">
            <v>5</v>
          </cell>
          <cell r="D3653" t="str">
            <v>648478621145</v>
          </cell>
        </row>
        <row r="3654">
          <cell r="A3654" t="str">
            <v>340766597183</v>
          </cell>
          <cell r="B3654" t="str">
            <v>SURFACE BEANIE TEAL/YEL</v>
          </cell>
          <cell r="C3654">
            <v>10</v>
          </cell>
          <cell r="D3654" t="str">
            <v>648478621367</v>
          </cell>
        </row>
        <row r="3655">
          <cell r="A3655" t="str">
            <v>340804457183</v>
          </cell>
          <cell r="B3655" t="str">
            <v>TRI BAND ADJ CAP OL/BK/BR HAT</v>
          </cell>
          <cell r="C3655">
            <v>11</v>
          </cell>
          <cell r="D3655" t="str">
            <v>648478651098</v>
          </cell>
        </row>
        <row r="3656">
          <cell r="A3656" t="str">
            <v>340804648183</v>
          </cell>
          <cell r="B3656" t="str">
            <v>TRI BAND ADJ CAP WH/OR/BR HAT</v>
          </cell>
          <cell r="C3656">
            <v>11</v>
          </cell>
          <cell r="D3656" t="str">
            <v>648478648678</v>
          </cell>
        </row>
        <row r="3657">
          <cell r="A3657" t="str">
            <v>340808556183</v>
          </cell>
          <cell r="B3657" t="str">
            <v>TWINKLE WMNS VISOR SILVER</v>
          </cell>
          <cell r="C3657">
            <v>5</v>
          </cell>
          <cell r="D3657" t="str">
            <v>648478668003</v>
          </cell>
        </row>
        <row r="3658">
          <cell r="A3658" t="str">
            <v>340823038183</v>
          </cell>
          <cell r="B3658" t="str">
            <v>VERTIGO ADJ CAP BLACK</v>
          </cell>
          <cell r="C3658">
            <v>9</v>
          </cell>
          <cell r="D3658" t="str">
            <v>648478666986</v>
          </cell>
        </row>
        <row r="3659">
          <cell r="A3659" t="str">
            <v>340823589183</v>
          </cell>
          <cell r="B3659" t="str">
            <v>VERTIGO ADJ CAP TAUPE</v>
          </cell>
          <cell r="C3659">
            <v>5</v>
          </cell>
          <cell r="D3659" t="str">
            <v>648478666993</v>
          </cell>
        </row>
        <row r="3660">
          <cell r="A3660" t="str">
            <v>340838038304</v>
          </cell>
          <cell r="B3660" t="str">
            <v>WARSAW PRO FLEX CAP BLK SM-MD</v>
          </cell>
          <cell r="C3660">
            <v>12</v>
          </cell>
          <cell r="D3660" t="str">
            <v>648478620612</v>
          </cell>
        </row>
        <row r="3661">
          <cell r="A3661" t="str">
            <v>340838038308</v>
          </cell>
          <cell r="B3661" t="str">
            <v>WARSAW PRO FLEX CAP BLK LG-XL</v>
          </cell>
          <cell r="C3661">
            <v>12</v>
          </cell>
          <cell r="D3661" t="str">
            <v>648478620629</v>
          </cell>
        </row>
        <row r="3662">
          <cell r="A3662" t="str">
            <v>340838433304</v>
          </cell>
          <cell r="B3662" t="str">
            <v>STND FD PRO FLX CAP NVY SM-MD</v>
          </cell>
          <cell r="C3662">
            <v>12</v>
          </cell>
          <cell r="D3662" t="str">
            <v>648478632974</v>
          </cell>
        </row>
        <row r="3663">
          <cell r="A3663" t="str">
            <v>340838433308</v>
          </cell>
          <cell r="B3663" t="str">
            <v>STND FD PRO FLX CAP NVY LG-XL</v>
          </cell>
          <cell r="C3663">
            <v>12</v>
          </cell>
          <cell r="D3663" t="str">
            <v>648478632981</v>
          </cell>
        </row>
        <row r="3664">
          <cell r="A3664" t="str">
            <v>340838438308</v>
          </cell>
          <cell r="B3664" t="str">
            <v>WARSAW PRO FLEX CAP NV/GY LG-X</v>
          </cell>
          <cell r="C3664">
            <v>12</v>
          </cell>
          <cell r="D3664" t="str">
            <v>648478648753</v>
          </cell>
        </row>
        <row r="3665">
          <cell r="A3665" t="str">
            <v>340838512304</v>
          </cell>
          <cell r="B3665" t="str">
            <v>WARSAW PRO FLEX CAP RED SM-MD</v>
          </cell>
          <cell r="C3665">
            <v>12</v>
          </cell>
          <cell r="D3665" t="str">
            <v>648478641105</v>
          </cell>
        </row>
        <row r="3666">
          <cell r="A3666" t="str">
            <v>340838512308</v>
          </cell>
          <cell r="B3666" t="str">
            <v>WARSAW PRO FLEX CAP RED LG-XL</v>
          </cell>
          <cell r="C3666">
            <v>12</v>
          </cell>
          <cell r="D3666" t="str">
            <v>648478641099</v>
          </cell>
        </row>
        <row r="3667">
          <cell r="A3667" t="str">
            <v>340841038183</v>
          </cell>
          <cell r="B3667" t="str">
            <v>WESTERN ADJ CAP CORDUROY BK HAT</v>
          </cell>
          <cell r="C3667">
            <v>12</v>
          </cell>
          <cell r="D3667" t="str">
            <v>648478651111</v>
          </cell>
        </row>
        <row r="3668">
          <cell r="A3668" t="str">
            <v>340841133183</v>
          </cell>
          <cell r="B3668" t="str">
            <v>WESTERN ADJ CAP CORDUROY BR HAT</v>
          </cell>
          <cell r="C3668">
            <v>12</v>
          </cell>
          <cell r="D3668" t="str">
            <v>648478648685</v>
          </cell>
        </row>
        <row r="3669">
          <cell r="A3669" t="str">
            <v>340841367183</v>
          </cell>
          <cell r="B3669" t="str">
            <v>WESTERN ADJ CAP CORD MAROON HAT</v>
          </cell>
          <cell r="C3669">
            <v>12</v>
          </cell>
          <cell r="D3669" t="str">
            <v>648478651104</v>
          </cell>
        </row>
        <row r="3670">
          <cell r="A3670" t="str">
            <v>340845038304</v>
          </cell>
          <cell r="B3670" t="str">
            <v>WINDOW FLX CAP BLACK SM-MD</v>
          </cell>
          <cell r="C3670">
            <v>5</v>
          </cell>
          <cell r="D3670" t="str">
            <v>648478666894</v>
          </cell>
        </row>
        <row r="3671">
          <cell r="A3671" t="str">
            <v>340845038308</v>
          </cell>
          <cell r="B3671" t="str">
            <v>WINDOW FLX CAP BLACK LG-XL</v>
          </cell>
          <cell r="C3671">
            <v>5</v>
          </cell>
          <cell r="D3671" t="str">
            <v>648478666887</v>
          </cell>
        </row>
        <row r="3672">
          <cell r="A3672" t="str">
            <v>340845301304</v>
          </cell>
          <cell r="B3672" t="str">
            <v>WINDOW FLX CAP GREY SM-MD</v>
          </cell>
          <cell r="C3672">
            <v>13</v>
          </cell>
          <cell r="D3672" t="str">
            <v>648478666917</v>
          </cell>
        </row>
        <row r="3673">
          <cell r="A3673" t="str">
            <v>340845301308</v>
          </cell>
          <cell r="B3673" t="str">
            <v>WINDOW FLX CAP GREY LG-XL</v>
          </cell>
          <cell r="C3673">
            <v>13</v>
          </cell>
          <cell r="D3673" t="str">
            <v>648478666900</v>
          </cell>
        </row>
        <row r="3674">
          <cell r="A3674" t="str">
            <v>340849038183</v>
          </cell>
          <cell r="B3674" t="str">
            <v>WOOLEY WMN BEANIE BLACK</v>
          </cell>
          <cell r="C3674">
            <v>5</v>
          </cell>
          <cell r="D3674" t="str">
            <v>648478654396</v>
          </cell>
        </row>
        <row r="3675">
          <cell r="A3675" t="str">
            <v>340849564183</v>
          </cell>
          <cell r="B3675" t="str">
            <v>WOOLEY WMN BEANIE SLATE BLUE</v>
          </cell>
          <cell r="C3675">
            <v>11</v>
          </cell>
          <cell r="D3675" t="str">
            <v>648478654402</v>
          </cell>
        </row>
        <row r="3676">
          <cell r="A3676" t="str">
            <v>340987038304</v>
          </cell>
          <cell r="B3676" t="str">
            <v>BIRM PRO FLX CAP  BLK SM-MD</v>
          </cell>
          <cell r="C3676">
            <v>14</v>
          </cell>
          <cell r="D3676" t="str">
            <v>648478677067</v>
          </cell>
        </row>
        <row r="3677">
          <cell r="A3677" t="str">
            <v>340987038308</v>
          </cell>
          <cell r="B3677" t="str">
            <v>BIRM PRO FLX CAP  BLK LG-XL</v>
          </cell>
          <cell r="C3677">
            <v>14</v>
          </cell>
          <cell r="D3677" t="str">
            <v>648478677074</v>
          </cell>
        </row>
        <row r="3678">
          <cell r="A3678" t="str">
            <v>340987512304</v>
          </cell>
          <cell r="B3678" t="str">
            <v>BIRM PRO FLX CAP  RED SM-MD</v>
          </cell>
          <cell r="C3678">
            <v>14</v>
          </cell>
          <cell r="D3678" t="str">
            <v>648478677081</v>
          </cell>
        </row>
        <row r="3679">
          <cell r="A3679" t="str">
            <v>340987512308</v>
          </cell>
          <cell r="B3679" t="str">
            <v>BIRM PRO FLX CAP  RED LG-XL</v>
          </cell>
          <cell r="C3679">
            <v>14</v>
          </cell>
          <cell r="D3679" t="str">
            <v>648478677098</v>
          </cell>
        </row>
        <row r="3680">
          <cell r="A3680" t="str">
            <v>340987632304</v>
          </cell>
          <cell r="B3680" t="str">
            <v>BIRM PRO FLX CAP  WHITE SM-MD</v>
          </cell>
          <cell r="C3680">
            <v>14</v>
          </cell>
          <cell r="D3680" t="str">
            <v>648478677104</v>
          </cell>
        </row>
        <row r="3681">
          <cell r="A3681" t="str">
            <v>340987632308</v>
          </cell>
          <cell r="B3681" t="str">
            <v>BIRM PRO FLX CAP  WHITE LG-XL</v>
          </cell>
          <cell r="C3681">
            <v>14</v>
          </cell>
          <cell r="D3681" t="str">
            <v>648478677111</v>
          </cell>
        </row>
        <row r="3682">
          <cell r="A3682" t="str">
            <v>340988038183</v>
          </cell>
          <cell r="B3682" t="str">
            <v>STITCH ADJ CAP BLACK</v>
          </cell>
          <cell r="C3682">
            <v>12</v>
          </cell>
          <cell r="D3682" t="str">
            <v/>
          </cell>
        </row>
        <row r="3683">
          <cell r="A3683" t="str">
            <v>340988235183</v>
          </cell>
          <cell r="B3683" t="str">
            <v>STITCH ADJ CAP DARK GREY</v>
          </cell>
          <cell r="C3683">
            <v>12</v>
          </cell>
          <cell r="D3683" t="str">
            <v/>
          </cell>
        </row>
        <row r="3684">
          <cell r="A3684" t="str">
            <v>340989038183</v>
          </cell>
          <cell r="B3684" t="str">
            <v>WESTERN ADJ CAP CORDUROY BK HAT</v>
          </cell>
          <cell r="C3684">
            <v>12</v>
          </cell>
          <cell r="D3684" t="str">
            <v/>
          </cell>
        </row>
        <row r="3685">
          <cell r="A3685" t="str">
            <v>340990038725</v>
          </cell>
          <cell r="B3685" t="str">
            <v>NEW ERA ICON BLACK 7 1/4" INTL ONLY</v>
          </cell>
          <cell r="C3685">
            <v>18</v>
          </cell>
          <cell r="D3685" t="str">
            <v>648478674615</v>
          </cell>
        </row>
        <row r="3686">
          <cell r="A3686" t="str">
            <v>340990038737</v>
          </cell>
          <cell r="B3686" t="str">
            <v>NEW ERA ICON BLACK 7 3/8" INTL ONLY</v>
          </cell>
          <cell r="C3686">
            <v>18</v>
          </cell>
          <cell r="D3686" t="str">
            <v>648478674639</v>
          </cell>
        </row>
        <row r="3687">
          <cell r="A3687" t="str">
            <v>340990038750</v>
          </cell>
          <cell r="B3687" t="str">
            <v>NEW ERA ICON BLACK 7 1/2" INTL ONLY</v>
          </cell>
          <cell r="C3687">
            <v>18</v>
          </cell>
          <cell r="D3687" t="str">
            <v>648478674622</v>
          </cell>
        </row>
        <row r="3688">
          <cell r="A3688" t="str">
            <v>340990038762</v>
          </cell>
          <cell r="B3688" t="str">
            <v>NEW ERA ICON BLACK 7 5/8" INTL ONLY</v>
          </cell>
          <cell r="C3688">
            <v>18</v>
          </cell>
          <cell r="D3688" t="str">
            <v>648478674646</v>
          </cell>
        </row>
        <row r="3689">
          <cell r="A3689" t="str">
            <v>340990133725</v>
          </cell>
          <cell r="B3689" t="str">
            <v>NEW ERA ICON BROWN 7 1/4" INTL ONLY</v>
          </cell>
          <cell r="C3689">
            <v>18</v>
          </cell>
          <cell r="D3689" t="str">
            <v>648478674653</v>
          </cell>
        </row>
        <row r="3690">
          <cell r="A3690" t="str">
            <v>340990133737</v>
          </cell>
          <cell r="B3690" t="str">
            <v>NEW ERA ICON BROWN 7 3/8" INTL ONLY</v>
          </cell>
          <cell r="C3690">
            <v>18</v>
          </cell>
          <cell r="D3690" t="str">
            <v>648478674677</v>
          </cell>
        </row>
        <row r="3691">
          <cell r="A3691" t="str">
            <v>340990133750</v>
          </cell>
          <cell r="B3691" t="str">
            <v>NEW ERA ICON BROWN 7 1/2" INTL ONLY</v>
          </cell>
          <cell r="C3691">
            <v>18</v>
          </cell>
          <cell r="D3691" t="str">
            <v>648478674660</v>
          </cell>
        </row>
        <row r="3692">
          <cell r="A3692" t="str">
            <v>340990133762</v>
          </cell>
          <cell r="B3692" t="str">
            <v>NEW ERA ICON BROWN 7 5/8" INTL ONLY</v>
          </cell>
          <cell r="C3692">
            <v>18</v>
          </cell>
          <cell r="D3692" t="str">
            <v>648478674684</v>
          </cell>
        </row>
        <row r="3693">
          <cell r="A3693" t="str">
            <v>340990433725</v>
          </cell>
          <cell r="B3693" t="str">
            <v>NEW ERA ICON NAVY 7 1/4" INTL ONLY</v>
          </cell>
          <cell r="C3693">
            <v>18</v>
          </cell>
          <cell r="D3693" t="str">
            <v>648478674691</v>
          </cell>
        </row>
        <row r="3694">
          <cell r="A3694" t="str">
            <v>340990433737</v>
          </cell>
          <cell r="B3694" t="str">
            <v>NEW ERA ICON NAVY 7 3/8" INTL ONLY</v>
          </cell>
          <cell r="C3694">
            <v>18</v>
          </cell>
          <cell r="D3694" t="str">
            <v>648478674714</v>
          </cell>
        </row>
        <row r="3695">
          <cell r="A3695" t="str">
            <v>340990433750</v>
          </cell>
          <cell r="B3695" t="str">
            <v>NEW ERA ICON NAVY 7 1/2" INTL ONLY</v>
          </cell>
          <cell r="C3695">
            <v>18</v>
          </cell>
          <cell r="D3695" t="str">
            <v>648478674707</v>
          </cell>
        </row>
        <row r="3696">
          <cell r="A3696" t="str">
            <v>340990433762</v>
          </cell>
          <cell r="B3696" t="str">
            <v>NEW ERA ICON NAVY 7 5/8" INTL ONLY</v>
          </cell>
          <cell r="C3696">
            <v>18</v>
          </cell>
          <cell r="D3696" t="str">
            <v>648478674721</v>
          </cell>
        </row>
        <row r="3697">
          <cell r="A3697" t="str">
            <v>341004038304</v>
          </cell>
          <cell r="B3697" t="str">
            <v>ICON2 PRO FLX CAP  BLK SM-MD</v>
          </cell>
          <cell r="C3697">
            <v>14</v>
          </cell>
          <cell r="D3697" t="str">
            <v>648478677814</v>
          </cell>
        </row>
        <row r="3698">
          <cell r="A3698" t="str">
            <v>341004038308</v>
          </cell>
          <cell r="B3698" t="str">
            <v>ICON2 PRO FLX CAP  BLK LG-XL</v>
          </cell>
          <cell r="C3698">
            <v>14</v>
          </cell>
          <cell r="D3698" t="str">
            <v>648478677821</v>
          </cell>
        </row>
        <row r="3699">
          <cell r="A3699" t="str">
            <v>341004133304</v>
          </cell>
          <cell r="B3699" t="str">
            <v>ICON2 PRO FLX CAP BRN SM-MD</v>
          </cell>
          <cell r="C3699">
            <v>14</v>
          </cell>
          <cell r="D3699" t="str">
            <v>648478677838</v>
          </cell>
        </row>
        <row r="3700">
          <cell r="A3700" t="str">
            <v>341004133308</v>
          </cell>
          <cell r="B3700" t="str">
            <v>ICON2 PRO FLX CAP BRN LG-XL</v>
          </cell>
          <cell r="C3700">
            <v>14</v>
          </cell>
          <cell r="D3700" t="str">
            <v>648478677845</v>
          </cell>
        </row>
        <row r="3701">
          <cell r="A3701" t="str">
            <v>341004433304</v>
          </cell>
          <cell r="B3701" t="str">
            <v>ICON2 PRO FLX CAP NVY SM-MD</v>
          </cell>
          <cell r="C3701">
            <v>14</v>
          </cell>
          <cell r="D3701" t="str">
            <v>648478677852</v>
          </cell>
        </row>
        <row r="3702">
          <cell r="A3702" t="str">
            <v>341004433308</v>
          </cell>
          <cell r="B3702" t="str">
            <v>ICON2 PRO FLX CAP NVY LG-XL</v>
          </cell>
          <cell r="C3702">
            <v>14</v>
          </cell>
          <cell r="D3702" t="str">
            <v>648478677869</v>
          </cell>
        </row>
        <row r="3703">
          <cell r="A3703" t="str">
            <v>341005437304</v>
          </cell>
          <cell r="B3703" t="str">
            <v>PRO2 PRO FLX CAP NV/WH STRPS SM-MD</v>
          </cell>
          <cell r="C3703">
            <v>14</v>
          </cell>
          <cell r="D3703" t="str">
            <v>648478678064</v>
          </cell>
        </row>
        <row r="3704">
          <cell r="A3704" t="str">
            <v>341005437308</v>
          </cell>
          <cell r="B3704" t="str">
            <v>PRO2 PRO FLX CAP NV/WH STRPS LG-XL</v>
          </cell>
          <cell r="C3704">
            <v>14</v>
          </cell>
          <cell r="D3704" t="str">
            <v>648478678071</v>
          </cell>
        </row>
        <row r="3705">
          <cell r="A3705" t="str">
            <v>341005494304</v>
          </cell>
          <cell r="B3705" t="str">
            <v>PRO2 PRO FLX CAP PLAID SM-MD</v>
          </cell>
          <cell r="C3705">
            <v>14</v>
          </cell>
          <cell r="D3705" t="str">
            <v>648478677876</v>
          </cell>
        </row>
        <row r="3706">
          <cell r="A3706" t="str">
            <v>341005494308</v>
          </cell>
          <cell r="B3706" t="str">
            <v>PRO2 PRO FLX CAP PLAID LG-XL</v>
          </cell>
          <cell r="C3706">
            <v>14</v>
          </cell>
          <cell r="D3706" t="str">
            <v>648478677883</v>
          </cell>
        </row>
        <row r="3707">
          <cell r="A3707" t="str">
            <v>341005710304</v>
          </cell>
          <cell r="B3707" t="str">
            <v>PRO2 FLX CAP CARDINAL/GLD STRPS SM-MD</v>
          </cell>
          <cell r="C3707">
            <v>12.5</v>
          </cell>
          <cell r="D3707" t="str">
            <v>648478677890</v>
          </cell>
        </row>
        <row r="3708">
          <cell r="A3708" t="str">
            <v>341005710308</v>
          </cell>
          <cell r="B3708" t="str">
            <v>PRO2 FLX CAP CARDINAL/GLD STRPS LG-XL</v>
          </cell>
          <cell r="C3708">
            <v>12.5</v>
          </cell>
          <cell r="D3708" t="str">
            <v>648478677906</v>
          </cell>
        </row>
        <row r="3709">
          <cell r="A3709" t="str">
            <v>400231367303</v>
          </cell>
          <cell r="B3709" t="str">
            <v>DBN CORD BLAZER MAROON SM</v>
          </cell>
          <cell r="C3709">
            <v>55</v>
          </cell>
          <cell r="D3709" t="str">
            <v>648478648968</v>
          </cell>
        </row>
        <row r="3710">
          <cell r="A3710" t="str">
            <v>400231367305</v>
          </cell>
          <cell r="B3710" t="str">
            <v>DBN CORD BLAZER MAROON MD</v>
          </cell>
          <cell r="C3710">
            <v>55</v>
          </cell>
          <cell r="D3710" t="str">
            <v>648478648951</v>
          </cell>
        </row>
        <row r="3711">
          <cell r="A3711" t="str">
            <v>400231367307</v>
          </cell>
          <cell r="B3711" t="str">
            <v>DBN CORD BLAZER MAROON LG</v>
          </cell>
          <cell r="C3711">
            <v>55</v>
          </cell>
          <cell r="D3711" t="str">
            <v>648478648944</v>
          </cell>
        </row>
        <row r="3712">
          <cell r="A3712" t="str">
            <v>400231367309</v>
          </cell>
          <cell r="B3712" t="str">
            <v>DBN CORD BLAZER MAROON XL</v>
          </cell>
          <cell r="C3712">
            <v>55</v>
          </cell>
          <cell r="D3712" t="str">
            <v>648478648975</v>
          </cell>
        </row>
        <row r="3713">
          <cell r="A3713" t="str">
            <v>490018000000</v>
          </cell>
          <cell r="B3713" t="str">
            <v>TARGA SNOW GOGGLE BOX-2006</v>
          </cell>
          <cell r="C3713">
            <v>0</v>
          </cell>
          <cell r="D3713" t="str">
            <v/>
          </cell>
        </row>
        <row r="3714">
          <cell r="A3714" t="str">
            <v>490020000000</v>
          </cell>
          <cell r="B3714" t="str">
            <v>Noseguard PrintedDisplayCard</v>
          </cell>
          <cell r="C3714">
            <v>0</v>
          </cell>
          <cell r="D3714" t="str">
            <v/>
          </cell>
        </row>
        <row r="3715">
          <cell r="A3715" t="str">
            <v>490021000000</v>
          </cell>
          <cell r="B3715" t="str">
            <v>SNOW GOG LENS POLYBAG 06</v>
          </cell>
          <cell r="C3715">
            <v>0</v>
          </cell>
          <cell r="D3715" t="str">
            <v/>
          </cell>
        </row>
        <row r="3716">
          <cell r="A3716" t="str">
            <v>490022000000</v>
          </cell>
          <cell r="B3716" t="str">
            <v>ALLOY MX PRO SERIES HANG TAG</v>
          </cell>
          <cell r="C3716">
            <v>0</v>
          </cell>
          <cell r="D3716" t="str">
            <v/>
          </cell>
        </row>
        <row r="3717">
          <cell r="A3717" t="str">
            <v>490030000000</v>
          </cell>
          <cell r="B3717" t="str">
            <v>ALLOY CLEAR VIEW SYSTEM BOX</v>
          </cell>
          <cell r="C3717">
            <v>0</v>
          </cell>
          <cell r="D3717" t="str">
            <v/>
          </cell>
        </row>
        <row r="3718">
          <cell r="A3718" t="str">
            <v>490043000000</v>
          </cell>
          <cell r="B3718" t="str">
            <v>ALLOY SAS PrintedDisplayCard</v>
          </cell>
          <cell r="C3718">
            <v>0</v>
          </cell>
          <cell r="D3718" t="str">
            <v/>
          </cell>
        </row>
        <row r="3719">
          <cell r="A3719" t="str">
            <v>490093000000</v>
          </cell>
          <cell r="B3719" t="str">
            <v>ALLOY GOGGLE BOX-2004</v>
          </cell>
          <cell r="C3719">
            <v>0</v>
          </cell>
          <cell r="D3719" t="str">
            <v/>
          </cell>
        </row>
        <row r="3720">
          <cell r="A3720" t="str">
            <v>490094000000</v>
          </cell>
          <cell r="B3720" t="str">
            <v>ALLOY GOG BOX J MCGRATH 2004</v>
          </cell>
          <cell r="C3720">
            <v>0</v>
          </cell>
          <cell r="D3720" t="str">
            <v/>
          </cell>
        </row>
        <row r="3721">
          <cell r="A3721" t="str">
            <v>490095000000</v>
          </cell>
          <cell r="B3721" t="str">
            <v>ALLOY GOG BOX K WINDHAM 2004</v>
          </cell>
          <cell r="C3721">
            <v>0</v>
          </cell>
          <cell r="D3721" t="str">
            <v/>
          </cell>
        </row>
        <row r="3722">
          <cell r="A3722" t="str">
            <v>490096000000</v>
          </cell>
          <cell r="B3722" t="str">
            <v>BLIZZARD GOGGLE BOX-2004</v>
          </cell>
          <cell r="C3722">
            <v>0</v>
          </cell>
          <cell r="D3722" t="str">
            <v/>
          </cell>
        </row>
        <row r="3723">
          <cell r="A3723" t="str">
            <v>490097000000</v>
          </cell>
          <cell r="B3723" t="str">
            <v>BLIZZARD GOGGLE BOX 2006</v>
          </cell>
          <cell r="C3723">
            <v>0</v>
          </cell>
          <cell r="D3723" t="str">
            <v/>
          </cell>
        </row>
        <row r="3724">
          <cell r="A3724" t="str">
            <v>490098000000</v>
          </cell>
          <cell r="B3724" t="str">
            <v>BLIZZARD6 DC06 GOGGLE BOX</v>
          </cell>
          <cell r="C3724">
            <v>0</v>
          </cell>
          <cell r="D3724" t="str">
            <v/>
          </cell>
        </row>
        <row r="3725">
          <cell r="A3725" t="str">
            <v>490099000000</v>
          </cell>
          <cell r="B3725" t="str">
            <v>COMET GOGGLE BOX-2004</v>
          </cell>
          <cell r="C3725">
            <v>0</v>
          </cell>
          <cell r="D3725" t="str">
            <v/>
          </cell>
        </row>
        <row r="3726">
          <cell r="A3726" t="str">
            <v>490101000000</v>
          </cell>
          <cell r="B3726" t="str">
            <v>GENERIC GOGGLE BOX 2004</v>
          </cell>
          <cell r="C3726">
            <v>0</v>
          </cell>
          <cell r="D3726" t="str">
            <v/>
          </cell>
        </row>
        <row r="3727">
          <cell r="A3727" t="str">
            <v>490102133000</v>
          </cell>
          <cell r="B3727" t="str">
            <v>SUNGLASS BOX -HANDMADE STYLES</v>
          </cell>
          <cell r="C3727">
            <v>0</v>
          </cell>
          <cell r="D3727" t="str">
            <v/>
          </cell>
        </row>
        <row r="3728">
          <cell r="A3728" t="str">
            <v>490103000000</v>
          </cell>
          <cell r="B3728" t="str">
            <v>B4BC GOG BOX LABEL</v>
          </cell>
          <cell r="C3728">
            <v>0</v>
          </cell>
          <cell r="D3728" t="str">
            <v/>
          </cell>
        </row>
        <row r="3729">
          <cell r="A3729" t="str">
            <v>490104000000</v>
          </cell>
          <cell r="B3729" t="str">
            <v>DCP GOG BOX LABEL</v>
          </cell>
          <cell r="C3729">
            <v>0</v>
          </cell>
          <cell r="D3729" t="str">
            <v/>
          </cell>
        </row>
        <row r="3730">
          <cell r="A3730" t="str">
            <v>490105000000</v>
          </cell>
          <cell r="B3730" t="str">
            <v>TARGA MINI 1 ROLL=500 1.75x3.5</v>
          </cell>
          <cell r="C3730">
            <v>0</v>
          </cell>
          <cell r="D3730" t="str">
            <v/>
          </cell>
        </row>
        <row r="3731">
          <cell r="A3731" t="str">
            <v>490106000000</v>
          </cell>
          <cell r="B3731" t="str">
            <v>MCGRATH PAPER BOX LABEL 1"x2"</v>
          </cell>
          <cell r="C3731">
            <v>0</v>
          </cell>
          <cell r="D3731" t="str">
            <v/>
          </cell>
        </row>
        <row r="3732">
          <cell r="A3732" t="str">
            <v>490107000000</v>
          </cell>
          <cell r="B3732" t="str">
            <v>MFM GOG BOX LABEL</v>
          </cell>
          <cell r="C3732">
            <v>0</v>
          </cell>
          <cell r="D3732" t="str">
            <v/>
          </cell>
        </row>
        <row r="3733">
          <cell r="A3733" t="str">
            <v>490108000000</v>
          </cell>
          <cell r="B3733" t="str">
            <v>MFM GOG BOX LABEL 06</v>
          </cell>
          <cell r="C3733">
            <v>0</v>
          </cell>
          <cell r="D3733" t="str">
            <v/>
          </cell>
        </row>
        <row r="3734">
          <cell r="A3734" t="str">
            <v>490109000000</v>
          </cell>
          <cell r="B3734" t="str">
            <v>ROCK SNOW BOX LABEL</v>
          </cell>
          <cell r="C3734">
            <v>0</v>
          </cell>
          <cell r="D3734" t="str">
            <v/>
          </cell>
        </row>
        <row r="3735">
          <cell r="A3735" t="str">
            <v>490110000000</v>
          </cell>
          <cell r="B3735" t="str">
            <v>TARGA SNOW PAPER BOX LABEL 1x4</v>
          </cell>
          <cell r="C3735">
            <v>0</v>
          </cell>
          <cell r="D3735" t="str">
            <v/>
          </cell>
        </row>
        <row r="3736">
          <cell r="A3736" t="str">
            <v>490111000000</v>
          </cell>
          <cell r="B3736" t="str">
            <v>TARGA MX PAPER BOX LABEL 1"x4"</v>
          </cell>
          <cell r="C3736">
            <v>0</v>
          </cell>
          <cell r="D3736" t="str">
            <v/>
          </cell>
        </row>
        <row r="3737">
          <cell r="A3737" t="str">
            <v>490112000000</v>
          </cell>
          <cell r="B3737" t="str">
            <v>T RICHARDS GOG BOX LABEL</v>
          </cell>
          <cell r="C3737">
            <v>0</v>
          </cell>
          <cell r="D3737" t="str">
            <v/>
          </cell>
        </row>
        <row r="3738">
          <cell r="A3738" t="str">
            <v>490113462000</v>
          </cell>
          <cell r="B3738" t="str">
            <v>LARGE ORANGE BOX</v>
          </cell>
          <cell r="C3738">
            <v>0</v>
          </cell>
          <cell r="D3738" t="str">
            <v/>
          </cell>
        </row>
        <row r="3739">
          <cell r="A3739" t="str">
            <v>490114000000</v>
          </cell>
          <cell r="B3739" t="str">
            <v>BOX - COMMANDO KITS AND LENSES</v>
          </cell>
          <cell r="C3739">
            <v>0</v>
          </cell>
          <cell r="D3739" t="str">
            <v/>
          </cell>
        </row>
        <row r="3740">
          <cell r="A3740" t="str">
            <v>490115000000</v>
          </cell>
          <cell r="B3740" t="str">
            <v>SNOW LENS BOX - ORBIT GOGGLE</v>
          </cell>
          <cell r="C3740">
            <v>0</v>
          </cell>
          <cell r="D3740" t="str">
            <v/>
          </cell>
        </row>
        <row r="3741">
          <cell r="A3741" t="str">
            <v>490116000000</v>
          </cell>
          <cell r="B3741" t="str">
            <v>SNOW LENS BOX - SOLDIER GOGGLE</v>
          </cell>
          <cell r="C3741">
            <v>0</v>
          </cell>
          <cell r="D3741" t="str">
            <v/>
          </cell>
        </row>
        <row r="3742">
          <cell r="A3742" t="str">
            <v>490117000000</v>
          </cell>
          <cell r="B3742" t="str">
            <v>SUNGLASS BOX -METAL STYLES</v>
          </cell>
          <cell r="C3742">
            <v>0</v>
          </cell>
          <cell r="D3742" t="str">
            <v/>
          </cell>
        </row>
        <row r="3743">
          <cell r="A3743" t="str">
            <v>490118000000</v>
          </cell>
          <cell r="B3743" t="str">
            <v>MAGNETO BOX W/ FIXED FOAM</v>
          </cell>
          <cell r="C3743">
            <v>0</v>
          </cell>
          <cell r="D3743" t="str">
            <v/>
          </cell>
        </row>
        <row r="3744">
          <cell r="A3744" t="str">
            <v>490119000000</v>
          </cell>
          <cell r="B3744" t="str">
            <v>MAGNETO BOX W/ SELECTRON</v>
          </cell>
          <cell r="C3744">
            <v>0</v>
          </cell>
          <cell r="D3744" t="str">
            <v>648478692183</v>
          </cell>
        </row>
        <row r="3745">
          <cell r="A3745" t="str">
            <v>490120000000</v>
          </cell>
          <cell r="B3745" t="str">
            <v>MAGNETO SELECTRON FOAM BOX</v>
          </cell>
          <cell r="C3745">
            <v>0</v>
          </cell>
          <cell r="D3745" t="str">
            <v/>
          </cell>
        </row>
        <row r="3746">
          <cell r="A3746" t="str">
            <v>490121000000</v>
          </cell>
          <cell r="B3746" t="str">
            <v>WINDHAM SIGNATURE BOX</v>
          </cell>
          <cell r="C3746">
            <v>0</v>
          </cell>
          <cell r="D3746" t="str">
            <v/>
          </cell>
        </row>
        <row r="3747">
          <cell r="A3747" t="str">
            <v>490122000000</v>
          </cell>
          <cell r="B3747" t="str">
            <v>MAGNETO NOSEGUARD BOX</v>
          </cell>
          <cell r="C3747">
            <v>0</v>
          </cell>
          <cell r="D3747" t="str">
            <v/>
          </cell>
        </row>
        <row r="3748">
          <cell r="A3748" t="str">
            <v>490123000000</v>
          </cell>
          <cell r="B3748" t="str">
            <v>ORBIT GOGGLE BOX-2003</v>
          </cell>
          <cell r="C3748">
            <v>0</v>
          </cell>
          <cell r="D3748" t="str">
            <v/>
          </cell>
        </row>
        <row r="3749">
          <cell r="A3749" t="str">
            <v>490124000000</v>
          </cell>
          <cell r="B3749" t="str">
            <v>SCOOP SNOW GOGGLE BOX-2004</v>
          </cell>
          <cell r="C3749">
            <v>0</v>
          </cell>
          <cell r="D3749" t="str">
            <v/>
          </cell>
        </row>
        <row r="3750">
          <cell r="A3750" t="str">
            <v>490125462000</v>
          </cell>
          <cell r="B3750" t="str">
            <v>SMALL SPY SUNGLASS BOX</v>
          </cell>
          <cell r="C3750">
            <v>0</v>
          </cell>
          <cell r="D3750" t="str">
            <v/>
          </cell>
        </row>
        <row r="3751">
          <cell r="A3751" t="str">
            <v>490126000000</v>
          </cell>
          <cell r="B3751" t="str">
            <v>OMEGA6  GOGGLE BOX</v>
          </cell>
          <cell r="C3751">
            <v>0</v>
          </cell>
          <cell r="D3751" t="str">
            <v/>
          </cell>
        </row>
        <row r="3752">
          <cell r="A3752" t="str">
            <v>490127000000</v>
          </cell>
          <cell r="B3752" t="str">
            <v>SOLDIER GOGGLE BOX-2004/2006</v>
          </cell>
          <cell r="C3752">
            <v>0</v>
          </cell>
          <cell r="D3752" t="str">
            <v/>
          </cell>
        </row>
        <row r="3753">
          <cell r="A3753" t="str">
            <v>490128000000</v>
          </cell>
          <cell r="B3753" t="str">
            <v>SOLDIER6 MFM06 GOGGLE BOX</v>
          </cell>
          <cell r="C3753">
            <v>0</v>
          </cell>
          <cell r="D3753" t="str">
            <v/>
          </cell>
        </row>
        <row r="3754">
          <cell r="A3754" t="str">
            <v>490129000000</v>
          </cell>
          <cell r="B3754" t="str">
            <v>TARGA SNOW GOGGLE BOX-2004</v>
          </cell>
          <cell r="C3754">
            <v>0</v>
          </cell>
          <cell r="D3754" t="str">
            <v/>
          </cell>
        </row>
        <row r="3755">
          <cell r="A3755" t="str">
            <v>490192301000</v>
          </cell>
          <cell r="B3755" t="str">
            <v>Commando Kit Baggie</v>
          </cell>
          <cell r="C3755">
            <v>0</v>
          </cell>
          <cell r="D3755" t="str">
            <v/>
          </cell>
        </row>
        <row r="3756">
          <cell r="A3756" t="str">
            <v>490247301000</v>
          </cell>
          <cell r="B3756" t="str">
            <v>DIAMOND GLACE CLEANING CLOTH</v>
          </cell>
          <cell r="C3756">
            <v>0</v>
          </cell>
          <cell r="D3756" t="str">
            <v/>
          </cell>
        </row>
        <row r="3757">
          <cell r="A3757" t="str">
            <v>490251000000</v>
          </cell>
          <cell r="B3757" t="str">
            <v>GoggleStrap PrintedDisplayCard</v>
          </cell>
          <cell r="C3757">
            <v>0</v>
          </cell>
          <cell r="D3757" t="str">
            <v/>
          </cell>
        </row>
        <row r="3758">
          <cell r="A3758" t="str">
            <v>490354301000</v>
          </cell>
          <cell r="B3758" t="str">
            <v>GOGGLE BAG W/SPY CROSS LOGO</v>
          </cell>
          <cell r="C3758">
            <v>0</v>
          </cell>
          <cell r="D3758" t="str">
            <v/>
          </cell>
        </row>
        <row r="3759">
          <cell r="A3759" t="str">
            <v>490398000000</v>
          </cell>
          <cell r="B3759" t="str">
            <v>INSERT THIRTEEN/MALLOY</v>
          </cell>
          <cell r="C3759">
            <v>0</v>
          </cell>
          <cell r="D3759" t="str">
            <v/>
          </cell>
        </row>
        <row r="3760">
          <cell r="A3760" t="str">
            <v>490399000000</v>
          </cell>
          <cell r="B3760" t="str">
            <v>COMET BOX INSERT TRAY</v>
          </cell>
          <cell r="C3760">
            <v>0</v>
          </cell>
          <cell r="D3760" t="str">
            <v/>
          </cell>
        </row>
        <row r="3761">
          <cell r="A3761" t="str">
            <v>490400000000</v>
          </cell>
          <cell r="B3761" t="str">
            <v>DCP06 ORBIT CLAM BOX INSERT</v>
          </cell>
          <cell r="C3761">
            <v>0</v>
          </cell>
          <cell r="D3761" t="str">
            <v/>
          </cell>
        </row>
        <row r="3762">
          <cell r="A3762" t="str">
            <v>490401000000</v>
          </cell>
          <cell r="B3762" t="str">
            <v>ORBIT CLAM BOX INSERT CARD</v>
          </cell>
          <cell r="C3762">
            <v>0</v>
          </cell>
          <cell r="D3762" t="str">
            <v/>
          </cell>
        </row>
        <row r="3763">
          <cell r="A3763" t="str">
            <v>490441301000</v>
          </cell>
          <cell r="B3763" t="str">
            <v>BAGGIE 1 PAIR SUNGLASS LENSES</v>
          </cell>
          <cell r="C3763">
            <v>0</v>
          </cell>
          <cell r="D3763" t="str">
            <v/>
          </cell>
        </row>
        <row r="3764">
          <cell r="A3764" t="str">
            <v>490496000000</v>
          </cell>
          <cell r="B3764" t="str">
            <v>MAGNETO CLEAR VIEW SYSTEM BOX</v>
          </cell>
          <cell r="C3764">
            <v>0</v>
          </cell>
          <cell r="D3764" t="str">
            <v/>
          </cell>
        </row>
        <row r="3765">
          <cell r="A3765" t="str">
            <v>490524000000</v>
          </cell>
          <cell r="B3765" t="str">
            <v>MX06 GOG CE/WARRANTY/LENS INFO</v>
          </cell>
          <cell r="C3765">
            <v>0</v>
          </cell>
          <cell r="D3765" t="str">
            <v/>
          </cell>
        </row>
        <row r="3766">
          <cell r="A3766" t="str">
            <v>490582183010</v>
          </cell>
          <cell r="B3766" t="str">
            <v>AMX SAS CLR Zip Polybag 2X8</v>
          </cell>
          <cell r="C3766">
            <v>0</v>
          </cell>
          <cell r="D3766" t="str">
            <v/>
          </cell>
        </row>
        <row r="3767">
          <cell r="A3767" t="str">
            <v>490582183036</v>
          </cell>
          <cell r="B3767" t="str">
            <v>AMX SAS CLR Zip Polybag 8x7</v>
          </cell>
          <cell r="C3767">
            <v>0</v>
          </cell>
          <cell r="D3767" t="str">
            <v/>
          </cell>
        </row>
        <row r="3768">
          <cell r="A3768" t="str">
            <v>490583183023</v>
          </cell>
          <cell r="B3768" t="str">
            <v>GoggleStrap Clear Polybag 5x10</v>
          </cell>
          <cell r="C3768">
            <v>0</v>
          </cell>
          <cell r="D3768" t="str">
            <v/>
          </cell>
        </row>
        <row r="3769">
          <cell r="A3769" t="str">
            <v>490584000000</v>
          </cell>
          <cell r="B3769" t="str">
            <v>MX GOG LENS PRINTED POLYBAG</v>
          </cell>
          <cell r="C3769">
            <v>0</v>
          </cell>
          <cell r="D3769" t="str">
            <v/>
          </cell>
        </row>
        <row r="3770">
          <cell r="A3770" t="str">
            <v>490585183028</v>
          </cell>
          <cell r="B3770" t="str">
            <v>Noseguard CLR Zip Polybag 6x4</v>
          </cell>
          <cell r="C3770">
            <v>0</v>
          </cell>
          <cell r="D3770" t="str">
            <v/>
          </cell>
        </row>
        <row r="3771">
          <cell r="A3771" t="str">
            <v>490586000000</v>
          </cell>
          <cell r="B3771" t="str">
            <v>SNOW GOG LENS PRINTED POLYBAG</v>
          </cell>
          <cell r="C3771">
            <v>0</v>
          </cell>
          <cell r="D3771" t="str">
            <v/>
          </cell>
        </row>
        <row r="3772">
          <cell r="A3772" t="str">
            <v>490587000014</v>
          </cell>
          <cell r="B3772" t="str">
            <v>TearOff PrintedPolybag 3.5x11"</v>
          </cell>
          <cell r="C3772">
            <v>0</v>
          </cell>
          <cell r="D3772" t="str">
            <v/>
          </cell>
        </row>
        <row r="3773">
          <cell r="A3773" t="str">
            <v>490664000000</v>
          </cell>
          <cell r="B3773" t="str">
            <v>THIRTEEN/MALLOY BOX SLEEVE</v>
          </cell>
          <cell r="C3773">
            <v>0</v>
          </cell>
          <cell r="D3773" t="str">
            <v/>
          </cell>
        </row>
        <row r="3774">
          <cell r="A3774" t="str">
            <v>490665000000</v>
          </cell>
          <cell r="B3774" t="str">
            <v>ALLOY PRO TOFF PKG SLEEVE</v>
          </cell>
          <cell r="C3774">
            <v>0</v>
          </cell>
          <cell r="D3774" t="str">
            <v/>
          </cell>
        </row>
        <row r="3775">
          <cell r="A3775" t="str">
            <v>490666000000</v>
          </cell>
          <cell r="B3775" t="str">
            <v>MX LENS SLEEVE PKG</v>
          </cell>
          <cell r="C3775">
            <v>0</v>
          </cell>
          <cell r="D3775" t="str">
            <v/>
          </cell>
        </row>
        <row r="3776">
          <cell r="A3776" t="str">
            <v>490667000000</v>
          </cell>
          <cell r="B3776" t="str">
            <v>MMX PRO TOFF PKG SLEEVE</v>
          </cell>
          <cell r="C3776">
            <v>0</v>
          </cell>
          <cell r="D3776" t="str">
            <v/>
          </cell>
        </row>
        <row r="3777">
          <cell r="A3777" t="str">
            <v>490668000000</v>
          </cell>
          <cell r="B3777" t="str">
            <v>TOFF 06 SLEEVE PKG</v>
          </cell>
          <cell r="C3777">
            <v>0</v>
          </cell>
          <cell r="D3777" t="str">
            <v/>
          </cell>
        </row>
        <row r="3778">
          <cell r="A3778" t="str">
            <v>490673000000</v>
          </cell>
          <cell r="B3778" t="str">
            <v>SNOW GOG CE/WARRANTY/LENS INFO</v>
          </cell>
          <cell r="C3778">
            <v>0</v>
          </cell>
          <cell r="D3778" t="str">
            <v/>
          </cell>
        </row>
        <row r="3779">
          <cell r="A3779" t="str">
            <v>490689000000</v>
          </cell>
          <cell r="B3779" t="str">
            <v>SOLDIER6 TR06  GOGGLE BOX</v>
          </cell>
          <cell r="C3779">
            <v>0</v>
          </cell>
          <cell r="D3779" t="str">
            <v/>
          </cell>
        </row>
        <row r="3780">
          <cell r="A3780" t="str">
            <v>490731079000</v>
          </cell>
          <cell r="B3780" t="str">
            <v>ARC SPHERICAL STATIC STICKER</v>
          </cell>
          <cell r="C3780">
            <v>0</v>
          </cell>
          <cell r="D3780" t="str">
            <v/>
          </cell>
        </row>
        <row r="3781">
          <cell r="A3781" t="str">
            <v>490731086000</v>
          </cell>
          <cell r="B3781" t="str">
            <v>INTERCHANG LENS STATIC STICKR</v>
          </cell>
          <cell r="C3781">
            <v>0</v>
          </cell>
          <cell r="D3781" t="str">
            <v/>
          </cell>
        </row>
        <row r="3782">
          <cell r="A3782" t="str">
            <v>490731094000</v>
          </cell>
          <cell r="B3782" t="str">
            <v>PHOTOCHROMIC STATIC STICKER</v>
          </cell>
          <cell r="C3782">
            <v>0</v>
          </cell>
          <cell r="D3782" t="str">
            <v/>
          </cell>
        </row>
        <row r="3783">
          <cell r="A3783" t="str">
            <v>490731107000</v>
          </cell>
          <cell r="B3783" t="str">
            <v>POLRZD/PHOTO LENS STATIC</v>
          </cell>
          <cell r="C3783">
            <v>0</v>
          </cell>
          <cell r="D3783" t="str">
            <v/>
          </cell>
        </row>
        <row r="3784">
          <cell r="A3784" t="str">
            <v>490731116000</v>
          </cell>
          <cell r="B3784" t="str">
            <v>POLARIZED LENS STATIC STICKER</v>
          </cell>
          <cell r="C3784">
            <v>0</v>
          </cell>
          <cell r="D3784" t="str">
            <v/>
          </cell>
        </row>
        <row r="3785">
          <cell r="A3785" t="str">
            <v>490731121000</v>
          </cell>
          <cell r="B3785" t="str">
            <v>ANTIFOG STATIC STICKER</v>
          </cell>
          <cell r="C3785">
            <v>0</v>
          </cell>
          <cell r="D3785" t="str">
            <v/>
          </cell>
        </row>
        <row r="3786">
          <cell r="A3786" t="str">
            <v>490731550000</v>
          </cell>
          <cell r="B3786" t="str">
            <v>SAS PAD STATIC STICKER</v>
          </cell>
          <cell r="C3786">
            <v>0</v>
          </cell>
          <cell r="D3786" t="str">
            <v/>
          </cell>
        </row>
        <row r="3787">
          <cell r="A3787" t="str">
            <v>490746000000</v>
          </cell>
          <cell r="B3787" t="str">
            <v>SUN06 CE/WARRANTY/LENS INFO</v>
          </cell>
          <cell r="C3787">
            <v>0</v>
          </cell>
          <cell r="D3787" t="str">
            <v/>
          </cell>
        </row>
        <row r="3788">
          <cell r="A3788" t="str">
            <v>490749301000</v>
          </cell>
          <cell r="B3788" t="str">
            <v>SUNGLASS BAGGIE</v>
          </cell>
          <cell r="C3788">
            <v>0</v>
          </cell>
          <cell r="D3788" t="str">
            <v/>
          </cell>
        </row>
        <row r="3789">
          <cell r="A3789" t="str">
            <v>490751301030</v>
          </cell>
          <cell r="B3789" t="str">
            <v>SUNGLASS CLEANING CLOTH</v>
          </cell>
          <cell r="C3789">
            <v>0</v>
          </cell>
          <cell r="D3789" t="str">
            <v/>
          </cell>
        </row>
        <row r="3790">
          <cell r="A3790" t="str">
            <v>490815000195</v>
          </cell>
          <cell r="B3790" t="str">
            <v>UPC LABEL NEW roll of 3600</v>
          </cell>
          <cell r="C3790">
            <v>0</v>
          </cell>
          <cell r="D3790" t="str">
            <v/>
          </cell>
        </row>
        <row r="3791">
          <cell r="A3791" t="str">
            <v>490891000000</v>
          </cell>
          <cell r="B3791" t="str">
            <v>ALLOY6 GOGGLE BOX 2006</v>
          </cell>
          <cell r="C3791">
            <v>0</v>
          </cell>
          <cell r="D3791" t="str">
            <v/>
          </cell>
        </row>
        <row r="3792">
          <cell r="A3792" t="str">
            <v>490892000000</v>
          </cell>
          <cell r="B3792" t="str">
            <v>TARGA MX6 GOGGLE BOX 2006</v>
          </cell>
          <cell r="C3792">
            <v>0</v>
          </cell>
          <cell r="D3792" t="str">
            <v/>
          </cell>
        </row>
        <row r="3793">
          <cell r="A3793" t="str">
            <v>490893000000</v>
          </cell>
          <cell r="B3793" t="str">
            <v>TARGA6 MX MINI GOGGLE BOX 2006</v>
          </cell>
          <cell r="C3793">
            <v>0</v>
          </cell>
          <cell r="D3793" t="str">
            <v/>
          </cell>
        </row>
        <row r="3794">
          <cell r="A3794" t="str">
            <v>490894000000</v>
          </cell>
          <cell r="B3794" t="str">
            <v>SUNGLASS BOX -HOURGLASS STYLES</v>
          </cell>
          <cell r="C3794">
            <v>0</v>
          </cell>
          <cell r="D3794" t="str">
            <v/>
          </cell>
        </row>
        <row r="3795">
          <cell r="A3795" t="str">
            <v>490895000000</v>
          </cell>
          <cell r="B3795" t="str">
            <v>SUNGLASS BOX -LEATHER STYLES</v>
          </cell>
          <cell r="C3795">
            <v>0</v>
          </cell>
          <cell r="D3795" t="str">
            <v/>
          </cell>
        </row>
        <row r="3796">
          <cell r="A3796" t="str">
            <v>490897000000</v>
          </cell>
          <cell r="B3796" t="str">
            <v>T RICHARDS GOG BOX LABEL 07</v>
          </cell>
          <cell r="C3796">
            <v>0</v>
          </cell>
          <cell r="D3796" t="str">
            <v/>
          </cell>
        </row>
        <row r="3797">
          <cell r="A3797" t="str">
            <v>490946000000</v>
          </cell>
          <cell r="B3797" t="str">
            <v>LABEL- WINDHAM BOX LABEL 07</v>
          </cell>
          <cell r="C3797">
            <v>0</v>
          </cell>
          <cell r="D3797" t="str">
            <v/>
          </cell>
        </row>
        <row r="3798">
          <cell r="A3798" t="str">
            <v>490947000000</v>
          </cell>
          <cell r="B3798" t="str">
            <v>LABEL- MCGRATH BOX LABEL 07</v>
          </cell>
          <cell r="C3798">
            <v>0</v>
          </cell>
          <cell r="D3798" t="str">
            <v/>
          </cell>
        </row>
        <row r="3799">
          <cell r="A3799" t="str">
            <v>491035000000</v>
          </cell>
          <cell r="B3799" t="str">
            <v>ZED GOGGLE BOX</v>
          </cell>
          <cell r="C3799">
            <v>0</v>
          </cell>
          <cell r="D3799" t="str">
            <v/>
          </cell>
        </row>
        <row r="3800">
          <cell r="A3800" t="str">
            <v>491036000000</v>
          </cell>
          <cell r="B3800" t="str">
            <v>BIAS GOGGLE BOX</v>
          </cell>
          <cell r="C3800">
            <v>0</v>
          </cell>
          <cell r="D3800" t="str">
            <v/>
          </cell>
        </row>
        <row r="3801">
          <cell r="A3801" t="str">
            <v>520001000017</v>
          </cell>
          <cell r="B3801" t="str">
            <v>10' X 10' COMPLETE TENT SET</v>
          </cell>
          <cell r="C3801">
            <v>0</v>
          </cell>
          <cell r="D3801" t="str">
            <v>648478677456</v>
          </cell>
        </row>
        <row r="3802">
          <cell r="A3802" t="str">
            <v>520003000000</v>
          </cell>
          <cell r="B3802" t="str">
            <v>SPY 3 PIECE WINDOW DISPLAY</v>
          </cell>
          <cell r="C3802">
            <v>15</v>
          </cell>
          <cell r="D3802" t="str">
            <v>648478655348</v>
          </cell>
        </row>
        <row r="3803">
          <cell r="A3803" t="str">
            <v>520004183000</v>
          </cell>
          <cell r="B3803" t="str">
            <v>3-HIGH VERT ACRYLC SHELF CLEAR</v>
          </cell>
          <cell r="C3803">
            <v>0</v>
          </cell>
          <cell r="D3803" t="str">
            <v/>
          </cell>
        </row>
        <row r="3804">
          <cell r="A3804" t="str">
            <v>520004270000</v>
          </cell>
          <cell r="B3804" t="str">
            <v>3-HIGH VERT ACRYLC SHELF FROST</v>
          </cell>
          <cell r="C3804">
            <v>0</v>
          </cell>
          <cell r="D3804" t="str">
            <v>648478646391</v>
          </cell>
        </row>
        <row r="3805">
          <cell r="A3805" t="str">
            <v>520004270249</v>
          </cell>
          <cell r="B3805" t="str">
            <v>3-HI VERT ACRYLC SHLF FRST 2PK</v>
          </cell>
          <cell r="C3805">
            <v>0</v>
          </cell>
          <cell r="D3805" t="str">
            <v>648478655539</v>
          </cell>
        </row>
        <row r="3806">
          <cell r="A3806" t="str">
            <v>520005000018</v>
          </cell>
          <cell r="B3806" t="str">
            <v>16' TENT FLAG SPY LOGO</v>
          </cell>
          <cell r="C3806">
            <v>0</v>
          </cell>
          <cell r="D3806" t="str">
            <v>648478677463</v>
          </cell>
        </row>
        <row r="3807">
          <cell r="A3807" t="str">
            <v>520012462307</v>
          </cell>
          <cell r="B3807" t="str">
            <v>SPY 3D SIGN LARGE</v>
          </cell>
          <cell r="C3807">
            <v>0</v>
          </cell>
          <cell r="D3807" t="str">
            <v/>
          </cell>
        </row>
        <row r="3808">
          <cell r="A3808" t="str">
            <v>520013007000</v>
          </cell>
          <cell r="B3808" t="str">
            <v>PLASTIC BENDBACK ABBEY</v>
          </cell>
          <cell r="C3808">
            <v>0</v>
          </cell>
          <cell r="D3808" t="str">
            <v/>
          </cell>
        </row>
        <row r="3809">
          <cell r="A3809" t="str">
            <v>520016000000</v>
          </cell>
          <cell r="B3809" t="str">
            <v>CARAVAN RAILSKIRT w/HARDWARE</v>
          </cell>
          <cell r="C3809">
            <v>0</v>
          </cell>
          <cell r="D3809" t="str">
            <v>648478672475</v>
          </cell>
        </row>
        <row r="3810">
          <cell r="A3810" t="str">
            <v>520048000000</v>
          </cell>
          <cell r="B3810" t="str">
            <v>SPR07 SUN INSERT HE &amp; LC</v>
          </cell>
          <cell r="C3810">
            <v>0</v>
          </cell>
          <cell r="D3810" t="str">
            <v/>
          </cell>
        </row>
        <row r="3811">
          <cell r="A3811" t="str">
            <v>520053000019</v>
          </cell>
          <cell r="B3811" t="str">
            <v>SPY MAT 4'X 6'</v>
          </cell>
          <cell r="C3811">
            <v>0</v>
          </cell>
          <cell r="D3811" t="str">
            <v/>
          </cell>
        </row>
        <row r="3812">
          <cell r="A3812" t="str">
            <v>520057007000</v>
          </cell>
          <cell r="B3812" t="str">
            <v>PLASTIC BENDBACK ASTRO</v>
          </cell>
          <cell r="C3812">
            <v>0</v>
          </cell>
          <cell r="D3812" t="str">
            <v/>
          </cell>
        </row>
        <row r="3813">
          <cell r="A3813" t="str">
            <v>520060000000</v>
          </cell>
          <cell r="B3813" t="str">
            <v>EZUPBackwall 10'BlkW/CrossLogo</v>
          </cell>
          <cell r="C3813">
            <v>122</v>
          </cell>
          <cell r="D3813" t="str">
            <v>648478658516</v>
          </cell>
        </row>
        <row r="3814">
          <cell r="A3814" t="str">
            <v>520061000000</v>
          </cell>
          <cell r="B3814" t="str">
            <v>EZUP ROLLER BAG</v>
          </cell>
          <cell r="C3814">
            <v>140</v>
          </cell>
          <cell r="D3814" t="str">
            <v/>
          </cell>
        </row>
        <row r="3815">
          <cell r="A3815" t="str">
            <v>520070007000</v>
          </cell>
          <cell r="B3815" t="str">
            <v>PLASTIC BENDBACK BIANCA</v>
          </cell>
          <cell r="C3815">
            <v>0</v>
          </cell>
          <cell r="D3815" t="str">
            <v>648478655430</v>
          </cell>
        </row>
        <row r="3816">
          <cell r="A3816" t="str">
            <v>520070007001</v>
          </cell>
          <cell r="B3816" t="str">
            <v>PLASTIC BENDBACK BIANCA 10PK</v>
          </cell>
          <cell r="C3816">
            <v>0</v>
          </cell>
          <cell r="D3816" t="str">
            <v>648478655546</v>
          </cell>
        </row>
        <row r="3817">
          <cell r="A3817" t="str">
            <v>520070018000</v>
          </cell>
          <cell r="B3817" t="str">
            <v>POST CARD BIANCA</v>
          </cell>
          <cell r="C3817">
            <v>0</v>
          </cell>
          <cell r="D3817" t="str">
            <v>648478658554</v>
          </cell>
        </row>
        <row r="3818">
          <cell r="A3818" t="str">
            <v>520078007000</v>
          </cell>
          <cell r="B3818" t="str">
            <v>PLASTIC BENDBACK ARC LENS</v>
          </cell>
          <cell r="C3818">
            <v>0</v>
          </cell>
          <cell r="D3818" t="str">
            <v/>
          </cell>
        </row>
        <row r="3819">
          <cell r="A3819" t="str">
            <v>520083462034</v>
          </cell>
          <cell r="B3819" t="str">
            <v>72"x30" VINYL LOGO BANNER ORG</v>
          </cell>
          <cell r="C3819">
            <v>0</v>
          </cell>
          <cell r="D3819" t="str">
            <v>648478637795</v>
          </cell>
        </row>
        <row r="3820">
          <cell r="A3820" t="str">
            <v>520084133034</v>
          </cell>
          <cell r="B3820" t="str">
            <v>72"x30" VINYL LOGO BANNER BRWN</v>
          </cell>
          <cell r="C3820">
            <v>0</v>
          </cell>
          <cell r="D3820" t="str">
            <v>648478658998</v>
          </cell>
        </row>
        <row r="3821">
          <cell r="A3821" t="str">
            <v>520084632008</v>
          </cell>
          <cell r="B3821" t="str">
            <v>24"x24" VINYL LOGO BANNER WHT</v>
          </cell>
          <cell r="C3821">
            <v>0</v>
          </cell>
          <cell r="D3821" t="str">
            <v>648478658981</v>
          </cell>
        </row>
        <row r="3822">
          <cell r="A3822" t="str">
            <v>520084632034</v>
          </cell>
          <cell r="B3822" t="str">
            <v>72"x30" VINYL LOGO BANNER WHT</v>
          </cell>
          <cell r="C3822">
            <v>0</v>
          </cell>
          <cell r="D3822" t="str">
            <v>648478658974</v>
          </cell>
        </row>
        <row r="3823">
          <cell r="A3823" t="str">
            <v>520085647008</v>
          </cell>
          <cell r="B3823" t="str">
            <v>24 x 24  BK w WHT/ORG LOGO 08 BANNER</v>
          </cell>
          <cell r="C3823">
            <v>0</v>
          </cell>
          <cell r="D3823" t="str">
            <v>648478677340</v>
          </cell>
        </row>
        <row r="3824">
          <cell r="A3824" t="str">
            <v>520085647034</v>
          </cell>
          <cell r="B3824" t="str">
            <v>72x30 BK w WHT/ORG LOGO 08 BANNER</v>
          </cell>
          <cell r="C3824">
            <v>0</v>
          </cell>
          <cell r="D3824" t="str">
            <v>648478677357</v>
          </cell>
        </row>
        <row r="3825">
          <cell r="A3825" t="str">
            <v>520086018000</v>
          </cell>
          <cell r="B3825" t="str">
            <v>POST CARD BONNEVILLE</v>
          </cell>
          <cell r="C3825">
            <v>0</v>
          </cell>
          <cell r="D3825" t="str">
            <v>648478668508</v>
          </cell>
        </row>
        <row r="3826">
          <cell r="A3826" t="str">
            <v>520143018000</v>
          </cell>
          <cell r="B3826" t="str">
            <v>POST CARD BULLIT COLLECTION</v>
          </cell>
          <cell r="C3826">
            <v>0</v>
          </cell>
          <cell r="D3826" t="str">
            <v>648478668515</v>
          </cell>
        </row>
        <row r="3827">
          <cell r="A3827" t="str">
            <v>520168007000</v>
          </cell>
          <cell r="B3827" t="str">
            <v>PLASTIC BENDBACK CLASH</v>
          </cell>
          <cell r="C3827">
            <v>0</v>
          </cell>
          <cell r="D3827" t="str">
            <v>648478655478</v>
          </cell>
        </row>
        <row r="3828">
          <cell r="A3828" t="str">
            <v>520168007001</v>
          </cell>
          <cell r="B3828" t="str">
            <v>PLASTIC BENDBACK CLASH 10PK</v>
          </cell>
          <cell r="C3828">
            <v>0</v>
          </cell>
          <cell r="D3828" t="str">
            <v>648478655584</v>
          </cell>
        </row>
        <row r="3829">
          <cell r="A3829" t="str">
            <v>520168018000</v>
          </cell>
          <cell r="B3829" t="str">
            <v>POST CARD CLASH</v>
          </cell>
          <cell r="C3829">
            <v>0</v>
          </cell>
          <cell r="D3829" t="str">
            <v>648478658561</v>
          </cell>
        </row>
        <row r="3830">
          <cell r="A3830" t="str">
            <v>520175018000</v>
          </cell>
          <cell r="B3830" t="str">
            <v>POST CARD CLOVERDALE</v>
          </cell>
          <cell r="C3830">
            <v>0</v>
          </cell>
          <cell r="D3830" t="str">
            <v>648478668478</v>
          </cell>
        </row>
        <row r="3831">
          <cell r="A3831" t="str">
            <v>520178000000</v>
          </cell>
          <cell r="B3831" t="str">
            <v>SPY CROSS CARDBOARD CSTR 125pc</v>
          </cell>
          <cell r="C3831">
            <v>0</v>
          </cell>
          <cell r="D3831" t="str">
            <v>648478658059</v>
          </cell>
        </row>
        <row r="3832">
          <cell r="A3832" t="str">
            <v>520179000000</v>
          </cell>
          <cell r="B3832" t="str">
            <v>SPY EYE CARDBOARD CSTR 125pc</v>
          </cell>
          <cell r="C3832">
            <v>0</v>
          </cell>
          <cell r="D3832" t="str">
            <v>648478658066</v>
          </cell>
        </row>
        <row r="3833">
          <cell r="A3833" t="str">
            <v>520180000000</v>
          </cell>
          <cell r="B3833" t="str">
            <v>SPY CARDBOARD CSTR 125pc</v>
          </cell>
          <cell r="C3833">
            <v>0</v>
          </cell>
          <cell r="D3833" t="str">
            <v>648478658042</v>
          </cell>
        </row>
        <row r="3834">
          <cell r="A3834" t="str">
            <v>520197018000</v>
          </cell>
          <cell r="B3834" t="str">
            <v>POST CARD CORNICHE</v>
          </cell>
          <cell r="C3834">
            <v>0</v>
          </cell>
          <cell r="D3834" t="str">
            <v>648478668485</v>
          </cell>
        </row>
        <row r="3835">
          <cell r="A3835" t="str">
            <v>520203462000</v>
          </cell>
          <cell r="B3835" t="str">
            <v>POP Counter Card 2005</v>
          </cell>
          <cell r="C3835">
            <v>0</v>
          </cell>
          <cell r="D3835" t="str">
            <v/>
          </cell>
        </row>
        <row r="3836">
          <cell r="A3836" t="str">
            <v>520216000000</v>
          </cell>
          <cell r="B3836" t="str">
            <v>3" BUTTON DISPLAY CUBE</v>
          </cell>
          <cell r="C3836">
            <v>0</v>
          </cell>
          <cell r="D3836" t="str">
            <v>648478658837</v>
          </cell>
        </row>
        <row r="3837">
          <cell r="A3837" t="str">
            <v>520217462000</v>
          </cell>
          <cell r="B3837" t="str">
            <v>3" ORANGE LOGO DISPLAY CUBE</v>
          </cell>
          <cell r="C3837">
            <v>0</v>
          </cell>
          <cell r="D3837" t="str">
            <v>648478658844</v>
          </cell>
        </row>
        <row r="3838">
          <cell r="A3838" t="str">
            <v>520221007000</v>
          </cell>
          <cell r="B3838" t="str">
            <v>PLASTIC BENDBACK CURTIS</v>
          </cell>
          <cell r="C3838">
            <v>0</v>
          </cell>
          <cell r="D3838" t="str">
            <v/>
          </cell>
        </row>
        <row r="3839">
          <cell r="A3839" t="str">
            <v>520224007000</v>
          </cell>
          <cell r="B3839" t="str">
            <v>PLASTIC BENDBACK DALLAS</v>
          </cell>
          <cell r="C3839">
            <v>0</v>
          </cell>
          <cell r="D3839" t="str">
            <v/>
          </cell>
        </row>
        <row r="3840">
          <cell r="A3840" t="str">
            <v>520236179000</v>
          </cell>
          <cell r="B3840" t="str">
            <v>DEBONAIR CATALOG 2006</v>
          </cell>
          <cell r="C3840">
            <v>0</v>
          </cell>
          <cell r="D3840" t="str">
            <v>648478657922</v>
          </cell>
        </row>
        <row r="3841">
          <cell r="A3841" t="str">
            <v>520241007000</v>
          </cell>
          <cell r="B3841" t="str">
            <v>PLASTIC BENDBACK DELTA PHOTOCH</v>
          </cell>
          <cell r="C3841">
            <v>0</v>
          </cell>
          <cell r="D3841" t="str">
            <v/>
          </cell>
        </row>
        <row r="3842">
          <cell r="A3842" t="str">
            <v>520249000000</v>
          </cell>
          <cell r="B3842" t="str">
            <v>DCP DISPLAY CARD</v>
          </cell>
          <cell r="C3842">
            <v>0</v>
          </cell>
          <cell r="D3842" t="str">
            <v>648478658806</v>
          </cell>
        </row>
        <row r="3843">
          <cell r="A3843" t="str">
            <v>520250000000</v>
          </cell>
          <cell r="B3843" t="str">
            <v>GALLO DISPLAY CARD</v>
          </cell>
          <cell r="C3843">
            <v>0</v>
          </cell>
          <cell r="D3843" t="str">
            <v>648478658769</v>
          </cell>
        </row>
        <row r="3844">
          <cell r="A3844" t="str">
            <v>520252000000</v>
          </cell>
          <cell r="B3844" t="str">
            <v>HOURGLASS DISPLAY CARD</v>
          </cell>
          <cell r="C3844">
            <v>0</v>
          </cell>
          <cell r="D3844" t="str">
            <v>648478658776</v>
          </cell>
        </row>
        <row r="3845">
          <cell r="A3845" t="str">
            <v>520253000000</v>
          </cell>
          <cell r="B3845" t="str">
            <v>DARYL MATHES DISPLAY CARD</v>
          </cell>
          <cell r="C3845">
            <v>0</v>
          </cell>
          <cell r="D3845" t="str">
            <v>648478658813</v>
          </cell>
        </row>
        <row r="3846">
          <cell r="A3846" t="str">
            <v>520254000000</v>
          </cell>
          <cell r="B3846" t="str">
            <v>DEAN MORRISON DISPLAY CARD</v>
          </cell>
          <cell r="C3846">
            <v>0</v>
          </cell>
          <cell r="D3846" t="str">
            <v>648478658820</v>
          </cell>
        </row>
        <row r="3847">
          <cell r="A3847" t="str">
            <v>520255000000</v>
          </cell>
          <cell r="B3847" t="str">
            <v>NOLEN DISPLAY CARD</v>
          </cell>
          <cell r="C3847">
            <v>0</v>
          </cell>
          <cell r="D3847" t="str">
            <v>648478658783</v>
          </cell>
        </row>
        <row r="3848">
          <cell r="A3848" t="str">
            <v>520256000000</v>
          </cell>
          <cell r="B3848" t="str">
            <v>PRISCILLA DISPLAY CARD</v>
          </cell>
          <cell r="C3848">
            <v>0</v>
          </cell>
          <cell r="D3848" t="str">
            <v>648478658790</v>
          </cell>
        </row>
        <row r="3849">
          <cell r="A3849" t="str">
            <v>520275007000</v>
          </cell>
          <cell r="B3849" t="str">
            <v>PLASTIC BENDBACK DYNASTY</v>
          </cell>
          <cell r="C3849">
            <v>0</v>
          </cell>
          <cell r="D3849" t="str">
            <v/>
          </cell>
        </row>
        <row r="3850">
          <cell r="A3850" t="str">
            <v>520276018000</v>
          </cell>
          <cell r="B3850" t="str">
            <v>POST CARD DYOS94</v>
          </cell>
          <cell r="C3850">
            <v>0</v>
          </cell>
          <cell r="D3850" t="str">
            <v>648478658578</v>
          </cell>
        </row>
        <row r="3851">
          <cell r="A3851" t="str">
            <v>520318000000</v>
          </cell>
          <cell r="B3851" t="str">
            <v>EZUPTentFrame 10x10 ENTERPRISE</v>
          </cell>
          <cell r="C3851">
            <v>158</v>
          </cell>
          <cell r="D3851" t="str">
            <v/>
          </cell>
        </row>
        <row r="3852">
          <cell r="A3852" t="str">
            <v>520344007000</v>
          </cell>
          <cell r="B3852" t="str">
            <v>PLASTIC BENDBACK GALLO</v>
          </cell>
          <cell r="C3852">
            <v>0</v>
          </cell>
          <cell r="D3852" t="str">
            <v>648478655515</v>
          </cell>
        </row>
        <row r="3853">
          <cell r="A3853" t="str">
            <v>520344007001</v>
          </cell>
          <cell r="B3853" t="str">
            <v>PLASTIC BENDBACK GALLO 10PK</v>
          </cell>
          <cell r="C3853">
            <v>0</v>
          </cell>
          <cell r="D3853" t="str">
            <v>648478655621</v>
          </cell>
        </row>
        <row r="3854">
          <cell r="A3854" t="str">
            <v>520344018000</v>
          </cell>
          <cell r="B3854" t="str">
            <v>POST CARD GALLO</v>
          </cell>
          <cell r="C3854">
            <v>0</v>
          </cell>
          <cell r="D3854" t="str">
            <v/>
          </cell>
        </row>
        <row r="3855">
          <cell r="A3855" t="str">
            <v>520349007000</v>
          </cell>
          <cell r="B3855" t="str">
            <v>PLASTIC BENDBACK GLACE</v>
          </cell>
          <cell r="C3855">
            <v>0</v>
          </cell>
          <cell r="D3855" t="str">
            <v/>
          </cell>
        </row>
        <row r="3856">
          <cell r="A3856" t="str">
            <v>520355038000</v>
          </cell>
          <cell r="B3856" t="str">
            <v>REP GOGGLE CASE (EMPTY)</v>
          </cell>
          <cell r="C3856">
            <v>40</v>
          </cell>
          <cell r="D3856" t="str">
            <v/>
          </cell>
        </row>
        <row r="3857">
          <cell r="A3857" t="str">
            <v>520356038000</v>
          </cell>
          <cell r="B3857" t="str">
            <v>REP GOGGLE TRAY</v>
          </cell>
          <cell r="C3857">
            <v>17</v>
          </cell>
          <cell r="D3857" t="str">
            <v/>
          </cell>
        </row>
        <row r="3858">
          <cell r="A3858" t="str">
            <v>520375018000</v>
          </cell>
          <cell r="B3858" t="str">
            <v>POST CARD HIELO</v>
          </cell>
          <cell r="C3858">
            <v>0</v>
          </cell>
          <cell r="D3858" t="str">
            <v>648478668492</v>
          </cell>
        </row>
        <row r="3859">
          <cell r="A3859" t="str">
            <v>520377007000</v>
          </cell>
          <cell r="B3859" t="str">
            <v>PLASTIC BENDBACK HOURGLASS</v>
          </cell>
          <cell r="C3859">
            <v>0</v>
          </cell>
          <cell r="D3859" t="str">
            <v>648478655508</v>
          </cell>
        </row>
        <row r="3860">
          <cell r="A3860" t="str">
            <v>520377007001</v>
          </cell>
          <cell r="B3860" t="str">
            <v>PLASTIC BENDBACK HOURGLASS 10P</v>
          </cell>
          <cell r="C3860">
            <v>0</v>
          </cell>
          <cell r="D3860" t="str">
            <v>648478655614</v>
          </cell>
        </row>
        <row r="3861">
          <cell r="A3861" t="str">
            <v>520377018000</v>
          </cell>
          <cell r="B3861" t="str">
            <v>POST CARD HOURGLASS</v>
          </cell>
          <cell r="C3861">
            <v>0</v>
          </cell>
          <cell r="D3861" t="str">
            <v/>
          </cell>
        </row>
        <row r="3862">
          <cell r="A3862" t="str">
            <v>520378007000</v>
          </cell>
          <cell r="B3862" t="str">
            <v>PLASTIC BENDBACK HS SCOOP</v>
          </cell>
          <cell r="C3862">
            <v>0</v>
          </cell>
          <cell r="D3862" t="str">
            <v/>
          </cell>
        </row>
        <row r="3863">
          <cell r="A3863" t="str">
            <v>520402000000</v>
          </cell>
          <cell r="B3863" t="str">
            <v>STEADY COLLECTION PLANOGRAM</v>
          </cell>
          <cell r="C3863">
            <v>0</v>
          </cell>
          <cell r="D3863" t="str">
            <v>648478663800</v>
          </cell>
        </row>
        <row r="3864">
          <cell r="A3864" t="str">
            <v>520409007000</v>
          </cell>
          <cell r="B3864" t="str">
            <v>PLASTIC BENDBACK JADE</v>
          </cell>
          <cell r="C3864">
            <v>0</v>
          </cell>
          <cell r="D3864" t="str">
            <v/>
          </cell>
        </row>
        <row r="3865">
          <cell r="A3865" t="str">
            <v>520418007000</v>
          </cell>
          <cell r="B3865" t="str">
            <v>PLASTIC BENDBACK KGB</v>
          </cell>
          <cell r="C3865">
            <v>0</v>
          </cell>
          <cell r="D3865" t="str">
            <v/>
          </cell>
        </row>
        <row r="3866">
          <cell r="A3866" t="str">
            <v>520425007000</v>
          </cell>
          <cell r="B3866" t="str">
            <v>PLASTIC BENDBACK KLINE</v>
          </cell>
          <cell r="C3866">
            <v>0</v>
          </cell>
          <cell r="D3866" t="str">
            <v/>
          </cell>
        </row>
        <row r="3867">
          <cell r="A3867" t="str">
            <v>520431018000</v>
          </cell>
          <cell r="B3867" t="str">
            <v>POST CARD LACROSSE</v>
          </cell>
          <cell r="C3867">
            <v>0</v>
          </cell>
          <cell r="D3867" t="str">
            <v>648478668447</v>
          </cell>
        </row>
        <row r="3868">
          <cell r="A3868" t="str">
            <v>520435007000</v>
          </cell>
          <cell r="B3868" t="str">
            <v>PLASTIC BENDBACK LEBARON</v>
          </cell>
          <cell r="C3868">
            <v>0</v>
          </cell>
          <cell r="D3868" t="str">
            <v/>
          </cell>
        </row>
        <row r="3869">
          <cell r="A3869" t="str">
            <v>520480007000</v>
          </cell>
          <cell r="B3869" t="str">
            <v>PLASTIC BENDBACK MC</v>
          </cell>
          <cell r="C3869">
            <v>0</v>
          </cell>
          <cell r="D3869" t="str">
            <v/>
          </cell>
        </row>
        <row r="3870">
          <cell r="A3870" t="str">
            <v>520481014000</v>
          </cell>
          <cell r="B3870" t="str">
            <v>JEREMY MCGRATH POSTER</v>
          </cell>
          <cell r="C3870">
            <v>0</v>
          </cell>
          <cell r="D3870" t="str">
            <v>648478100732</v>
          </cell>
        </row>
        <row r="3871">
          <cell r="A3871" t="str">
            <v>520484007000</v>
          </cell>
          <cell r="B3871" t="str">
            <v>PLASTIC BENDBACK METEOR</v>
          </cell>
          <cell r="C3871">
            <v>0</v>
          </cell>
          <cell r="D3871" t="str">
            <v/>
          </cell>
        </row>
        <row r="3872">
          <cell r="A3872" t="str">
            <v>520488007000</v>
          </cell>
          <cell r="B3872" t="str">
            <v>PLASTIC BENDBACK MICRO SCOOP</v>
          </cell>
          <cell r="C3872">
            <v>0</v>
          </cell>
          <cell r="D3872" t="str">
            <v/>
          </cell>
        </row>
        <row r="3873">
          <cell r="A3873" t="str">
            <v>520508000000</v>
          </cell>
          <cell r="B3873" t="str">
            <v>BUTTON MOBILE</v>
          </cell>
          <cell r="C3873">
            <v>0</v>
          </cell>
          <cell r="D3873" t="str">
            <v>648478658868</v>
          </cell>
        </row>
        <row r="3874">
          <cell r="A3874" t="str">
            <v>520509000000</v>
          </cell>
          <cell r="B3874" t="str">
            <v>8" GREEN COLLAGE MOBILE</v>
          </cell>
          <cell r="C3874">
            <v>0</v>
          </cell>
          <cell r="D3874" t="str">
            <v>648478658851</v>
          </cell>
        </row>
        <row r="3875">
          <cell r="A3875" t="str">
            <v>520510000000</v>
          </cell>
          <cell r="B3875" t="str">
            <v>MOBILE STRING 2006</v>
          </cell>
          <cell r="C3875">
            <v>0</v>
          </cell>
          <cell r="D3875" t="str">
            <v/>
          </cell>
        </row>
        <row r="3876">
          <cell r="A3876" t="str">
            <v>520512007000</v>
          </cell>
          <cell r="B3876" t="str">
            <v>PLASTIC BENDBACK MODE</v>
          </cell>
          <cell r="C3876">
            <v>0</v>
          </cell>
          <cell r="D3876" t="str">
            <v/>
          </cell>
        </row>
        <row r="3877">
          <cell r="A3877" t="str">
            <v>520522179000</v>
          </cell>
          <cell r="B3877" t="str">
            <v>MX CATALOG 2007</v>
          </cell>
          <cell r="C3877">
            <v>0</v>
          </cell>
          <cell r="D3877" t="str">
            <v>648478663787</v>
          </cell>
        </row>
        <row r="3878">
          <cell r="A3878" t="str">
            <v>520535007000</v>
          </cell>
          <cell r="B3878" t="str">
            <v>PLASTIC BENDBACK NOLEN</v>
          </cell>
          <cell r="C3878">
            <v>0</v>
          </cell>
          <cell r="D3878" t="str">
            <v>648478655492</v>
          </cell>
        </row>
        <row r="3879">
          <cell r="A3879" t="str">
            <v>520535007001</v>
          </cell>
          <cell r="B3879" t="str">
            <v>PLASTIC BENDBACK NOLEN 10PK</v>
          </cell>
          <cell r="C3879">
            <v>0</v>
          </cell>
          <cell r="D3879" t="str">
            <v>648478655607</v>
          </cell>
        </row>
        <row r="3880">
          <cell r="A3880" t="str">
            <v>520535018000</v>
          </cell>
          <cell r="B3880" t="str">
            <v>POST CARD NOLEN</v>
          </cell>
          <cell r="C3880">
            <v>0</v>
          </cell>
          <cell r="D3880" t="str">
            <v/>
          </cell>
        </row>
        <row r="3881">
          <cell r="A3881" t="str">
            <v>520541007000</v>
          </cell>
          <cell r="B3881" t="str">
            <v>PLASTIC BENDBACK OASIS</v>
          </cell>
          <cell r="C3881">
            <v>0</v>
          </cell>
          <cell r="D3881" t="str">
            <v>648478655454</v>
          </cell>
        </row>
        <row r="3882">
          <cell r="A3882" t="str">
            <v>520541007001</v>
          </cell>
          <cell r="B3882" t="str">
            <v>PLASTIC BENDBACK OASIS 10PK</v>
          </cell>
          <cell r="C3882">
            <v>0</v>
          </cell>
          <cell r="D3882" t="str">
            <v>648478655560</v>
          </cell>
        </row>
        <row r="3883">
          <cell r="A3883" t="str">
            <v>520541018000</v>
          </cell>
          <cell r="B3883" t="str">
            <v>POST CARD OASIS</v>
          </cell>
          <cell r="C3883">
            <v>0</v>
          </cell>
          <cell r="D3883" t="str">
            <v>648478658608</v>
          </cell>
        </row>
        <row r="3884">
          <cell r="A3884" t="str">
            <v>520579007000</v>
          </cell>
          <cell r="B3884" t="str">
            <v>PLASTIC BENDBACK POLARIZED</v>
          </cell>
          <cell r="C3884">
            <v>0</v>
          </cell>
          <cell r="D3884" t="str">
            <v/>
          </cell>
        </row>
        <row r="3885">
          <cell r="A3885" t="str">
            <v>520600000000</v>
          </cell>
          <cell r="B3885" t="str">
            <v>EZUP RAILSKIRT HARDWARE 1set</v>
          </cell>
          <cell r="C3885">
            <v>42</v>
          </cell>
          <cell r="D3885" t="str">
            <v/>
          </cell>
        </row>
        <row r="3886">
          <cell r="A3886" t="str">
            <v>520601000000</v>
          </cell>
          <cell r="B3886" t="str">
            <v>EZUP RAILSKIRT-FIRBAL LOGO 1PC</v>
          </cell>
          <cell r="C3886">
            <v>128</v>
          </cell>
          <cell r="D3886" t="str">
            <v/>
          </cell>
        </row>
        <row r="3887">
          <cell r="A3887" t="str">
            <v>520622018000</v>
          </cell>
          <cell r="B3887" t="str">
            <v>POST CARD RICHELLE</v>
          </cell>
          <cell r="C3887">
            <v>0</v>
          </cell>
          <cell r="D3887" t="str">
            <v>648478668461</v>
          </cell>
        </row>
        <row r="3888">
          <cell r="A3888" t="str">
            <v>520632000000</v>
          </cell>
          <cell r="B3888" t="str">
            <v>RX SUN PROGRAM SPRING 06</v>
          </cell>
          <cell r="C3888">
            <v>0</v>
          </cell>
          <cell r="D3888" t="str">
            <v>648478658097</v>
          </cell>
        </row>
        <row r="3889">
          <cell r="A3889" t="str">
            <v>520635007000</v>
          </cell>
          <cell r="B3889" t="str">
            <v>PLASTIC BENDBACK SCOOP</v>
          </cell>
          <cell r="C3889">
            <v>0</v>
          </cell>
          <cell r="D3889" t="str">
            <v/>
          </cell>
        </row>
        <row r="3890">
          <cell r="A3890" t="str">
            <v>520654007000</v>
          </cell>
          <cell r="B3890" t="str">
            <v>PLASTIC BENDBACK SIDNEY</v>
          </cell>
          <cell r="C3890">
            <v>0</v>
          </cell>
          <cell r="D3890" t="str">
            <v>648478655447</v>
          </cell>
        </row>
        <row r="3891">
          <cell r="A3891" t="str">
            <v>520654007001</v>
          </cell>
          <cell r="B3891" t="str">
            <v>PLASTIC BENDBACK SIDNEY 10PK</v>
          </cell>
          <cell r="C3891">
            <v>0</v>
          </cell>
          <cell r="D3891" t="str">
            <v>648478655553</v>
          </cell>
        </row>
        <row r="3892">
          <cell r="A3892" t="str">
            <v>520654018000</v>
          </cell>
          <cell r="B3892" t="str">
            <v>POST CARD SIDNEY</v>
          </cell>
          <cell r="C3892">
            <v>0</v>
          </cell>
          <cell r="D3892" t="str">
            <v>648478658615</v>
          </cell>
        </row>
        <row r="3893">
          <cell r="A3893" t="str">
            <v>520656007000</v>
          </cell>
          <cell r="B3893" t="str">
            <v>PLASTIC BENDBACK SILVER SHADOW</v>
          </cell>
          <cell r="C3893">
            <v>0</v>
          </cell>
          <cell r="D3893" t="str">
            <v>648478655461</v>
          </cell>
        </row>
        <row r="3894">
          <cell r="A3894" t="str">
            <v>520656007001</v>
          </cell>
          <cell r="B3894" t="str">
            <v>PLASTIC BNDBCK SILV SHADOW 10PK</v>
          </cell>
          <cell r="C3894">
            <v>0</v>
          </cell>
          <cell r="D3894" t="str">
            <v>648478655577</v>
          </cell>
        </row>
        <row r="3895">
          <cell r="A3895" t="str">
            <v>520656018000</v>
          </cell>
          <cell r="B3895" t="str">
            <v>POST CARD SILVER SHADOW</v>
          </cell>
          <cell r="C3895">
            <v>0</v>
          </cell>
          <cell r="D3895" t="str">
            <v>648478658622</v>
          </cell>
        </row>
        <row r="3896">
          <cell r="A3896" t="str">
            <v>520662183000</v>
          </cell>
          <cell r="B3896" t="str">
            <v>SLATWALL GOGGLE HLDRwSTRP BAR</v>
          </cell>
          <cell r="C3896">
            <v>0</v>
          </cell>
          <cell r="D3896" t="str">
            <v/>
          </cell>
        </row>
        <row r="3897">
          <cell r="A3897" t="str">
            <v>520662183009</v>
          </cell>
          <cell r="B3897" t="str">
            <v>SLATWALL GOGGLE HLDRwSTRP BAR 25 PK</v>
          </cell>
          <cell r="C3897">
            <v>0</v>
          </cell>
          <cell r="D3897" t="str">
            <v/>
          </cell>
        </row>
        <row r="3898">
          <cell r="A3898" t="str">
            <v>520663183000</v>
          </cell>
          <cell r="B3898" t="str">
            <v>SLAT WALL INSERTS Shelf w/Dropdown</v>
          </cell>
          <cell r="C3898">
            <v>0</v>
          </cell>
          <cell r="D3898" t="str">
            <v>648478658646</v>
          </cell>
        </row>
        <row r="3899">
          <cell r="A3899" t="str">
            <v>520672179000</v>
          </cell>
          <cell r="B3899" t="str">
            <v>SNOW CATALOG 2006</v>
          </cell>
          <cell r="C3899">
            <v>0</v>
          </cell>
          <cell r="D3899" t="str">
            <v>648478655423</v>
          </cell>
        </row>
        <row r="3900">
          <cell r="A3900" t="str">
            <v>520678179000</v>
          </cell>
          <cell r="B3900" t="str">
            <v>SOFTGOODS CATALOG FALL06</v>
          </cell>
          <cell r="C3900">
            <v>0</v>
          </cell>
          <cell r="D3900" t="str">
            <v>648478655638</v>
          </cell>
        </row>
        <row r="3901">
          <cell r="A3901" t="str">
            <v>520681179000</v>
          </cell>
          <cell r="B3901" t="str">
            <v>SOFTGOODS CATALOG SPR07</v>
          </cell>
          <cell r="C3901">
            <v>0</v>
          </cell>
          <cell r="D3901" t="str">
            <v>648478663701</v>
          </cell>
        </row>
        <row r="3902">
          <cell r="A3902" t="str">
            <v>520682179000</v>
          </cell>
          <cell r="B3902" t="str">
            <v>SOFTGOODS CATALOG SUM06</v>
          </cell>
          <cell r="C3902">
            <v>0</v>
          </cell>
          <cell r="D3902" t="str">
            <v>648478657519</v>
          </cell>
        </row>
        <row r="3903">
          <cell r="A3903" t="str">
            <v>520691007000</v>
          </cell>
          <cell r="B3903" t="str">
            <v>PLASTIC BENDBACK SONIX</v>
          </cell>
          <cell r="C3903">
            <v>0</v>
          </cell>
          <cell r="D3903" t="str">
            <v/>
          </cell>
        </row>
        <row r="3904">
          <cell r="A3904" t="str">
            <v>520706000000</v>
          </cell>
          <cell r="B3904" t="str">
            <v>POP SPR+SUM05 SUN PACK</v>
          </cell>
          <cell r="C3904">
            <v>0</v>
          </cell>
          <cell r="D3904" t="str">
            <v>648478637771</v>
          </cell>
        </row>
        <row r="3905">
          <cell r="A3905" t="str">
            <v>520710007000</v>
          </cell>
          <cell r="B3905" t="str">
            <v>PLASTIC BENDBACK SPY OPTIC</v>
          </cell>
          <cell r="C3905">
            <v>0</v>
          </cell>
          <cell r="D3905" t="str">
            <v>648478655485</v>
          </cell>
        </row>
        <row r="3906">
          <cell r="A3906" t="str">
            <v>520710007001</v>
          </cell>
          <cell r="B3906" t="str">
            <v>PLASTIC BENDBACK SPY OPTIC 10P</v>
          </cell>
          <cell r="C3906">
            <v>0</v>
          </cell>
          <cell r="D3906" t="str">
            <v>648478655591</v>
          </cell>
        </row>
        <row r="3907">
          <cell r="A3907" t="str">
            <v>520710018000</v>
          </cell>
          <cell r="B3907" t="str">
            <v>SPY 05 CLEAR POSTCARD</v>
          </cell>
          <cell r="C3907">
            <v>0</v>
          </cell>
          <cell r="D3907" t="str">
            <v/>
          </cell>
        </row>
        <row r="3908">
          <cell r="A3908" t="str">
            <v>520743038000</v>
          </cell>
          <cell r="B3908" t="str">
            <v>REP SUN DISPLAY CASE (EMPTY)</v>
          </cell>
          <cell r="C3908">
            <v>40</v>
          </cell>
          <cell r="D3908" t="str">
            <v>648478657212</v>
          </cell>
        </row>
        <row r="3909">
          <cell r="A3909" t="str">
            <v>520744179000</v>
          </cell>
          <cell r="B3909" t="str">
            <v>CATALOG HANDMADE SUN 05</v>
          </cell>
          <cell r="C3909">
            <v>0</v>
          </cell>
          <cell r="D3909" t="str">
            <v>648478658752</v>
          </cell>
        </row>
        <row r="3910">
          <cell r="A3910" t="str">
            <v>520753179000</v>
          </cell>
          <cell r="B3910" t="str">
            <v>SUNGLASS CATALOG SPRING 2007</v>
          </cell>
          <cell r="C3910">
            <v>0</v>
          </cell>
          <cell r="D3910" t="str">
            <v>648478663695</v>
          </cell>
        </row>
        <row r="3911">
          <cell r="A3911" t="str">
            <v>520754179000</v>
          </cell>
          <cell r="B3911" t="str">
            <v>SUNGLASS CATALOG SUMMER 2006</v>
          </cell>
          <cell r="C3911">
            <v>0</v>
          </cell>
          <cell r="D3911" t="str">
            <v>648478655645</v>
          </cell>
        </row>
        <row r="3912">
          <cell r="A3912" t="str">
            <v>520755038251</v>
          </cell>
          <cell r="B3912" t="str">
            <v>REP SUN TRAY (9 CELLS)</v>
          </cell>
          <cell r="C3912">
            <v>12</v>
          </cell>
          <cell r="D3912" t="str">
            <v>648478657229</v>
          </cell>
        </row>
        <row r="3913">
          <cell r="A3913" t="str">
            <v>520789000000</v>
          </cell>
          <cell r="B3913" t="str">
            <v>EZUP TentTop 10x10 w/Spy Logos</v>
          </cell>
          <cell r="C3913">
            <v>420</v>
          </cell>
          <cell r="D3913" t="str">
            <v/>
          </cell>
        </row>
        <row r="3914">
          <cell r="A3914" t="str">
            <v>520795018000</v>
          </cell>
          <cell r="B3914" t="str">
            <v>POST CARD TOURING</v>
          </cell>
          <cell r="C3914">
            <v>0</v>
          </cell>
          <cell r="D3914" t="str">
            <v>648478668522</v>
          </cell>
        </row>
        <row r="3915">
          <cell r="A3915" t="str">
            <v>520796000031</v>
          </cell>
          <cell r="B3915" t="str">
            <v>TRANSLUCENT CARD-BIANCA</v>
          </cell>
          <cell r="C3915">
            <v>0</v>
          </cell>
          <cell r="D3915" t="str">
            <v>648478658691</v>
          </cell>
        </row>
        <row r="3916">
          <cell r="A3916" t="str">
            <v>520797000031</v>
          </cell>
          <cell r="B3916" t="str">
            <v>TRANSLUCENT CARD- CLASH</v>
          </cell>
          <cell r="C3916">
            <v>0</v>
          </cell>
          <cell r="D3916" t="str">
            <v>648478658707</v>
          </cell>
        </row>
        <row r="3917">
          <cell r="A3917" t="str">
            <v>520799000031</v>
          </cell>
          <cell r="B3917" t="str">
            <v>TRANSLUCENT CARD- OASIS</v>
          </cell>
          <cell r="C3917">
            <v>0</v>
          </cell>
          <cell r="D3917" t="str">
            <v>648478658721</v>
          </cell>
        </row>
        <row r="3918">
          <cell r="A3918" t="str">
            <v>520800000031</v>
          </cell>
          <cell r="B3918" t="str">
            <v>TRANSLUCENT CARD-SILVER SHADOW</v>
          </cell>
          <cell r="C3918">
            <v>0</v>
          </cell>
          <cell r="D3918" t="str">
            <v>648478658745</v>
          </cell>
        </row>
        <row r="3919">
          <cell r="A3919" t="str">
            <v>520801000031</v>
          </cell>
          <cell r="B3919" t="str">
            <v>TRANSLUCENT CARD- SIDNEY</v>
          </cell>
          <cell r="C3919">
            <v>0</v>
          </cell>
          <cell r="D3919" t="str">
            <v>648478658738</v>
          </cell>
        </row>
        <row r="3920">
          <cell r="A3920" t="str">
            <v>520807007000</v>
          </cell>
          <cell r="B3920" t="str">
            <v>PLASTIC BENDBACK TWIGGY</v>
          </cell>
          <cell r="C3920">
            <v>0</v>
          </cell>
          <cell r="D3920" t="str">
            <v/>
          </cell>
        </row>
        <row r="3921">
          <cell r="A3921" t="str">
            <v>520813183000</v>
          </cell>
          <cell r="B3921" t="str">
            <v>UNDR CNTR SHLF -4 CLEAR</v>
          </cell>
          <cell r="C3921">
            <v>0</v>
          </cell>
          <cell r="D3921" t="str">
            <v>648478658400</v>
          </cell>
        </row>
        <row r="3922">
          <cell r="A3922" t="str">
            <v>520813270000</v>
          </cell>
          <cell r="B3922" t="str">
            <v>UNDR CNTR SHLF -4 FROSTED</v>
          </cell>
          <cell r="C3922">
            <v>0</v>
          </cell>
          <cell r="D3922" t="str">
            <v>648478658394</v>
          </cell>
        </row>
        <row r="3923">
          <cell r="A3923" t="str">
            <v>520826007000</v>
          </cell>
          <cell r="B3923" t="str">
            <v>PLASTIC BENDBACK VICTORIA</v>
          </cell>
          <cell r="C3923">
            <v>0</v>
          </cell>
          <cell r="D3923" t="str">
            <v/>
          </cell>
        </row>
        <row r="3924">
          <cell r="A3924" t="str">
            <v>520844018000</v>
          </cell>
          <cell r="B3924" t="str">
            <v>POST CARD WILSHIRE</v>
          </cell>
          <cell r="C3924">
            <v>0</v>
          </cell>
          <cell r="D3924" t="str">
            <v>648478668454</v>
          </cell>
        </row>
        <row r="3925">
          <cell r="A3925" t="str">
            <v>520861007000</v>
          </cell>
          <cell r="B3925" t="str">
            <v>PLASTIC BENDBACK ZOE</v>
          </cell>
          <cell r="C3925">
            <v>0</v>
          </cell>
          <cell r="D3925" t="str">
            <v/>
          </cell>
        </row>
        <row r="3926">
          <cell r="A3926" t="str">
            <v>520873270000</v>
          </cell>
          <cell r="B3926" t="str">
            <v>TOWER KIT-6 FROST SUN TWR&amp; ACC</v>
          </cell>
          <cell r="C3926">
            <v>0</v>
          </cell>
          <cell r="D3926" t="str">
            <v>648478637863</v>
          </cell>
        </row>
        <row r="3927">
          <cell r="A3927" t="str">
            <v>520898000256</v>
          </cell>
          <cell r="B3927" t="str">
            <v>SPY BRICK 35 MM X 70 MM</v>
          </cell>
          <cell r="C3927">
            <v>0</v>
          </cell>
          <cell r="D3927" t="str">
            <v>648478677401</v>
          </cell>
        </row>
        <row r="3928">
          <cell r="A3928" t="str">
            <v>520899038255</v>
          </cell>
          <cell r="B3928" t="str">
            <v>BLOCK 5.5x 1.875x.75 - ACRYLIC BLACK</v>
          </cell>
          <cell r="C3928">
            <v>0</v>
          </cell>
          <cell r="D3928" t="str">
            <v>648478677388</v>
          </cell>
        </row>
        <row r="3929">
          <cell r="A3929" t="str">
            <v>520899556255</v>
          </cell>
          <cell r="B3929" t="str">
            <v>BLOCK 5.5x 1.875x.75 - ACRYLIC SILVER</v>
          </cell>
          <cell r="C3929">
            <v>0</v>
          </cell>
          <cell r="D3929" t="str">
            <v>648478677395</v>
          </cell>
        </row>
        <row r="3930">
          <cell r="A3930" t="str">
            <v>520900000000</v>
          </cell>
          <cell r="B3930" t="str">
            <v>Acryllic Mirror w/ Spy logo -</v>
          </cell>
          <cell r="C3930">
            <v>0</v>
          </cell>
          <cell r="D3930" t="str">
            <v>648478692176</v>
          </cell>
        </row>
        <row r="3931">
          <cell r="A3931" t="str">
            <v>520901038000</v>
          </cell>
          <cell r="B3931" t="str">
            <v>BLK METAL MIRROR w/ Spy logo -</v>
          </cell>
          <cell r="C3931">
            <v>0</v>
          </cell>
          <cell r="D3931" t="str">
            <v/>
          </cell>
        </row>
        <row r="3932">
          <cell r="A3932" t="str">
            <v>520902000000</v>
          </cell>
          <cell r="B3932" t="str">
            <v>SPY CUBE w/MAGNET- ACRYLIC</v>
          </cell>
          <cell r="C3932">
            <v>0</v>
          </cell>
          <cell r="D3932" t="str">
            <v>648478677418</v>
          </cell>
        </row>
        <row r="3933">
          <cell r="A3933" t="str">
            <v>520903000000</v>
          </cell>
          <cell r="B3933" t="str">
            <v>SPY CARD HOLDER- ACRYLIC</v>
          </cell>
          <cell r="C3933">
            <v>0</v>
          </cell>
          <cell r="D3933" t="str">
            <v>648478677555</v>
          </cell>
        </row>
        <row r="3934">
          <cell r="A3934" t="str">
            <v>520905179000</v>
          </cell>
          <cell r="B3934" t="str">
            <v>SUNGLASS CATALOG V_7.12</v>
          </cell>
          <cell r="C3934">
            <v>0</v>
          </cell>
          <cell r="D3934" t="str">
            <v>648478670648</v>
          </cell>
        </row>
        <row r="3935">
          <cell r="A3935" t="str">
            <v>520906179000</v>
          </cell>
          <cell r="B3935" t="str">
            <v>SOFTGOODS CATALOG V_7.12</v>
          </cell>
          <cell r="C3935">
            <v>0</v>
          </cell>
          <cell r="D3935" t="str">
            <v>648478670655</v>
          </cell>
        </row>
        <row r="3936">
          <cell r="A3936" t="str">
            <v>520907179000</v>
          </cell>
          <cell r="B3936" t="str">
            <v>SNOW CATALOG V_7.08</v>
          </cell>
          <cell r="C3936">
            <v>0</v>
          </cell>
          <cell r="D3936" t="str">
            <v>648478670662</v>
          </cell>
        </row>
        <row r="3937">
          <cell r="A3937" t="str">
            <v>520931000000</v>
          </cell>
          <cell r="B3937" t="str">
            <v>POP 2007 3" DISPLAY CUBE MAGNETO</v>
          </cell>
          <cell r="C3937">
            <v>0</v>
          </cell>
          <cell r="D3937" t="str">
            <v>648478672512</v>
          </cell>
        </row>
        <row r="3938">
          <cell r="A3938" t="str">
            <v>520932000000</v>
          </cell>
          <cell r="B3938" t="str">
            <v>POP 2007 3" DISPLAY CUBE ALLOY</v>
          </cell>
          <cell r="C3938">
            <v>0</v>
          </cell>
          <cell r="D3938" t="str">
            <v>648478672529</v>
          </cell>
        </row>
        <row r="3939">
          <cell r="A3939" t="str">
            <v>520933000000</v>
          </cell>
          <cell r="B3939" t="str">
            <v>POP 2007 3" DISPLAY CARD TARGAMX</v>
          </cell>
          <cell r="C3939">
            <v>0</v>
          </cell>
          <cell r="D3939" t="str">
            <v>648478672536</v>
          </cell>
        </row>
        <row r="3940">
          <cell r="A3940" t="str">
            <v>520934000257</v>
          </cell>
          <cell r="B3940" t="str">
            <v>POP 2007 Asst. Display Cards</v>
          </cell>
          <cell r="C3940">
            <v>0</v>
          </cell>
          <cell r="D3940" t="str">
            <v>648478672543</v>
          </cell>
        </row>
        <row r="3941">
          <cell r="A3941" t="str">
            <v>520935000000</v>
          </cell>
          <cell r="B3941" t="str">
            <v>POP 2007 VIP card w/25% discount (Orange)</v>
          </cell>
          <cell r="C3941">
            <v>0</v>
          </cell>
          <cell r="D3941" t="str">
            <v>648478672550</v>
          </cell>
        </row>
        <row r="3942">
          <cell r="A3942" t="str">
            <v>520936000000</v>
          </cell>
          <cell r="B3942" t="str">
            <v>POP 2007 VIP card w/40% discount (Green)</v>
          </cell>
          <cell r="C3942">
            <v>0</v>
          </cell>
          <cell r="D3942" t="str">
            <v/>
          </cell>
        </row>
        <row r="3943">
          <cell r="A3943" t="str">
            <v>520950000009</v>
          </cell>
          <cell r="B3943" t="str">
            <v>DISPLAY CARD ACTION - SHORT 25-PK</v>
          </cell>
          <cell r="C3943">
            <v>0</v>
          </cell>
          <cell r="D3943" t="str">
            <v/>
          </cell>
        </row>
        <row r="3944">
          <cell r="A3944" t="str">
            <v>520951000009</v>
          </cell>
          <cell r="B3944" t="str">
            <v>DISPLAY CARD ACTION - LOSNESS</v>
          </cell>
          <cell r="C3944">
            <v>0</v>
          </cell>
          <cell r="D3944" t="str">
            <v/>
          </cell>
        </row>
        <row r="3945">
          <cell r="A3945" t="str">
            <v>520952000009</v>
          </cell>
          <cell r="B3945" t="str">
            <v>DISPLAY CARD ACTION - MARZO 25-PK</v>
          </cell>
          <cell r="C3945">
            <v>0</v>
          </cell>
          <cell r="D3945" t="str">
            <v/>
          </cell>
        </row>
        <row r="3946">
          <cell r="A3946" t="str">
            <v>520953000009</v>
          </cell>
          <cell r="B3946" t="str">
            <v>DISPLAY CARD ACTION - WINDHAM 25-PK</v>
          </cell>
          <cell r="C3946">
            <v>0</v>
          </cell>
          <cell r="D3946" t="str">
            <v/>
          </cell>
        </row>
        <row r="3947">
          <cell r="A3947" t="str">
            <v>520954000009</v>
          </cell>
          <cell r="B3947" t="str">
            <v>DISPLAY CARD PORTRAIT - BLANCHARD &amp; CORNICHE25-PK</v>
          </cell>
          <cell r="C3947">
            <v>0</v>
          </cell>
          <cell r="D3947" t="str">
            <v/>
          </cell>
        </row>
        <row r="3948">
          <cell r="A3948" t="str">
            <v>520955000009</v>
          </cell>
          <cell r="B3948" t="str">
            <v>DISPLAY CARD PORTRAIT - BOURGEOIS &amp; LACROSSE 25-PK</v>
          </cell>
          <cell r="C3948">
            <v>0</v>
          </cell>
          <cell r="D3948" t="str">
            <v/>
          </cell>
        </row>
        <row r="3949">
          <cell r="A3949" t="str">
            <v>520956000009</v>
          </cell>
          <cell r="B3949" t="str">
            <v>DISPLAY CARD PORTRAIT - BONIFAY'S &amp; TO &amp; OA 25-PK</v>
          </cell>
          <cell r="C3949">
            <v>0</v>
          </cell>
          <cell r="D3949" t="str">
            <v/>
          </cell>
        </row>
        <row r="3950">
          <cell r="A3950" t="str">
            <v>520957000009</v>
          </cell>
          <cell r="B3950" t="str">
            <v>DISPLAY CARD PORTRAIT - MARZO &amp; TOURING 25-PK</v>
          </cell>
          <cell r="C3950">
            <v>0</v>
          </cell>
          <cell r="D3950" t="str">
            <v>648478677432</v>
          </cell>
        </row>
        <row r="3951">
          <cell r="A3951" t="str">
            <v>520958000009</v>
          </cell>
          <cell r="B3951" t="str">
            <v>DISPLAY CARD PORTRAIT - HOSSEINI &amp; RICHELLE 25-PK</v>
          </cell>
          <cell r="C3951">
            <v>0</v>
          </cell>
          <cell r="D3951" t="str">
            <v/>
          </cell>
        </row>
        <row r="3952">
          <cell r="A3952" t="str">
            <v>520959000009</v>
          </cell>
          <cell r="B3952" t="str">
            <v>DISPLAY CARD PORTRAIT - HOSSEINI &amp; WILSHIRE 25-PK</v>
          </cell>
          <cell r="C3952">
            <v>0</v>
          </cell>
          <cell r="D3952" t="str">
            <v/>
          </cell>
        </row>
        <row r="3953">
          <cell r="A3953" t="str">
            <v>520960000009</v>
          </cell>
          <cell r="B3953" t="str">
            <v>DISPLAY CARD PORTRAIT - LOSNESS &amp; HIELO 25-PK</v>
          </cell>
          <cell r="C3953">
            <v>0</v>
          </cell>
          <cell r="D3953" t="str">
            <v/>
          </cell>
        </row>
        <row r="3954">
          <cell r="A3954" t="str">
            <v>520961000009</v>
          </cell>
          <cell r="B3954" t="str">
            <v>DISPLAY CARD PORTRAIT - MCGRATH &amp; MC2 25-PK</v>
          </cell>
          <cell r="C3954">
            <v>0</v>
          </cell>
          <cell r="D3954" t="str">
            <v/>
          </cell>
        </row>
        <row r="3955">
          <cell r="A3955" t="str">
            <v>520962000009</v>
          </cell>
          <cell r="B3955" t="str">
            <v>DISPLAY CARD PORTRAIT - DYRDEK &amp; HAYMAKER 25-PK</v>
          </cell>
          <cell r="C3955">
            <v>0</v>
          </cell>
          <cell r="D3955" t="str">
            <v>648478677425</v>
          </cell>
        </row>
        <row r="3956">
          <cell r="A3956" t="str">
            <v>520963000009</v>
          </cell>
          <cell r="B3956" t="str">
            <v>DISPLAY CARD PORTRAIT - S. BONIFAY &amp; OASIS 25-PK</v>
          </cell>
          <cell r="C3956">
            <v>0</v>
          </cell>
          <cell r="D3956" t="str">
            <v/>
          </cell>
        </row>
        <row r="3957">
          <cell r="A3957" t="str">
            <v>520964000009</v>
          </cell>
          <cell r="B3957" t="str">
            <v>DISPLAY CARD PORTRAIT - SHORT &amp; CLOVERDALE 25-PK</v>
          </cell>
          <cell r="C3957">
            <v>0</v>
          </cell>
          <cell r="D3957" t="str">
            <v/>
          </cell>
        </row>
        <row r="3958">
          <cell r="A3958" t="str">
            <v>520965000009</v>
          </cell>
          <cell r="B3958" t="str">
            <v>DISPLAY CARD PORTRAIT - TWITCH &amp; TRON 25-PK</v>
          </cell>
          <cell r="C3958">
            <v>0</v>
          </cell>
          <cell r="D3958" t="str">
            <v/>
          </cell>
        </row>
        <row r="3959">
          <cell r="A3959" t="str">
            <v>520966000009</v>
          </cell>
          <cell r="B3959" t="str">
            <v>DISPLAY CARD PORTRAIT - WAKEBOARDERS &amp; WI /CV 25-PK</v>
          </cell>
          <cell r="C3959">
            <v>0</v>
          </cell>
          <cell r="D3959" t="str">
            <v/>
          </cell>
        </row>
        <row r="3960">
          <cell r="A3960" t="str">
            <v>520967000009</v>
          </cell>
          <cell r="B3960" t="str">
            <v>DISPLAY CARD NAME - WILSHIRE 25-PK</v>
          </cell>
          <cell r="C3960">
            <v>0</v>
          </cell>
          <cell r="D3960" t="str">
            <v/>
          </cell>
        </row>
        <row r="3961">
          <cell r="A3961" t="str">
            <v>520968000009</v>
          </cell>
          <cell r="B3961" t="str">
            <v>DISPLAY CARD NAME - ZED 25-PK</v>
          </cell>
          <cell r="C3961">
            <v>0</v>
          </cell>
          <cell r="D3961" t="str">
            <v/>
          </cell>
        </row>
        <row r="3962">
          <cell r="A3962" t="str">
            <v>520969000009</v>
          </cell>
          <cell r="B3962" t="str">
            <v>DISPLAY CARD NAME - TRON 25-PK</v>
          </cell>
          <cell r="C3962">
            <v>0</v>
          </cell>
          <cell r="D3962" t="str">
            <v/>
          </cell>
        </row>
        <row r="3963">
          <cell r="A3963" t="str">
            <v>520970000009</v>
          </cell>
          <cell r="B3963" t="str">
            <v>DISPLAY CARD NAME - MC2 25-PK</v>
          </cell>
          <cell r="C3963">
            <v>0</v>
          </cell>
          <cell r="D3963" t="str">
            <v/>
          </cell>
        </row>
        <row r="3964">
          <cell r="A3964" t="str">
            <v>520971000009</v>
          </cell>
          <cell r="B3964" t="str">
            <v>DISPLAY CARD NAME - LACROSSE 25-PK</v>
          </cell>
          <cell r="C3964">
            <v>0</v>
          </cell>
          <cell r="D3964" t="str">
            <v/>
          </cell>
        </row>
        <row r="3965">
          <cell r="A3965" t="str">
            <v>520972000009</v>
          </cell>
          <cell r="B3965" t="str">
            <v>DISPLAY CARD NAME - HIELO 25-PK</v>
          </cell>
          <cell r="C3965">
            <v>0</v>
          </cell>
          <cell r="D3965" t="str">
            <v/>
          </cell>
        </row>
        <row r="3966">
          <cell r="A3966" t="str">
            <v>520973000009</v>
          </cell>
          <cell r="B3966" t="str">
            <v>DISPLAY CARD NAME - HAYMAKER 25-PK</v>
          </cell>
          <cell r="C3966">
            <v>0</v>
          </cell>
          <cell r="D3966" t="str">
            <v/>
          </cell>
        </row>
        <row r="3967">
          <cell r="A3967" t="str">
            <v>520974000009</v>
          </cell>
          <cell r="B3967" t="str">
            <v>DISPLAY CARD NAME - HANDCRAFTED 25-PK</v>
          </cell>
          <cell r="C3967">
            <v>0</v>
          </cell>
          <cell r="D3967" t="str">
            <v/>
          </cell>
        </row>
        <row r="3968">
          <cell r="A3968" t="str">
            <v>520975000009</v>
          </cell>
          <cell r="B3968" t="str">
            <v>DISPLAY CARD NAME - DYNASTY 25-PK</v>
          </cell>
          <cell r="C3968">
            <v>0</v>
          </cell>
          <cell r="D3968" t="str">
            <v/>
          </cell>
        </row>
        <row r="3969">
          <cell r="A3969" t="str">
            <v>520976000009</v>
          </cell>
          <cell r="B3969" t="str">
            <v>DISPLAY CARD NAME CORNICHE 25-PK</v>
          </cell>
          <cell r="C3969">
            <v>0</v>
          </cell>
          <cell r="D3969" t="str">
            <v/>
          </cell>
        </row>
        <row r="3970">
          <cell r="A3970" t="str">
            <v>520977000009</v>
          </cell>
          <cell r="B3970" t="str">
            <v>DISPLAY CARD NAME - CLOVERDALE 25-PK</v>
          </cell>
          <cell r="C3970">
            <v>0</v>
          </cell>
          <cell r="D3970" t="str">
            <v/>
          </cell>
        </row>
        <row r="3971">
          <cell r="A3971" t="str">
            <v>520978000009</v>
          </cell>
          <cell r="B3971" t="str">
            <v>DISPLAY CARD NAME - CLASH 25-PK</v>
          </cell>
          <cell r="C3971">
            <v>0</v>
          </cell>
          <cell r="D3971" t="str">
            <v/>
          </cell>
        </row>
        <row r="3972">
          <cell r="A3972" t="str">
            <v>520979000009</v>
          </cell>
          <cell r="B3972" t="str">
            <v>DISPLAY CARD NAME - BIAS 25-PK</v>
          </cell>
          <cell r="C3972">
            <v>0</v>
          </cell>
          <cell r="D3972" t="str">
            <v/>
          </cell>
        </row>
        <row r="3973">
          <cell r="A3973" t="str">
            <v>520981179000</v>
          </cell>
          <cell r="B3973" t="str">
            <v>MX08 CATALOG SPRING08</v>
          </cell>
          <cell r="C3973">
            <v>0</v>
          </cell>
          <cell r="D3973" t="str">
            <v>648478687721</v>
          </cell>
        </row>
        <row r="3974">
          <cell r="A3974" t="str">
            <v>520982179000</v>
          </cell>
          <cell r="B3974" t="str">
            <v>MX INTL CATALOG 2008</v>
          </cell>
          <cell r="C3974">
            <v>0</v>
          </cell>
          <cell r="D3974" t="str">
            <v>648478676305</v>
          </cell>
        </row>
        <row r="3975">
          <cell r="A3975" t="str">
            <v>520984179000</v>
          </cell>
          <cell r="B3975" t="str">
            <v>SOFTGOODS INTL CATALOG V_8.11</v>
          </cell>
          <cell r="C3975">
            <v>0</v>
          </cell>
          <cell r="D3975" t="str">
            <v>648478676558</v>
          </cell>
        </row>
        <row r="3976">
          <cell r="A3976" t="str">
            <v>520985179000</v>
          </cell>
          <cell r="B3976" t="str">
            <v>SUNGLASS CATALOG V_8.11</v>
          </cell>
          <cell r="C3976">
            <v>0</v>
          </cell>
          <cell r="D3976" t="str">
            <v>648478676299</v>
          </cell>
        </row>
        <row r="3977">
          <cell r="A3977" t="str">
            <v>521000014000</v>
          </cell>
          <cell r="B3977" t="str">
            <v>BIG BLACK AND ROBB POSTER 50 per pad</v>
          </cell>
          <cell r="C3977">
            <v>0</v>
          </cell>
          <cell r="D3977" t="str">
            <v/>
          </cell>
        </row>
        <row r="3978">
          <cell r="A3978" t="str">
            <v>521001014000</v>
          </cell>
          <cell r="B3978" t="str">
            <v>TWITCH POSTER 50 per pad</v>
          </cell>
          <cell r="C3978">
            <v>0</v>
          </cell>
          <cell r="D3978" t="str">
            <v/>
          </cell>
        </row>
        <row r="3979">
          <cell r="A3979" t="str">
            <v>521002014000</v>
          </cell>
          <cell r="B3979" t="str">
            <v>EAST COAST SURF TEAM  POSTER 50 per pad</v>
          </cell>
          <cell r="C3979">
            <v>0</v>
          </cell>
          <cell r="D3979" t="str">
            <v/>
          </cell>
        </row>
        <row r="3980">
          <cell r="A3980" t="str">
            <v>521003014000</v>
          </cell>
          <cell r="B3980" t="str">
            <v>BIG BLACK AND ROBB POSTER</v>
          </cell>
          <cell r="C3980">
            <v>0</v>
          </cell>
          <cell r="D3980" t="str">
            <v/>
          </cell>
        </row>
        <row r="3981">
          <cell r="A3981" t="str">
            <v>521003014021</v>
          </cell>
          <cell r="B3981" t="str">
            <v>SURF TEAM07 POSTER 50 PK PAD</v>
          </cell>
          <cell r="C3981">
            <v>0</v>
          </cell>
          <cell r="D3981" t="str">
            <v>648478677449</v>
          </cell>
        </row>
        <row r="3982">
          <cell r="A3982" t="str">
            <v>521003014258</v>
          </cell>
          <cell r="B3982" t="str">
            <v>SURF TEAM07 POSTER 100 PK PAD</v>
          </cell>
          <cell r="C3982">
            <v>0</v>
          </cell>
          <cell r="D3982" t="str">
            <v/>
          </cell>
        </row>
        <row r="3983">
          <cell r="A3983" t="str">
            <v>521022000806</v>
          </cell>
          <cell r="B3983" t="str">
            <v>48x30 CLAY MARZO BANNER</v>
          </cell>
          <cell r="C3983">
            <v>0</v>
          </cell>
          <cell r="D3983" t="str">
            <v/>
          </cell>
        </row>
        <row r="3984">
          <cell r="A3984" t="str">
            <v>521023000806</v>
          </cell>
          <cell r="B3984" t="str">
            <v>48x30 ROB &amp; BIG BANNER</v>
          </cell>
          <cell r="C3984">
            <v>0</v>
          </cell>
          <cell r="D3984" t="str">
            <v/>
          </cell>
        </row>
        <row r="3985">
          <cell r="A3985" t="str">
            <v>521024000806</v>
          </cell>
          <cell r="B3985" t="str">
            <v>48x30 MX McGRATH BANNER</v>
          </cell>
          <cell r="C3985">
            <v>0</v>
          </cell>
          <cell r="D3985" t="str">
            <v/>
          </cell>
        </row>
        <row r="3986">
          <cell r="A3986" t="str">
            <v>521025000806</v>
          </cell>
          <cell r="B3986" t="str">
            <v>48x30 WINDHAM MX GOGGLES BANNER</v>
          </cell>
          <cell r="C3986">
            <v>0</v>
          </cell>
          <cell r="D3986" t="str">
            <v/>
          </cell>
        </row>
        <row r="3987">
          <cell r="A3987" t="str">
            <v>521026000806</v>
          </cell>
          <cell r="B3987" t="str">
            <v>48x30 WAKE-DANNY HARF BANNER</v>
          </cell>
          <cell r="C3987">
            <v>0</v>
          </cell>
          <cell r="D3987" t="str">
            <v/>
          </cell>
        </row>
        <row r="3988">
          <cell r="A3988" t="str">
            <v>521027000806</v>
          </cell>
          <cell r="B3988" t="str">
            <v>30x48 IOURI IPODwSNOW BANNER SOLDIER</v>
          </cell>
          <cell r="C3988">
            <v>0</v>
          </cell>
          <cell r="D3988" t="str">
            <v/>
          </cell>
        </row>
        <row r="3989">
          <cell r="A3989" t="str">
            <v>521028000805</v>
          </cell>
          <cell r="B3989" t="str">
            <v>36x18 SPY LOGO BANNER</v>
          </cell>
          <cell r="C3989">
            <v>0</v>
          </cell>
          <cell r="D3989" t="str">
            <v/>
          </cell>
        </row>
        <row r="3990">
          <cell r="A3990" t="str">
            <v>521029000807</v>
          </cell>
          <cell r="B3990" t="str">
            <v>FLAT-PAISLEY LOGO 12" x 12"</v>
          </cell>
          <cell r="C3990">
            <v>0</v>
          </cell>
          <cell r="D3990" t="str">
            <v/>
          </cell>
        </row>
        <row r="3991">
          <cell r="A3991" t="str">
            <v>521030000807</v>
          </cell>
          <cell r="B3991" t="str">
            <v>FLAT-SPY LOGO 12" x 12"</v>
          </cell>
          <cell r="C3991">
            <v>0</v>
          </cell>
          <cell r="D3991" t="str">
            <v/>
          </cell>
        </row>
        <row r="3992">
          <cell r="A3992" t="str">
            <v>521032000000</v>
          </cell>
          <cell r="B3992" t="str">
            <v>SPR08 MX GOGGLE INSERT</v>
          </cell>
          <cell r="C3992">
            <v>0</v>
          </cell>
          <cell r="D3992" t="str">
            <v>648478678958</v>
          </cell>
        </row>
        <row r="3993">
          <cell r="A3993" t="str">
            <v>521033000000</v>
          </cell>
          <cell r="B3993" t="str">
            <v>SNOW TECHNOLOGY BOX-POP</v>
          </cell>
          <cell r="C3993">
            <v>0</v>
          </cell>
          <cell r="D3993" t="str">
            <v/>
          </cell>
        </row>
        <row r="3994">
          <cell r="A3994" t="str">
            <v>521034000000</v>
          </cell>
          <cell r="B3994" t="str">
            <v>SNOW LENS TECHNOLOGY BOX-POP</v>
          </cell>
          <cell r="C3994">
            <v>0</v>
          </cell>
          <cell r="D3994" t="str">
            <v/>
          </cell>
        </row>
        <row r="3995">
          <cell r="A3995" t="str">
            <v>521048000000</v>
          </cell>
          <cell r="B3995" t="str">
            <v>SUNGLASS TREE 2 HIGH</v>
          </cell>
          <cell r="C3995">
            <v>0</v>
          </cell>
          <cell r="D3995" t="str">
            <v>648478680913</v>
          </cell>
        </row>
        <row r="3996">
          <cell r="A3996" t="str">
            <v>521049000000</v>
          </cell>
          <cell r="B3996" t="str">
            <v>SUNGLASS TREE 3 HIGH</v>
          </cell>
          <cell r="C3996">
            <v>0</v>
          </cell>
          <cell r="D3996" t="str">
            <v>648478680920</v>
          </cell>
        </row>
        <row r="3997">
          <cell r="A3997" t="str">
            <v>521061179000</v>
          </cell>
          <cell r="B3997" t="str">
            <v>SNOW CATALOG V_8.09 FALL08</v>
          </cell>
          <cell r="C3997">
            <v>0</v>
          </cell>
          <cell r="D3997" t="str">
            <v>648478687134</v>
          </cell>
        </row>
        <row r="3998">
          <cell r="A3998" t="str">
            <v>522001179000</v>
          </cell>
          <cell r="B3998" t="str">
            <v>SUNGLASS BOUTIQUE CATALOG 09</v>
          </cell>
          <cell r="C3998">
            <v>0</v>
          </cell>
          <cell r="D3998" t="str">
            <v>648478692602</v>
          </cell>
        </row>
        <row r="3999">
          <cell r="A3999" t="str">
            <v>530145161000</v>
          </cell>
          <cell r="B3999" t="str">
            <v>9" DBL SIDED BUTTON DEALER STI</v>
          </cell>
          <cell r="C3999">
            <v>0</v>
          </cell>
          <cell r="D3999" t="str">
            <v>648478658929</v>
          </cell>
        </row>
        <row r="4000">
          <cell r="A4000" t="str">
            <v>530230000303</v>
          </cell>
          <cell r="B4000" t="str">
            <v>SMALL DEALER STICKER</v>
          </cell>
          <cell r="C4000">
            <v>0</v>
          </cell>
          <cell r="D4000" t="str">
            <v>648478658684</v>
          </cell>
        </row>
        <row r="4001">
          <cell r="A4001" t="str">
            <v>530230000307</v>
          </cell>
          <cell r="B4001" t="str">
            <v>LARGE DEALER STICKER</v>
          </cell>
          <cell r="C4001">
            <v>0</v>
          </cell>
          <cell r="D4001" t="str">
            <v>648478645332</v>
          </cell>
        </row>
        <row r="4002">
          <cell r="A4002" t="str">
            <v>530313133001</v>
          </cell>
          <cell r="B4002" t="str">
            <v>BROWN FLOOR STICKER 06 1O-PK</v>
          </cell>
          <cell r="C4002">
            <v>0</v>
          </cell>
          <cell r="D4002" t="str">
            <v>648478658943</v>
          </cell>
        </row>
        <row r="4003">
          <cell r="A4003" t="str">
            <v>530313462001</v>
          </cell>
          <cell r="B4003" t="str">
            <v>ORANGE FLOOR STICKER 06 10-PK</v>
          </cell>
          <cell r="C4003">
            <v>0</v>
          </cell>
          <cell r="D4003" t="str">
            <v>648478658936</v>
          </cell>
        </row>
        <row r="4004">
          <cell r="A4004" t="str">
            <v>530385001009</v>
          </cell>
          <cell r="B4004" t="str">
            <v>12" SPY LOGO STICKER 25-PK</v>
          </cell>
          <cell r="C4004">
            <v>0</v>
          </cell>
          <cell r="D4004" t="str">
            <v>648478658899</v>
          </cell>
        </row>
        <row r="4005">
          <cell r="A4005" t="str">
            <v>530385002003</v>
          </cell>
          <cell r="B4005" t="str">
            <v>24" SPY LOGO STICKER 12-PK</v>
          </cell>
          <cell r="C4005">
            <v>0</v>
          </cell>
          <cell r="D4005" t="str">
            <v>648478658905</v>
          </cell>
        </row>
        <row r="4006">
          <cell r="A4006" t="str">
            <v>530385006009</v>
          </cell>
          <cell r="B4006" t="str">
            <v>6" SPY LOGO STICKER 25-PK</v>
          </cell>
          <cell r="C4006">
            <v>0</v>
          </cell>
          <cell r="D4006" t="str">
            <v>648478658882</v>
          </cell>
        </row>
        <row r="4007">
          <cell r="A4007" t="str">
            <v>530385030003</v>
          </cell>
          <cell r="B4007" t="str">
            <v>12-PK SMALL STICKER PACK</v>
          </cell>
          <cell r="C4007">
            <v>0</v>
          </cell>
          <cell r="D4007" t="str">
            <v>648478658875</v>
          </cell>
        </row>
        <row r="4008">
          <cell r="A4008" t="str">
            <v>530387006000</v>
          </cell>
          <cell r="B4008" t="str">
            <v>6" ICON LOGO ORANGE STICKER</v>
          </cell>
          <cell r="C4008">
            <v>0</v>
          </cell>
          <cell r="D4008" t="str">
            <v/>
          </cell>
        </row>
        <row r="4009">
          <cell r="A4009" t="str">
            <v>530731034029</v>
          </cell>
          <cell r="B4009" t="str">
            <v>WNDW STAT TRI-CORNER 20x20 SHT</v>
          </cell>
          <cell r="C4009">
            <v>0</v>
          </cell>
          <cell r="D4009" t="str">
            <v>648478637801</v>
          </cell>
        </row>
        <row r="4010">
          <cell r="A4010" t="str">
            <v>530731043022</v>
          </cell>
          <cell r="B4010" t="str">
            <v>WNDW STAT REP PATRN STRIP ROLL</v>
          </cell>
          <cell r="C4010">
            <v>0</v>
          </cell>
          <cell r="D4010" t="str">
            <v>648478637825</v>
          </cell>
        </row>
        <row r="4011">
          <cell r="A4011" t="str">
            <v>530731133002</v>
          </cell>
          <cell r="B4011" t="str">
            <v>WNDW STATIC BROWN ROLL 100’</v>
          </cell>
          <cell r="C4011">
            <v>0</v>
          </cell>
          <cell r="D4011" t="str">
            <v>648478658967</v>
          </cell>
        </row>
        <row r="4012">
          <cell r="A4012" t="str">
            <v>530731138002</v>
          </cell>
          <cell r="B4012" t="str">
            <v>WNDW STATIC SPY LOGO CORPO BLACK ROLL 50’</v>
          </cell>
          <cell r="C4012">
            <v>0</v>
          </cell>
          <cell r="D4012" t="str">
            <v>648478671317</v>
          </cell>
        </row>
        <row r="4013">
          <cell r="A4013" t="str">
            <v>530731462002</v>
          </cell>
          <cell r="B4013" t="str">
            <v>WNDW STATIC ORANGE ROLL 100’</v>
          </cell>
          <cell r="C4013">
            <v>0</v>
          </cell>
          <cell r="D4013" t="str">
            <v>648478658950</v>
          </cell>
        </row>
        <row r="4014">
          <cell r="A4014" t="str">
            <v>530731579002</v>
          </cell>
          <cell r="B4014" t="str">
            <v>WNDW STATIC SPY LOGO DIRTY TAN ROLL 100’</v>
          </cell>
          <cell r="C4014">
            <v>0</v>
          </cell>
          <cell r="D4014" t="str">
            <v>648478671324</v>
          </cell>
        </row>
        <row r="4015">
          <cell r="A4015" t="str">
            <v>530867131011</v>
          </cell>
          <cell r="B4015" t="str">
            <v>10" 3-PK BUTTON LOGO STICKER</v>
          </cell>
          <cell r="C4015">
            <v>0</v>
          </cell>
          <cell r="D4015" t="str">
            <v>648478658912</v>
          </cell>
        </row>
        <row r="4016">
          <cell r="A4016" t="str">
            <v>540240647005</v>
          </cell>
          <cell r="B4016" t="str">
            <v>ASSORT DECALS 15 PCS/SHT</v>
          </cell>
          <cell r="C4016">
            <v>12</v>
          </cell>
          <cell r="D4016" t="str">
            <v>648478663725</v>
          </cell>
        </row>
        <row r="4017">
          <cell r="A4017" t="str">
            <v>540385005026</v>
          </cell>
          <cell r="B4017" t="str">
            <v>60 PC. Pack of Asst. Decals</v>
          </cell>
          <cell r="C4017">
            <v>18</v>
          </cell>
          <cell r="D4017" t="str">
            <v>648478662124</v>
          </cell>
        </row>
        <row r="4018">
          <cell r="A4018" t="str">
            <v>540386004009</v>
          </cell>
          <cell r="B4018" t="str">
            <v>4" ICON LOGO BLK STICKER 25PK</v>
          </cell>
          <cell r="C4018">
            <v>9</v>
          </cell>
          <cell r="D4018" t="str">
            <v>648478661974</v>
          </cell>
        </row>
        <row r="4019">
          <cell r="A4019" t="str">
            <v>540386006009</v>
          </cell>
          <cell r="B4019" t="str">
            <v>6" ICON LOGO BLK STICKER 25PK</v>
          </cell>
          <cell r="C4019">
            <v>12</v>
          </cell>
          <cell r="D4019" t="str">
            <v>648478661981</v>
          </cell>
        </row>
        <row r="4020">
          <cell r="A4020" t="str">
            <v>540387001003</v>
          </cell>
          <cell r="B4020" t="str">
            <v>12" ICON LOGO ORG STICKER 12PK</v>
          </cell>
          <cell r="C4020">
            <v>24</v>
          </cell>
          <cell r="D4020" t="str">
            <v>648478662018</v>
          </cell>
        </row>
        <row r="4021">
          <cell r="A4021" t="str">
            <v>540387003003</v>
          </cell>
          <cell r="B4021" t="str">
            <v>25" ICON LOGO ORG STICKER 12PK</v>
          </cell>
          <cell r="C4021">
            <v>36</v>
          </cell>
          <cell r="D4021" t="str">
            <v>648478662025</v>
          </cell>
        </row>
        <row r="4022">
          <cell r="A4022" t="str">
            <v>540387004009</v>
          </cell>
          <cell r="B4022" t="str">
            <v>4" ICON LOGO ORG STICKER 25PK</v>
          </cell>
          <cell r="C4022">
            <v>9</v>
          </cell>
          <cell r="D4022" t="str">
            <v>648478661998</v>
          </cell>
        </row>
        <row r="4023">
          <cell r="A4023" t="str">
            <v>540387006009</v>
          </cell>
          <cell r="B4023" t="str">
            <v>6" ICON LOGO ORG STICKER 25PK</v>
          </cell>
          <cell r="C4023">
            <v>12</v>
          </cell>
          <cell r="D4023" t="str">
            <v>648478662001</v>
          </cell>
        </row>
        <row r="4024">
          <cell r="A4024" t="str">
            <v>540388004009</v>
          </cell>
          <cell r="B4024" t="str">
            <v>4" ICON LOGO WHT STICKER 25PK</v>
          </cell>
          <cell r="C4024">
            <v>9</v>
          </cell>
          <cell r="D4024" t="str">
            <v>648478662032</v>
          </cell>
        </row>
        <row r="4025">
          <cell r="A4025" t="str">
            <v>540388006009</v>
          </cell>
          <cell r="B4025" t="str">
            <v>6" ICON LOGO WHT STICKER 25PK</v>
          </cell>
          <cell r="C4025">
            <v>18</v>
          </cell>
          <cell r="D4025" t="str">
            <v>648478662049</v>
          </cell>
        </row>
        <row r="4026">
          <cell r="A4026" t="str">
            <v>540991001003</v>
          </cell>
          <cell r="B4026" t="str">
            <v>12" ICON 08 LOGO WH/ORG DIE STKR 12PK</v>
          </cell>
          <cell r="C4026">
            <v>24</v>
          </cell>
          <cell r="D4026" t="str">
            <v>648478676817</v>
          </cell>
        </row>
        <row r="4027">
          <cell r="A4027" t="str">
            <v>540991003003</v>
          </cell>
          <cell r="B4027" t="str">
            <v>25" ICON 08 LOGO WH/ORG DIE STKR 12PK</v>
          </cell>
          <cell r="C4027">
            <v>36</v>
          </cell>
          <cell r="D4027" t="str">
            <v>648478676824</v>
          </cell>
        </row>
        <row r="4028">
          <cell r="A4028" t="str">
            <v>540991004009</v>
          </cell>
          <cell r="B4028" t="str">
            <v>4" ICON 08 LOGO WH/ORG DIE STKR 25PK</v>
          </cell>
          <cell r="C4028">
            <v>9</v>
          </cell>
          <cell r="D4028" t="str">
            <v>648478676831</v>
          </cell>
        </row>
        <row r="4029">
          <cell r="A4029" t="str">
            <v>540991006009</v>
          </cell>
          <cell r="B4029" t="str">
            <v>6" ICON 08 LOGO WH/ORG DIE STKR 25PK</v>
          </cell>
          <cell r="C4029">
            <v>9</v>
          </cell>
          <cell r="D4029" t="str">
            <v>648478676848</v>
          </cell>
        </row>
        <row r="4030">
          <cell r="A4030" t="str">
            <v>540992004009</v>
          </cell>
          <cell r="B4030" t="str">
            <v>4" ICON 08 LOGO BK DIE STKR 25PK</v>
          </cell>
          <cell r="C4030">
            <v>9</v>
          </cell>
          <cell r="D4030" t="str">
            <v>648478676855</v>
          </cell>
        </row>
        <row r="4031">
          <cell r="A4031" t="str">
            <v>540992006009</v>
          </cell>
          <cell r="B4031" t="str">
            <v>6" ICON 08 LOGO BLK DIE STKR 25PK</v>
          </cell>
          <cell r="C4031">
            <v>9</v>
          </cell>
          <cell r="D4031" t="str">
            <v>648478676862</v>
          </cell>
        </row>
        <row r="4032">
          <cell r="A4032" t="str">
            <v>540993004009</v>
          </cell>
          <cell r="B4032" t="str">
            <v>4" ICON 08 LOGO WHT DIE STKR 25PK</v>
          </cell>
          <cell r="C4032">
            <v>9</v>
          </cell>
          <cell r="D4032" t="str">
            <v>648478676879</v>
          </cell>
        </row>
        <row r="4033">
          <cell r="A4033" t="str">
            <v>540993006009</v>
          </cell>
          <cell r="B4033" t="str">
            <v>6" ICON 08 LOGO WHT DIE STKR 25PK</v>
          </cell>
          <cell r="C4033">
            <v>9</v>
          </cell>
          <cell r="D4033" t="str">
            <v>648478676886</v>
          </cell>
        </row>
        <row r="4034">
          <cell r="A4034" t="str">
            <v>540999005026</v>
          </cell>
          <cell r="B4034" t="str">
            <v>60 PC. Pack of Asst. 4" &amp; 6" Decals</v>
          </cell>
          <cell r="C4034">
            <v>18</v>
          </cell>
          <cell r="D4034" t="str">
            <v>648478676893</v>
          </cell>
        </row>
        <row r="4035">
          <cell r="A4035" t="str">
            <v>570013062000</v>
          </cell>
          <cell r="B4035" t="str">
            <v>ABBEY BLACK GLOSS FRAME RX</v>
          </cell>
          <cell r="C4035">
            <v>5</v>
          </cell>
          <cell r="D4035" t="str">
            <v>648478645844</v>
          </cell>
        </row>
        <row r="4036">
          <cell r="A4036" t="str">
            <v>570013163000</v>
          </cell>
          <cell r="B4036" t="str">
            <v>ABBEY CARMEL BROWN RX</v>
          </cell>
          <cell r="C4036">
            <v>5</v>
          </cell>
          <cell r="D4036" t="str">
            <v>648478653801</v>
          </cell>
        </row>
        <row r="4037">
          <cell r="A4037" t="str">
            <v>570013613000</v>
          </cell>
          <cell r="B4037" t="str">
            <v>ABBEY TORTOISE FRAME RX</v>
          </cell>
          <cell r="C4037">
            <v>5</v>
          </cell>
          <cell r="D4037" t="str">
            <v>648478645851</v>
          </cell>
        </row>
        <row r="4038">
          <cell r="A4038" t="str">
            <v>570057062000</v>
          </cell>
          <cell r="B4038" t="str">
            <v>ASTRO BLACK GLOSS FRAME RX</v>
          </cell>
          <cell r="C4038">
            <v>5</v>
          </cell>
          <cell r="D4038" t="str">
            <v>648478645875</v>
          </cell>
        </row>
        <row r="4039">
          <cell r="A4039" t="str">
            <v>570057112000</v>
          </cell>
          <cell r="B4039" t="str">
            <v>ASTRO BLU SMOKE FD FRAME RX</v>
          </cell>
          <cell r="C4039">
            <v>5</v>
          </cell>
          <cell r="D4039" t="str">
            <v>648478645868</v>
          </cell>
        </row>
        <row r="4040">
          <cell r="A4040" t="str">
            <v>570057613000</v>
          </cell>
          <cell r="B4040" t="str">
            <v>ASTRO TORTOISE FRAME RX</v>
          </cell>
          <cell r="C4040">
            <v>5</v>
          </cell>
          <cell r="D4040" t="str">
            <v>648478645882</v>
          </cell>
        </row>
        <row r="4041">
          <cell r="A4041" t="str">
            <v>570168038000</v>
          </cell>
          <cell r="B4041" t="str">
            <v>CLASH BLACK FRAME RX</v>
          </cell>
          <cell r="C4041">
            <v>0</v>
          </cell>
          <cell r="D4041" t="str">
            <v/>
          </cell>
        </row>
        <row r="4042">
          <cell r="A4042" t="str">
            <v>570168210000</v>
          </cell>
          <cell r="B4042" t="str">
            <v>CLASH COCONUT CRM FD FRAME RX</v>
          </cell>
          <cell r="C4042">
            <v>0</v>
          </cell>
          <cell r="D4042" t="str">
            <v/>
          </cell>
        </row>
        <row r="4043">
          <cell r="A4043" t="str">
            <v>570174045000</v>
          </cell>
          <cell r="B4043" t="str">
            <v>CLINT BLK CLR FADE FRAME RX</v>
          </cell>
          <cell r="C4043">
            <v>5</v>
          </cell>
          <cell r="D4043" t="str">
            <v>648478645950</v>
          </cell>
        </row>
        <row r="4044">
          <cell r="A4044" t="str">
            <v>570174062000</v>
          </cell>
          <cell r="B4044" t="str">
            <v>CLINT BLACKGLOSS FRAME RX</v>
          </cell>
          <cell r="C4044">
            <v>5</v>
          </cell>
          <cell r="D4044" t="str">
            <v>648478645967</v>
          </cell>
        </row>
        <row r="4045">
          <cell r="A4045" t="str">
            <v>570174613000</v>
          </cell>
          <cell r="B4045" t="str">
            <v>CLINT TORTOISE FRAME RX</v>
          </cell>
          <cell r="C4045">
            <v>5</v>
          </cell>
          <cell r="D4045" t="str">
            <v>648478645974</v>
          </cell>
        </row>
        <row r="4046">
          <cell r="A4046" t="str">
            <v>570195045000</v>
          </cell>
          <cell r="B4046" t="str">
            <v>COOPER BLACK FADE FRAME RX</v>
          </cell>
          <cell r="C4046">
            <v>5</v>
          </cell>
          <cell r="D4046" t="str">
            <v>648478645899</v>
          </cell>
        </row>
        <row r="4047">
          <cell r="A4047" t="str">
            <v>570195062000</v>
          </cell>
          <cell r="B4047" t="str">
            <v>COOPER BLACK GLS FRAME RX</v>
          </cell>
          <cell r="C4047">
            <v>5</v>
          </cell>
          <cell r="D4047" t="str">
            <v>648478645905</v>
          </cell>
        </row>
        <row r="4048">
          <cell r="A4048" t="str">
            <v>570195613000</v>
          </cell>
          <cell r="B4048" t="str">
            <v>COOPER TORTOISE FRAME RX</v>
          </cell>
          <cell r="C4048">
            <v>5</v>
          </cell>
          <cell r="D4048" t="str">
            <v>648478645912</v>
          </cell>
        </row>
        <row r="4049">
          <cell r="A4049" t="str">
            <v>570207062000</v>
          </cell>
          <cell r="B4049" t="str">
            <v>CRISTAL BLACK GLOSS FRAME RX</v>
          </cell>
          <cell r="C4049">
            <v>5</v>
          </cell>
          <cell r="D4049" t="str">
            <v>648478645929</v>
          </cell>
        </row>
        <row r="4050">
          <cell r="A4050" t="str">
            <v>570207163000</v>
          </cell>
          <cell r="B4050" t="str">
            <v>CRISTAL CARAMEL BRN FRAME RX</v>
          </cell>
          <cell r="C4050">
            <v>5</v>
          </cell>
          <cell r="D4050" t="str">
            <v>648478645936</v>
          </cell>
        </row>
        <row r="4051">
          <cell r="A4051" t="str">
            <v>570207613000</v>
          </cell>
          <cell r="B4051" t="str">
            <v>CRISTAL TORTOISE FRAME RX</v>
          </cell>
          <cell r="C4051">
            <v>5</v>
          </cell>
          <cell r="D4051" t="str">
            <v>648478645943</v>
          </cell>
        </row>
        <row r="4052">
          <cell r="A4052" t="str">
            <v>570221045000</v>
          </cell>
          <cell r="B4052" t="str">
            <v>CURTIS BLACK FADE FRAME RX</v>
          </cell>
          <cell r="C4052">
            <v>5</v>
          </cell>
          <cell r="D4052" t="str">
            <v>648478645981</v>
          </cell>
        </row>
        <row r="4053">
          <cell r="A4053" t="str">
            <v>570221062000</v>
          </cell>
          <cell r="B4053" t="str">
            <v>CURTIS BLACK GLOSS FRAME RX</v>
          </cell>
          <cell r="C4053">
            <v>5</v>
          </cell>
          <cell r="D4053" t="str">
            <v>648478645998</v>
          </cell>
        </row>
        <row r="4054">
          <cell r="A4054" t="str">
            <v>570221130000</v>
          </cell>
          <cell r="B4054" t="str">
            <v>CURTIS BRNZ FADE FRAME RX</v>
          </cell>
          <cell r="C4054">
            <v>5</v>
          </cell>
          <cell r="D4054" t="str">
            <v>648478646001</v>
          </cell>
        </row>
        <row r="4055">
          <cell r="A4055" t="str">
            <v>570288045000</v>
          </cell>
          <cell r="B4055" t="str">
            <v>ESPADA BLACK FADE FRAME RX</v>
          </cell>
          <cell r="C4055">
            <v>5</v>
          </cell>
          <cell r="D4055" t="str">
            <v>648478646018</v>
          </cell>
        </row>
        <row r="4056">
          <cell r="A4056" t="str">
            <v>570288374000</v>
          </cell>
          <cell r="B4056" t="str">
            <v>ESPADA BLACK MATTE FRAME RX</v>
          </cell>
          <cell r="C4056">
            <v>5</v>
          </cell>
          <cell r="D4056" t="str">
            <v>648478646025</v>
          </cell>
        </row>
        <row r="4057">
          <cell r="A4057" t="str">
            <v>570288589000</v>
          </cell>
          <cell r="B4057" t="str">
            <v>ESPADA TAUPE FRAME RX</v>
          </cell>
          <cell r="C4057">
            <v>5</v>
          </cell>
          <cell r="D4057" t="str">
            <v>648478646032</v>
          </cell>
        </row>
        <row r="4058">
          <cell r="A4058" t="str">
            <v>570349045000</v>
          </cell>
          <cell r="B4058" t="str">
            <v>GLACE BLACK FADE FRAME RX</v>
          </cell>
          <cell r="C4058">
            <v>5</v>
          </cell>
          <cell r="D4058" t="str">
            <v>648478646070</v>
          </cell>
        </row>
        <row r="4059">
          <cell r="A4059" t="str">
            <v>570349062000</v>
          </cell>
          <cell r="B4059" t="str">
            <v>GLACE BLACK SHINY FRAME RX</v>
          </cell>
          <cell r="C4059">
            <v>5</v>
          </cell>
          <cell r="D4059" t="str">
            <v>648478646087</v>
          </cell>
        </row>
        <row r="4060">
          <cell r="A4060" t="str">
            <v>570349130000</v>
          </cell>
          <cell r="B4060" t="str">
            <v>GLACE BRONZE FADE FRAME RX</v>
          </cell>
          <cell r="C4060">
            <v>5</v>
          </cell>
          <cell r="D4060" t="str">
            <v>648478646094</v>
          </cell>
        </row>
        <row r="4061">
          <cell r="A4061" t="str">
            <v>570360029000</v>
          </cell>
          <cell r="B4061" t="str">
            <v>GRIFFIN ASH BRWN FRAME RX</v>
          </cell>
          <cell r="C4061">
            <v>5</v>
          </cell>
          <cell r="D4061" t="str">
            <v>648478646049</v>
          </cell>
        </row>
        <row r="4062">
          <cell r="A4062" t="str">
            <v>570360045000</v>
          </cell>
          <cell r="B4062" t="str">
            <v>GRIFFIN BLACK FADE FRAME RX</v>
          </cell>
          <cell r="C4062">
            <v>5</v>
          </cell>
          <cell r="D4062" t="str">
            <v>648478646056</v>
          </cell>
        </row>
        <row r="4063">
          <cell r="A4063" t="str">
            <v>570360062000</v>
          </cell>
          <cell r="B4063" t="str">
            <v>GRIFFIN BLACK GLS FRAME RX</v>
          </cell>
          <cell r="C4063">
            <v>5</v>
          </cell>
          <cell r="D4063" t="str">
            <v>648478646063</v>
          </cell>
        </row>
        <row r="4064">
          <cell r="A4064" t="str">
            <v>570360362000</v>
          </cell>
          <cell r="B4064" t="str">
            <v>GRIFFIN LIQUID BRONZE RX</v>
          </cell>
          <cell r="C4064">
            <v>5</v>
          </cell>
          <cell r="D4064" t="str">
            <v>648478653818</v>
          </cell>
        </row>
        <row r="4065">
          <cell r="A4065" t="str">
            <v>570377038000</v>
          </cell>
          <cell r="B4065" t="str">
            <v>HOURGLASS BLACK FRAME RX</v>
          </cell>
          <cell r="C4065">
            <v>0</v>
          </cell>
          <cell r="D4065" t="str">
            <v/>
          </cell>
        </row>
        <row r="4066">
          <cell r="A4066" t="str">
            <v>570377130000</v>
          </cell>
          <cell r="B4066" t="str">
            <v>HOURGLASS BRONZE FADE FRAME RX</v>
          </cell>
          <cell r="C4066">
            <v>0</v>
          </cell>
          <cell r="D4066" t="str">
            <v/>
          </cell>
        </row>
        <row r="4067">
          <cell r="A4067" t="str">
            <v>570378038000</v>
          </cell>
          <cell r="B4067" t="str">
            <v>HS SCOOP BLACK FRAME RX</v>
          </cell>
          <cell r="C4067">
            <v>5</v>
          </cell>
          <cell r="D4067" t="str">
            <v>648478646100</v>
          </cell>
        </row>
        <row r="4068">
          <cell r="A4068" t="str">
            <v>570378112000</v>
          </cell>
          <cell r="B4068" t="str">
            <v>HS SCOOP BLU SMOKE FD FRAME RX</v>
          </cell>
          <cell r="C4068">
            <v>5</v>
          </cell>
          <cell r="D4068" t="str">
            <v>648478646117</v>
          </cell>
        </row>
        <row r="4069">
          <cell r="A4069" t="str">
            <v>570378589000</v>
          </cell>
          <cell r="B4069" t="str">
            <v>HS SCOOP TAUPE FRAME RX</v>
          </cell>
          <cell r="C4069">
            <v>5</v>
          </cell>
          <cell r="D4069" t="str">
            <v>648478646124</v>
          </cell>
        </row>
        <row r="4070">
          <cell r="A4070" t="str">
            <v>570409062000</v>
          </cell>
          <cell r="B4070" t="str">
            <v>JADE BLACK SHINY FRAME RX</v>
          </cell>
          <cell r="C4070">
            <v>5</v>
          </cell>
          <cell r="D4070" t="str">
            <v>648478646131</v>
          </cell>
        </row>
        <row r="4071">
          <cell r="A4071" t="str">
            <v>570409575000</v>
          </cell>
          <cell r="B4071" t="str">
            <v>JADE SUNSET FADE FRAME RX</v>
          </cell>
          <cell r="C4071">
            <v>5</v>
          </cell>
          <cell r="D4071" t="str">
            <v>648478646148</v>
          </cell>
        </row>
        <row r="4072">
          <cell r="A4072" t="str">
            <v>570409613000</v>
          </cell>
          <cell r="B4072" t="str">
            <v>JADE TORTOISE FRAME RX</v>
          </cell>
          <cell r="C4072">
            <v>5</v>
          </cell>
          <cell r="D4072" t="str">
            <v>648478646155</v>
          </cell>
        </row>
        <row r="4073">
          <cell r="A4073" t="str">
            <v>570435045000</v>
          </cell>
          <cell r="B4073" t="str">
            <v>LE BARON BLK FADE FRAME RX</v>
          </cell>
          <cell r="C4073">
            <v>5</v>
          </cell>
          <cell r="D4073" t="str">
            <v>648478646162</v>
          </cell>
        </row>
        <row r="4074">
          <cell r="A4074" t="str">
            <v>570435062000</v>
          </cell>
          <cell r="B4074" t="str">
            <v>LE BARON BLK GLOSS FRAME RX</v>
          </cell>
          <cell r="C4074">
            <v>5</v>
          </cell>
          <cell r="D4074" t="str">
            <v>648478646179</v>
          </cell>
        </row>
        <row r="4075">
          <cell r="A4075" t="str">
            <v>570435197000</v>
          </cell>
          <cell r="B4075" t="str">
            <v>LE BARON CLR OLIVE FRAME RX</v>
          </cell>
          <cell r="C4075">
            <v>5</v>
          </cell>
          <cell r="D4075" t="str">
            <v>648478646186</v>
          </cell>
        </row>
        <row r="4076">
          <cell r="A4076" t="str">
            <v>570480045000</v>
          </cell>
          <cell r="B4076" t="str">
            <v>MC BLACK FADE FRAME RX</v>
          </cell>
          <cell r="C4076">
            <v>5</v>
          </cell>
          <cell r="D4076" t="str">
            <v>648478646193</v>
          </cell>
        </row>
        <row r="4077">
          <cell r="A4077" t="str">
            <v>570480062000</v>
          </cell>
          <cell r="B4077" t="str">
            <v>MC BLACKGLOSS FRAME RX</v>
          </cell>
          <cell r="C4077">
            <v>5</v>
          </cell>
          <cell r="D4077" t="str">
            <v>648478646209</v>
          </cell>
        </row>
        <row r="4078">
          <cell r="A4078" t="str">
            <v>570480613000</v>
          </cell>
          <cell r="B4078" t="str">
            <v>MC TORTOISE FRAME RX</v>
          </cell>
          <cell r="C4078">
            <v>5</v>
          </cell>
          <cell r="D4078" t="str">
            <v>648478646216</v>
          </cell>
        </row>
        <row r="4079">
          <cell r="A4079" t="str">
            <v>570484038000</v>
          </cell>
          <cell r="B4079" t="str">
            <v>METEOR BLACK FRAME RX</v>
          </cell>
          <cell r="C4079">
            <v>5</v>
          </cell>
          <cell r="D4079" t="str">
            <v>648478646278</v>
          </cell>
        </row>
        <row r="4080">
          <cell r="A4080" t="str">
            <v>570484204000</v>
          </cell>
          <cell r="B4080" t="str">
            <v>METEOR CLR SMOKE FRAME RX</v>
          </cell>
          <cell r="C4080">
            <v>5</v>
          </cell>
          <cell r="D4080" t="str">
            <v>648478646285</v>
          </cell>
        </row>
        <row r="4081">
          <cell r="A4081" t="str">
            <v>570484613000</v>
          </cell>
          <cell r="B4081" t="str">
            <v>METEOR TORTOISE FRAME RX</v>
          </cell>
          <cell r="C4081">
            <v>5</v>
          </cell>
          <cell r="D4081" t="str">
            <v>648478646292</v>
          </cell>
        </row>
        <row r="4082">
          <cell r="A4082" t="str">
            <v>570488038000</v>
          </cell>
          <cell r="B4082" t="str">
            <v>MS SCOOP BLACK FRAME RX</v>
          </cell>
          <cell r="C4082">
            <v>5</v>
          </cell>
          <cell r="D4082" t="str">
            <v>648478646254</v>
          </cell>
        </row>
        <row r="4083">
          <cell r="A4083" t="str">
            <v>570488204000</v>
          </cell>
          <cell r="B4083" t="str">
            <v>MS SCOOP CLR SMOKE FRAME RX</v>
          </cell>
          <cell r="C4083">
            <v>5</v>
          </cell>
          <cell r="D4083" t="str">
            <v>648478646261</v>
          </cell>
        </row>
        <row r="4084">
          <cell r="A4084" t="str">
            <v>570512038000</v>
          </cell>
          <cell r="B4084" t="str">
            <v>MODE BLACK FRAME RX</v>
          </cell>
          <cell r="C4084">
            <v>5</v>
          </cell>
          <cell r="D4084" t="str">
            <v>648478646230</v>
          </cell>
        </row>
        <row r="4085">
          <cell r="A4085" t="str">
            <v>570512045000</v>
          </cell>
          <cell r="B4085" t="str">
            <v>MODE BLACKFADE FRAME RX</v>
          </cell>
          <cell r="C4085">
            <v>5</v>
          </cell>
          <cell r="D4085" t="str">
            <v>648478646223</v>
          </cell>
        </row>
        <row r="4086">
          <cell r="A4086" t="str">
            <v>570512613000</v>
          </cell>
          <cell r="B4086" t="str">
            <v>MODE TORTOISE FRAME RX</v>
          </cell>
          <cell r="C4086">
            <v>5</v>
          </cell>
          <cell r="D4086" t="str">
            <v>648478646247</v>
          </cell>
        </row>
        <row r="4087">
          <cell r="A4087" t="str">
            <v>570535038000</v>
          </cell>
          <cell r="B4087" t="str">
            <v>NOLEN BLACK FRAME RX</v>
          </cell>
          <cell r="C4087">
            <v>0</v>
          </cell>
          <cell r="D4087" t="str">
            <v/>
          </cell>
        </row>
        <row r="4088">
          <cell r="A4088" t="str">
            <v>570535613000</v>
          </cell>
          <cell r="B4088" t="str">
            <v>NOLEN TORTOISE FRAME RX</v>
          </cell>
          <cell r="C4088">
            <v>0</v>
          </cell>
          <cell r="D4088" t="str">
            <v/>
          </cell>
        </row>
        <row r="4089">
          <cell r="A4089" t="str">
            <v>570541038000</v>
          </cell>
          <cell r="B4089" t="str">
            <v>OASIS BLACK FRAME RX</v>
          </cell>
          <cell r="C4089">
            <v>0</v>
          </cell>
          <cell r="D4089" t="str">
            <v/>
          </cell>
        </row>
        <row r="4090">
          <cell r="A4090" t="str">
            <v>570541613000</v>
          </cell>
          <cell r="B4090" t="str">
            <v>OASIS TORTOISE FRAME RX</v>
          </cell>
          <cell r="C4090">
            <v>0</v>
          </cell>
          <cell r="D4090" t="str">
            <v/>
          </cell>
        </row>
        <row r="4091">
          <cell r="A4091" t="str">
            <v>570654062000</v>
          </cell>
          <cell r="B4091" t="str">
            <v>SIDNEY BLACK GLOSS RX</v>
          </cell>
          <cell r="C4091">
            <v>5</v>
          </cell>
          <cell r="D4091" t="str">
            <v>648478653825</v>
          </cell>
        </row>
        <row r="4092">
          <cell r="A4092" t="str">
            <v>570818045000</v>
          </cell>
          <cell r="B4092" t="str">
            <v>VEGA BLACK FADE FRAME RX</v>
          </cell>
          <cell r="C4092">
            <v>5</v>
          </cell>
          <cell r="D4092" t="str">
            <v>648478646308</v>
          </cell>
        </row>
        <row r="4093">
          <cell r="A4093" t="str">
            <v>570818374000</v>
          </cell>
          <cell r="B4093" t="str">
            <v>VEGA BLACK MATTE FRAME RX</v>
          </cell>
          <cell r="C4093">
            <v>5</v>
          </cell>
          <cell r="D4093" t="str">
            <v>648478646315</v>
          </cell>
        </row>
        <row r="4094">
          <cell r="A4094" t="str">
            <v>570818575000</v>
          </cell>
          <cell r="B4094" t="str">
            <v>VEGA SUNSET FADE FRAME RX</v>
          </cell>
          <cell r="C4094">
            <v>5</v>
          </cell>
          <cell r="D4094" t="str">
            <v>648478646322</v>
          </cell>
        </row>
        <row r="4095">
          <cell r="A4095" t="str">
            <v>570861062000</v>
          </cell>
          <cell r="B4095" t="str">
            <v>ZOE BLACK GLOSS FRAME RX</v>
          </cell>
          <cell r="C4095">
            <v>5</v>
          </cell>
          <cell r="D4095" t="str">
            <v>648478646339</v>
          </cell>
        </row>
        <row r="4096">
          <cell r="A4096" t="str">
            <v>570861268000</v>
          </cell>
          <cell r="B4096" t="str">
            <v>ZOE FOREST TORT FRAME RX</v>
          </cell>
          <cell r="C4096">
            <v>5</v>
          </cell>
          <cell r="D4096" t="str">
            <v>648478646346</v>
          </cell>
        </row>
        <row r="4097">
          <cell r="A4097" t="str">
            <v>571038760000</v>
          </cell>
          <cell r="B4097" t="str">
            <v>VLADO BLACK - SHINY SILVER (53)</v>
          </cell>
          <cell r="C4097">
            <v>48</v>
          </cell>
          <cell r="D4097" t="str">
            <v>648478687219</v>
          </cell>
        </row>
        <row r="4098">
          <cell r="A4098" t="str">
            <v>571038761000</v>
          </cell>
          <cell r="B4098" t="str">
            <v>VLADO BLK/LIME/GREY- SHNY SLVR (53)</v>
          </cell>
          <cell r="C4098">
            <v>48</v>
          </cell>
          <cell r="D4098" t="str">
            <v>648478681095</v>
          </cell>
        </row>
        <row r="4099">
          <cell r="A4099" t="str">
            <v>571038764000</v>
          </cell>
          <cell r="B4099" t="str">
            <v>VLADO GRY/GRY- SHNY GNMTL (53)</v>
          </cell>
          <cell r="C4099">
            <v>48</v>
          </cell>
          <cell r="D4099" t="str">
            <v>648478681118</v>
          </cell>
        </row>
        <row r="4100">
          <cell r="A4100" t="str">
            <v>571038775000</v>
          </cell>
          <cell r="B4100" t="str">
            <v>VLADO WHT/RED/CLR-SHNY SLVR (53)</v>
          </cell>
          <cell r="C4100">
            <v>48</v>
          </cell>
          <cell r="D4100" t="str">
            <v>648478681101</v>
          </cell>
        </row>
        <row r="4101">
          <cell r="A4101" t="str">
            <v>571039760000</v>
          </cell>
          <cell r="B4101" t="str">
            <v>CHARLY BLACK- SHNY SLVR (53)</v>
          </cell>
          <cell r="C4101">
            <v>48</v>
          </cell>
          <cell r="D4101" t="str">
            <v>648478681125</v>
          </cell>
        </row>
        <row r="4102">
          <cell r="A4102" t="str">
            <v>571039770000</v>
          </cell>
          <cell r="B4102" t="str">
            <v>CHARLY TORT- SHNY GNMTL (53)</v>
          </cell>
          <cell r="C4102">
            <v>48</v>
          </cell>
          <cell r="D4102" t="str">
            <v>648478681132</v>
          </cell>
        </row>
        <row r="4103">
          <cell r="A4103" t="str">
            <v>571039775000</v>
          </cell>
          <cell r="B4103" t="str">
            <v>CHARLY WH/RD/CLR- SHNY SLVR (53)</v>
          </cell>
          <cell r="C4103">
            <v>48</v>
          </cell>
          <cell r="D4103" t="str">
            <v>648478681149</v>
          </cell>
        </row>
        <row r="4104">
          <cell r="A4104" t="str">
            <v>571040760000</v>
          </cell>
          <cell r="B4104" t="str">
            <v>IVAN BLK-SHNY SILVER (53)</v>
          </cell>
          <cell r="C4104">
            <v>48</v>
          </cell>
          <cell r="D4104" t="str">
            <v>648478687226</v>
          </cell>
        </row>
        <row r="4105">
          <cell r="A4105" t="str">
            <v>571040761000</v>
          </cell>
          <cell r="B4105" t="str">
            <v>IVAN BLK/LIME/GY STRPS- SHNY SLV (53)</v>
          </cell>
          <cell r="C4105">
            <v>48</v>
          </cell>
          <cell r="D4105" t="str">
            <v>648478681187</v>
          </cell>
        </row>
        <row r="4106">
          <cell r="A4106" t="str">
            <v>571040764000</v>
          </cell>
          <cell r="B4106" t="str">
            <v>IVAN GRY/GRY-SHNY GNMTL (53)</v>
          </cell>
          <cell r="C4106">
            <v>48</v>
          </cell>
          <cell r="D4106" t="str">
            <v>648478681200</v>
          </cell>
        </row>
        <row r="4107">
          <cell r="A4107" t="str">
            <v>571040770000</v>
          </cell>
          <cell r="B4107" t="str">
            <v>IVAN TORTOISE- SHNY GNMTL (53)</v>
          </cell>
          <cell r="C4107">
            <v>48</v>
          </cell>
          <cell r="D4107" t="str">
            <v>648478681194</v>
          </cell>
        </row>
        <row r="4108">
          <cell r="A4108" t="str">
            <v>571041760000</v>
          </cell>
          <cell r="B4108" t="str">
            <v>VERMEER BLACK- SHNY SILVR (53)</v>
          </cell>
          <cell r="C4108">
            <v>48</v>
          </cell>
          <cell r="D4108" t="str">
            <v>648478681217</v>
          </cell>
        </row>
        <row r="4109">
          <cell r="A4109" t="str">
            <v>571041764000</v>
          </cell>
          <cell r="B4109" t="str">
            <v>VERMEER GRY/GRY-SHNY GNMTL (53)</v>
          </cell>
          <cell r="C4109">
            <v>48</v>
          </cell>
          <cell r="D4109" t="str">
            <v>648478681231</v>
          </cell>
        </row>
        <row r="4110">
          <cell r="A4110" t="str">
            <v>571041770000</v>
          </cell>
          <cell r="B4110" t="str">
            <v>VERMEER TORTOISE-SHNY GNMTL (53)</v>
          </cell>
          <cell r="C4110">
            <v>48</v>
          </cell>
          <cell r="D4110" t="str">
            <v>648478681224</v>
          </cell>
        </row>
        <row r="4111">
          <cell r="A4111" t="str">
            <v>571041775000</v>
          </cell>
          <cell r="B4111" t="str">
            <v>VERMEER WHT/RED/CLR-SHNY SLVR (53)</v>
          </cell>
          <cell r="C4111">
            <v>48</v>
          </cell>
          <cell r="D4111" t="str">
            <v>648478681248</v>
          </cell>
        </row>
        <row r="4112">
          <cell r="A4112" t="str">
            <v>571042760000</v>
          </cell>
          <cell r="B4112" t="str">
            <v>STANISLAS BLACK SHINY SILVR (55)</v>
          </cell>
          <cell r="C4112">
            <v>48</v>
          </cell>
          <cell r="D4112" t="str">
            <v>648478687233</v>
          </cell>
        </row>
        <row r="4113">
          <cell r="A4113" t="str">
            <v>571042761000</v>
          </cell>
          <cell r="B4113" t="str">
            <v>STANISLAS BK/LIME/GY- SHNY SLV 55</v>
          </cell>
          <cell r="C4113">
            <v>48</v>
          </cell>
          <cell r="D4113" t="str">
            <v>648478681255</v>
          </cell>
        </row>
        <row r="4114">
          <cell r="A4114" t="str">
            <v>571042764000</v>
          </cell>
          <cell r="B4114" t="str">
            <v>STANISLAS GY/GY-SHNY GNMTL 55</v>
          </cell>
          <cell r="C4114">
            <v>48</v>
          </cell>
          <cell r="D4114" t="str">
            <v>648478681279</v>
          </cell>
        </row>
        <row r="4115">
          <cell r="A4115" t="str">
            <v>571042765000</v>
          </cell>
          <cell r="B4115" t="str">
            <v>STANISLAS GY/LIME/PU-SHNY SLVR (55)</v>
          </cell>
          <cell r="C4115">
            <v>48</v>
          </cell>
          <cell r="D4115" t="str">
            <v>648478681262</v>
          </cell>
        </row>
        <row r="4116">
          <cell r="A4116" t="str">
            <v>571042767000</v>
          </cell>
          <cell r="B4116" t="str">
            <v>STANISLAS PU/VI/GY-SHNY SLVR (55)</v>
          </cell>
          <cell r="C4116">
            <v>48</v>
          </cell>
          <cell r="D4116" t="str">
            <v>648478681286</v>
          </cell>
        </row>
        <row r="4117">
          <cell r="A4117" t="str">
            <v>571043760000</v>
          </cell>
          <cell r="B4117" t="str">
            <v>WILLEM BLACK- SHNY SLVR (53)</v>
          </cell>
          <cell r="C4117">
            <v>48</v>
          </cell>
          <cell r="D4117" t="str">
            <v>648478681293</v>
          </cell>
        </row>
        <row r="4118">
          <cell r="A4118" t="str">
            <v>571043763000</v>
          </cell>
          <cell r="B4118" t="str">
            <v>WILLEM GR/WH/SHNY GRN-WHT (53)</v>
          </cell>
          <cell r="C4118">
            <v>48</v>
          </cell>
          <cell r="D4118" t="str">
            <v>648478681309</v>
          </cell>
        </row>
        <row r="4119">
          <cell r="A4119" t="str">
            <v>571043770000</v>
          </cell>
          <cell r="B4119" t="str">
            <v>WILLEM TORT-SHNY GNMTL (53)</v>
          </cell>
          <cell r="C4119">
            <v>48</v>
          </cell>
          <cell r="D4119" t="str">
            <v>648478687318</v>
          </cell>
        </row>
        <row r="4120">
          <cell r="A4120" t="str">
            <v>571044760000</v>
          </cell>
          <cell r="B4120" t="str">
            <v>VOLGA BLACK- SHNY SLVR 50</v>
          </cell>
          <cell r="C4120">
            <v>48</v>
          </cell>
          <cell r="D4120" t="str">
            <v>648478681323</v>
          </cell>
        </row>
        <row r="4121">
          <cell r="A4121" t="str">
            <v>571044767000</v>
          </cell>
          <cell r="B4121" t="str">
            <v>VOLGA PU/VI/GRY-SHNY SLVR (50)</v>
          </cell>
          <cell r="C4121">
            <v>48</v>
          </cell>
          <cell r="D4121" t="str">
            <v>648478681347</v>
          </cell>
        </row>
        <row r="4122">
          <cell r="A4122" t="str">
            <v>571044770000</v>
          </cell>
          <cell r="B4122" t="str">
            <v>VOLGA TORT- SHNY GNMTL 50</v>
          </cell>
          <cell r="C4122">
            <v>48</v>
          </cell>
          <cell r="D4122" t="str">
            <v>648478681330</v>
          </cell>
        </row>
        <row r="4123">
          <cell r="A4123" t="str">
            <v>571045758000</v>
          </cell>
          <cell r="B4123" t="str">
            <v>ANVERS BLACK- GNMTL 52</v>
          </cell>
          <cell r="C4123">
            <v>48</v>
          </cell>
          <cell r="D4123" t="str">
            <v>648478681385</v>
          </cell>
        </row>
        <row r="4124">
          <cell r="A4124" t="str">
            <v>571045762000</v>
          </cell>
          <cell r="B4124" t="str">
            <v>ANVERS GREEN-SHNY SLVR 52</v>
          </cell>
          <cell r="C4124">
            <v>48</v>
          </cell>
          <cell r="D4124" t="str">
            <v>648478681408</v>
          </cell>
        </row>
        <row r="4125">
          <cell r="A4125" t="str">
            <v>571045769000</v>
          </cell>
          <cell r="B4125" t="str">
            <v>ANVERS TORT-MT ANTIQ COPPR 52</v>
          </cell>
          <cell r="C4125">
            <v>48</v>
          </cell>
          <cell r="D4125" t="str">
            <v>648478681392</v>
          </cell>
        </row>
        <row r="4126">
          <cell r="A4126" t="str">
            <v>571045772000</v>
          </cell>
          <cell r="B4126" t="str">
            <v>ANVERS TRS RED-MT ANTQ SLV 52</v>
          </cell>
          <cell r="C4126">
            <v>48</v>
          </cell>
          <cell r="D4126" t="str">
            <v>648478681415</v>
          </cell>
        </row>
        <row r="4127">
          <cell r="A4127" t="str">
            <v>571046759000</v>
          </cell>
          <cell r="B4127" t="str">
            <v>NICO BLACK- GNMTL MATTE 54</v>
          </cell>
          <cell r="C4127">
            <v>48</v>
          </cell>
          <cell r="D4127" t="str">
            <v>648478681422</v>
          </cell>
        </row>
        <row r="4128">
          <cell r="A4128" t="str">
            <v>571046762000</v>
          </cell>
          <cell r="B4128" t="str">
            <v>NICO GREEN-SHNY SLVR 54</v>
          </cell>
          <cell r="C4128">
            <v>48</v>
          </cell>
          <cell r="D4128" t="str">
            <v>648478681446</v>
          </cell>
        </row>
        <row r="4129">
          <cell r="A4129" t="str">
            <v>571046766000</v>
          </cell>
          <cell r="B4129" t="str">
            <v>NICO PURPLE-SHNY GLD 54</v>
          </cell>
          <cell r="C4129">
            <v>48</v>
          </cell>
          <cell r="D4129" t="str">
            <v>648478681439</v>
          </cell>
        </row>
        <row r="4130">
          <cell r="A4130" t="str">
            <v>571046773000</v>
          </cell>
          <cell r="B4130" t="str">
            <v>NICO WHITE- MT GLD 54</v>
          </cell>
          <cell r="C4130">
            <v>48</v>
          </cell>
          <cell r="D4130" t="str">
            <v>648478681453</v>
          </cell>
        </row>
        <row r="4131">
          <cell r="A4131" t="str">
            <v>571047760000</v>
          </cell>
          <cell r="B4131" t="str">
            <v>LOU BLACK- SHNY SLVR 51</v>
          </cell>
          <cell r="C4131">
            <v>48</v>
          </cell>
          <cell r="D4131" t="str">
            <v>648478681460</v>
          </cell>
        </row>
        <row r="4132">
          <cell r="A4132" t="str">
            <v>571047768000</v>
          </cell>
          <cell r="B4132" t="str">
            <v>LOU TORTOISE-BRSHD GLD 51</v>
          </cell>
          <cell r="C4132">
            <v>48</v>
          </cell>
          <cell r="D4132" t="str">
            <v>648478681477</v>
          </cell>
        </row>
        <row r="4133">
          <cell r="A4133" t="str">
            <v>571047772000</v>
          </cell>
          <cell r="B4133" t="str">
            <v>LOU TRS RED-MT ANTQ SLVR 51</v>
          </cell>
          <cell r="C4133">
            <v>48</v>
          </cell>
          <cell r="D4133" t="str">
            <v>648478681491</v>
          </cell>
        </row>
        <row r="4134">
          <cell r="A4134" t="str">
            <v>571047774000</v>
          </cell>
          <cell r="B4134" t="str">
            <v>LOU WHITE-SHNY COPPR 51</v>
          </cell>
          <cell r="C4134">
            <v>48</v>
          </cell>
          <cell r="D4134" t="str">
            <v>648478681484</v>
          </cell>
        </row>
        <row r="4135">
          <cell r="A4135" t="str">
            <v>571089760000</v>
          </cell>
          <cell r="B4135" t="str">
            <v>CHARLY BLACK- SHNY SLVR (55)</v>
          </cell>
          <cell r="C4135">
            <v>48</v>
          </cell>
          <cell r="D4135" t="str">
            <v>648478681156</v>
          </cell>
        </row>
        <row r="4136">
          <cell r="A4136" t="str">
            <v>571089770000</v>
          </cell>
          <cell r="B4136" t="str">
            <v>CHARLY TORTOISE- SHNY GNMTL (55)</v>
          </cell>
          <cell r="C4136">
            <v>48</v>
          </cell>
          <cell r="D4136" t="str">
            <v>648478681163</v>
          </cell>
        </row>
        <row r="4137">
          <cell r="A4137" t="str">
            <v>571089775000</v>
          </cell>
          <cell r="B4137" t="str">
            <v>CHARLY WHT/RED/CLR- SHNY SLVR (55)</v>
          </cell>
          <cell r="C4137">
            <v>48</v>
          </cell>
          <cell r="D4137" t="str">
            <v>648478681170</v>
          </cell>
        </row>
        <row r="4138">
          <cell r="A4138" t="str">
            <v>571090760000</v>
          </cell>
          <cell r="B4138" t="str">
            <v>VOLGA BLACK- SHNY SLVR 52</v>
          </cell>
          <cell r="C4138">
            <v>48</v>
          </cell>
          <cell r="D4138" t="str">
            <v>648478681354</v>
          </cell>
        </row>
        <row r="4139">
          <cell r="A4139" t="str">
            <v>571090767000</v>
          </cell>
          <cell r="B4139" t="str">
            <v>VOLGA PU/VI/GRY-SHNY SLVR 52</v>
          </cell>
          <cell r="C4139">
            <v>48</v>
          </cell>
          <cell r="D4139" t="str">
            <v>648478681378</v>
          </cell>
        </row>
        <row r="4140">
          <cell r="A4140" t="str">
            <v>571090770000</v>
          </cell>
          <cell r="B4140" t="str">
            <v>VOLGA TORT- SHNY GNMTL 52</v>
          </cell>
          <cell r="C4140">
            <v>48</v>
          </cell>
          <cell r="D4140" t="str">
            <v>648478681361</v>
          </cell>
        </row>
        <row r="4141">
          <cell r="A4141" t="str">
            <v>670002177143</v>
          </cell>
          <cell r="B4141" t="str">
            <v>13 CHROME/LT GREYwSILV MIR</v>
          </cell>
          <cell r="C4141">
            <v>55</v>
          </cell>
          <cell r="D4141" t="str">
            <v>648478614345</v>
          </cell>
        </row>
        <row r="4142">
          <cell r="A4142" t="str">
            <v>670002275078</v>
          </cell>
          <cell r="B4142" t="str">
            <v>13 GOLD CHRM/BRZwGOLD FLASH</v>
          </cell>
          <cell r="C4142">
            <v>25</v>
          </cell>
          <cell r="D4142" t="str">
            <v>648478105836</v>
          </cell>
        </row>
        <row r="4143">
          <cell r="A4143" t="str">
            <v>670002275088</v>
          </cell>
          <cell r="B4143" t="str">
            <v>13 GOLD CHRM/BROWN CLR FADE</v>
          </cell>
          <cell r="C4143">
            <v>55</v>
          </cell>
          <cell r="D4143" t="str">
            <v>648478105843</v>
          </cell>
        </row>
        <row r="4144">
          <cell r="A4144" t="str">
            <v>670002373143</v>
          </cell>
          <cell r="B4144" t="str">
            <v>13 MAT ALUMINUM/GREYwSILV MIR</v>
          </cell>
          <cell r="C4144">
            <v>25</v>
          </cell>
          <cell r="D4144" t="str">
            <v>648478105805</v>
          </cell>
        </row>
        <row r="4145">
          <cell r="A4145" t="str">
            <v>670002373173</v>
          </cell>
          <cell r="B4145" t="str">
            <v>13 MAT ALUMINUM/DRK OLIVE FADE</v>
          </cell>
          <cell r="C4145">
            <v>55</v>
          </cell>
          <cell r="D4145" t="str">
            <v>648478105812</v>
          </cell>
        </row>
        <row r="4146">
          <cell r="A4146" t="str">
            <v>670002374133</v>
          </cell>
          <cell r="B4146" t="str">
            <v>13 MATTE BLACK/GRAY GREEN</v>
          </cell>
          <cell r="C4146">
            <v>55</v>
          </cell>
          <cell r="D4146" t="str">
            <v>648478105829</v>
          </cell>
        </row>
        <row r="4147">
          <cell r="A4147" t="str">
            <v>670002386063</v>
          </cell>
          <cell r="B4147" t="str">
            <v>13 MAT GUNMTL/DRK BLUwSIL GRAD</v>
          </cell>
          <cell r="C4147">
            <v>62.5</v>
          </cell>
          <cell r="D4147" t="str">
            <v>648478105850</v>
          </cell>
        </row>
        <row r="4148">
          <cell r="A4148" t="str">
            <v>670009045044</v>
          </cell>
          <cell r="B4148" t="str">
            <v>42 BLACK FADE/BLACK FADE</v>
          </cell>
          <cell r="C4148">
            <v>20</v>
          </cell>
          <cell r="D4148" t="str">
            <v>648478613386</v>
          </cell>
        </row>
        <row r="4149">
          <cell r="A4149" t="str">
            <v>670009062133</v>
          </cell>
          <cell r="B4149" t="str">
            <v>42 BLACK GLOSS/GRY GRN</v>
          </cell>
          <cell r="C4149">
            <v>45</v>
          </cell>
          <cell r="D4149" t="str">
            <v>648478601901</v>
          </cell>
        </row>
        <row r="4150">
          <cell r="A4150" t="str">
            <v>670009130073</v>
          </cell>
          <cell r="B4150" t="str">
            <v>42 BRONZE FADE/BRNZ FADE</v>
          </cell>
          <cell r="C4150">
            <v>52.5</v>
          </cell>
          <cell r="D4150" t="str">
            <v>648478614352</v>
          </cell>
        </row>
        <row r="4151">
          <cell r="A4151" t="str">
            <v>670009188069</v>
          </cell>
          <cell r="B4151" t="str">
            <v>42 CLEAR BROWN-BRONZE</v>
          </cell>
          <cell r="C4151">
            <v>20</v>
          </cell>
          <cell r="D4151" t="str">
            <v>648478601949</v>
          </cell>
        </row>
        <row r="4152">
          <cell r="A4152" t="str">
            <v>670009192069</v>
          </cell>
          <cell r="B4152" t="str">
            <v>42 CLEAR CHERRY/BRONZE</v>
          </cell>
          <cell r="C4152">
            <v>45</v>
          </cell>
          <cell r="D4152" t="str">
            <v>648478601918</v>
          </cell>
        </row>
        <row r="4153">
          <cell r="A4153" t="str">
            <v>670009248129</v>
          </cell>
          <cell r="B4153" t="str">
            <v>42 DEEP BLUE/GREY</v>
          </cell>
          <cell r="C4153">
            <v>20</v>
          </cell>
          <cell r="D4153" t="str">
            <v>648478601925</v>
          </cell>
        </row>
        <row r="4154">
          <cell r="A4154" t="str">
            <v>670009613069</v>
          </cell>
          <cell r="B4154" t="str">
            <v>42 TORTOISE/BRONZE</v>
          </cell>
          <cell r="C4154">
            <v>45</v>
          </cell>
          <cell r="D4154" t="str">
            <v>648478601932</v>
          </cell>
        </row>
        <row r="4155">
          <cell r="A4155" t="str">
            <v>670010038129</v>
          </cell>
          <cell r="B4155" t="str">
            <v>43 BLACK/GREY LENS</v>
          </cell>
          <cell r="C4155">
            <v>20</v>
          </cell>
          <cell r="D4155" t="str">
            <v>648478107038</v>
          </cell>
        </row>
        <row r="4156">
          <cell r="A4156" t="str">
            <v>670010081043</v>
          </cell>
          <cell r="B4156" t="str">
            <v>43 BLK BLU FADE/BLK BLUE FADE</v>
          </cell>
          <cell r="C4156">
            <v>20</v>
          </cell>
          <cell r="D4156" t="str">
            <v>648478107090</v>
          </cell>
        </row>
        <row r="4157">
          <cell r="A4157" t="str">
            <v>670010192129</v>
          </cell>
          <cell r="B4157" t="str">
            <v>43 CLEAR CHERRY/GREY LENS</v>
          </cell>
          <cell r="C4157">
            <v>20</v>
          </cell>
          <cell r="D4157" t="str">
            <v>648478107076</v>
          </cell>
        </row>
        <row r="4158">
          <cell r="A4158" t="str">
            <v>670010304129</v>
          </cell>
          <cell r="B4158" t="str">
            <v>43 GREY HORN/GREY LENS</v>
          </cell>
          <cell r="C4158">
            <v>20</v>
          </cell>
          <cell r="D4158" t="str">
            <v>648478107083</v>
          </cell>
        </row>
        <row r="4159">
          <cell r="A4159" t="str">
            <v>670010613069</v>
          </cell>
          <cell r="B4159" t="str">
            <v>43 TORTOISE/BRONZE LENS</v>
          </cell>
          <cell r="C4159">
            <v>20</v>
          </cell>
          <cell r="D4159" t="str">
            <v>648478107045</v>
          </cell>
        </row>
        <row r="4160">
          <cell r="A4160" t="str">
            <v>670010631088</v>
          </cell>
          <cell r="B4160" t="str">
            <v>43 WHISKEY FADE/BRN CLR FADE</v>
          </cell>
          <cell r="C4160">
            <v>20</v>
          </cell>
          <cell r="D4160" t="str">
            <v>648478107106</v>
          </cell>
        </row>
        <row r="4161">
          <cell r="A4161" t="str">
            <v>670013025093</v>
          </cell>
          <cell r="B4161" t="str">
            <v>ABBEY AQUA TERRA-CARAMEL (BZ)</v>
          </cell>
          <cell r="C4161">
            <v>52.5</v>
          </cell>
          <cell r="D4161" t="str">
            <v>648478663602</v>
          </cell>
        </row>
        <row r="4162">
          <cell r="A4162" t="str">
            <v>670013062129</v>
          </cell>
          <cell r="B4162" t="str">
            <v>ABBEY BLACK GLOSS/GREY</v>
          </cell>
          <cell r="C4162">
            <v>50</v>
          </cell>
          <cell r="D4162" t="str">
            <v>648478601802</v>
          </cell>
        </row>
        <row r="4163">
          <cell r="A4163" t="str">
            <v>670013062135</v>
          </cell>
          <cell r="B4163" t="str">
            <v>ABBEY BLK GLOSS/GREY POLAR</v>
          </cell>
          <cell r="C4163">
            <v>72.5</v>
          </cell>
          <cell r="D4163" t="str">
            <v>648478613393</v>
          </cell>
        </row>
        <row r="4164">
          <cell r="A4164" t="str">
            <v>670013062136</v>
          </cell>
          <cell r="B4164" t="str">
            <v>ABBEY BLK GLS/GREY POLZ PHOTO</v>
          </cell>
          <cell r="C4164">
            <v>85</v>
          </cell>
          <cell r="D4164" t="str">
            <v>648478645493</v>
          </cell>
        </row>
        <row r="4165">
          <cell r="A4165" t="str">
            <v>670013076073</v>
          </cell>
          <cell r="B4165" t="str">
            <v>ABBEY BK w /WHT TEMPLES/BRZ FA</v>
          </cell>
          <cell r="C4165">
            <v>57.5</v>
          </cell>
          <cell r="D4165" t="str">
            <v>648478654945</v>
          </cell>
        </row>
        <row r="4166">
          <cell r="A4166" t="str">
            <v>670013163073</v>
          </cell>
          <cell r="B4166" t="str">
            <v>ABBEY CARAMEL BRWN-BRZ FADE</v>
          </cell>
          <cell r="C4166">
            <v>57.5</v>
          </cell>
          <cell r="D4166" t="str">
            <v>648478601840</v>
          </cell>
        </row>
        <row r="4167">
          <cell r="A4167" t="str">
            <v>670013174078</v>
          </cell>
          <cell r="B4167" t="str">
            <v>ABBEY CHOCOLATE BRN/BRZwGLD</v>
          </cell>
          <cell r="C4167">
            <v>52.5</v>
          </cell>
          <cell r="D4167" t="str">
            <v>648478645486</v>
          </cell>
        </row>
        <row r="4168">
          <cell r="A4168" t="str">
            <v>670013220164</v>
          </cell>
          <cell r="B4168" t="str">
            <v>ABBEY CRISTAL PURPLE W/STRIPS/MER</v>
          </cell>
          <cell r="C4168">
            <v>52.5</v>
          </cell>
          <cell r="D4168" t="str">
            <v>648478654525</v>
          </cell>
        </row>
        <row r="4169">
          <cell r="A4169" t="str">
            <v>670013229111</v>
          </cell>
          <cell r="B4169" t="str">
            <v>ABBEY DARK BLU FADE/DK BLU FAD</v>
          </cell>
          <cell r="C4169">
            <v>52.5</v>
          </cell>
          <cell r="D4169" t="str">
            <v>648478601826</v>
          </cell>
        </row>
        <row r="4170">
          <cell r="A4170" t="str">
            <v>670013315074</v>
          </cell>
          <cell r="B4170" t="str">
            <v>ABBEY BONE STRP TORT-BZ POLZD</v>
          </cell>
          <cell r="C4170">
            <v>72.5</v>
          </cell>
          <cell r="D4170" t="str">
            <v>648478668720</v>
          </cell>
        </row>
        <row r="4171">
          <cell r="A4171" t="str">
            <v>670013342147</v>
          </cell>
          <cell r="B4171" t="str">
            <v>ABBEY LAGOON FADE/LAGOON FD</v>
          </cell>
          <cell r="C4171">
            <v>52.5</v>
          </cell>
          <cell r="D4171" t="str">
            <v>648478619678</v>
          </cell>
        </row>
        <row r="4172">
          <cell r="A4172" t="str">
            <v>670013405164</v>
          </cell>
          <cell r="B4172" t="str">
            <v>ABBEY MERLOT FADE/MERLOT FADE</v>
          </cell>
          <cell r="C4172">
            <v>57.5</v>
          </cell>
          <cell r="D4172" t="str">
            <v>648478601833</v>
          </cell>
        </row>
        <row r="4173">
          <cell r="A4173" t="str">
            <v>670013446170</v>
          </cell>
          <cell r="B4173" t="str">
            <v>ABBEY NUDE/NUDE</v>
          </cell>
          <cell r="C4173">
            <v>45</v>
          </cell>
          <cell r="D4173" t="str">
            <v>648478614369</v>
          </cell>
        </row>
        <row r="4174">
          <cell r="A4174" t="str">
            <v>670013613069</v>
          </cell>
          <cell r="B4174" t="str">
            <v>ABBEY TORTOISE/BRONZE</v>
          </cell>
          <cell r="C4174">
            <v>45</v>
          </cell>
          <cell r="D4174" t="str">
            <v>648478601819</v>
          </cell>
        </row>
        <row r="4175">
          <cell r="A4175" t="str">
            <v>670013617073</v>
          </cell>
          <cell r="B4175" t="str">
            <v>ABBEY TURQUOISE/BRONZE FADE</v>
          </cell>
          <cell r="C4175">
            <v>52.5</v>
          </cell>
          <cell r="D4175" t="str">
            <v>648478619685</v>
          </cell>
        </row>
        <row r="4176">
          <cell r="A4176" t="str">
            <v>670013618073</v>
          </cell>
          <cell r="B4176" t="str">
            <v>ABBEY TURQ PAISLEY-BRZ FADE</v>
          </cell>
          <cell r="C4176">
            <v>57.5</v>
          </cell>
          <cell r="D4176" t="str">
            <v>648478668713</v>
          </cell>
        </row>
        <row r="4177">
          <cell r="A4177" t="str">
            <v>670013632073</v>
          </cell>
          <cell r="B4177" t="str">
            <v>ABBEY WHITE/BRONZE FADE</v>
          </cell>
          <cell r="C4177">
            <v>52.5</v>
          </cell>
          <cell r="D4177" t="str">
            <v>648478613409</v>
          </cell>
        </row>
        <row r="4178">
          <cell r="A4178" t="str">
            <v>670013632129</v>
          </cell>
          <cell r="B4178" t="str">
            <v>ABBEY WHITE-GREY</v>
          </cell>
          <cell r="C4178">
            <v>57.5</v>
          </cell>
          <cell r="D4178" t="str">
            <v>648478673489</v>
          </cell>
        </row>
        <row r="4179">
          <cell r="A4179" t="str">
            <v>670013674129</v>
          </cell>
          <cell r="B4179" t="str">
            <v>ABBEY BLKw/RHNSTNS ON TMPL-GY</v>
          </cell>
          <cell r="C4179">
            <v>57.5</v>
          </cell>
          <cell r="D4179" t="str">
            <v>648478673465</v>
          </cell>
        </row>
        <row r="4180">
          <cell r="A4180" t="str">
            <v>670013684073</v>
          </cell>
          <cell r="B4180" t="str">
            <v>ABBEY CrmlBrn/RhnstsTmpl-BzFd</v>
          </cell>
          <cell r="C4180">
            <v>57.5</v>
          </cell>
          <cell r="D4180" t="str">
            <v>648478673472</v>
          </cell>
        </row>
        <row r="4181">
          <cell r="A4181" t="str">
            <v>670056038129</v>
          </cell>
          <cell r="B4181" t="str">
            <v>ASTRAL BLACK/GREY</v>
          </cell>
          <cell r="C4181">
            <v>70</v>
          </cell>
          <cell r="D4181" t="str">
            <v>648478614376</v>
          </cell>
        </row>
        <row r="4182">
          <cell r="A4182" t="str">
            <v>670056164157</v>
          </cell>
          <cell r="B4182" t="str">
            <v>ASTRAL CHAMPAGNE/LT BRZwGR SIL</v>
          </cell>
          <cell r="C4182">
            <v>77.5</v>
          </cell>
          <cell r="D4182" t="str">
            <v>648478645509</v>
          </cell>
        </row>
        <row r="4183">
          <cell r="A4183" t="str">
            <v>670056177102</v>
          </cell>
          <cell r="B4183" t="str">
            <v>ASTRAL CHROME/CLRwSIL GRAD</v>
          </cell>
          <cell r="C4183">
            <v>77.5</v>
          </cell>
          <cell r="D4183" t="str">
            <v>648478614383</v>
          </cell>
        </row>
        <row r="4184">
          <cell r="A4184" t="str">
            <v>670056536199</v>
          </cell>
          <cell r="B4184" t="str">
            <v>ASTRAL ROSE/ROSEwSIL GRAD</v>
          </cell>
          <cell r="C4184">
            <v>77.5</v>
          </cell>
          <cell r="D4184" t="str">
            <v>648478614390</v>
          </cell>
        </row>
        <row r="4185">
          <cell r="A4185" t="str">
            <v>670057040177</v>
          </cell>
          <cell r="B4185" t="str">
            <v>ASTRO BLK CHRM FADE/ORG VECTRA</v>
          </cell>
          <cell r="C4185">
            <v>45</v>
          </cell>
          <cell r="D4185" t="str">
            <v>648478105508</v>
          </cell>
        </row>
        <row r="4186">
          <cell r="A4186" t="str">
            <v>670057045129</v>
          </cell>
          <cell r="B4186" t="str">
            <v>ASTRO BLACK FADE/GREY ARC</v>
          </cell>
          <cell r="C4186">
            <v>20</v>
          </cell>
          <cell r="D4186" t="str">
            <v>648478105225</v>
          </cell>
        </row>
        <row r="4187">
          <cell r="A4187" t="str">
            <v>670057045140</v>
          </cell>
          <cell r="B4187" t="str">
            <v>ASTRO BLACK FADE/GRY SIL GR.</v>
          </cell>
          <cell r="C4187">
            <v>45</v>
          </cell>
          <cell r="D4187" t="str">
            <v>648478105331</v>
          </cell>
        </row>
        <row r="4188">
          <cell r="A4188" t="str">
            <v>670057062063</v>
          </cell>
          <cell r="B4188" t="str">
            <v>ASTRO BLACK GLOSS/BLU-SIL GR.</v>
          </cell>
          <cell r="C4188">
            <v>45</v>
          </cell>
          <cell r="D4188" t="str">
            <v>648478105348</v>
          </cell>
        </row>
        <row r="4189">
          <cell r="A4189" t="str">
            <v>670057062129</v>
          </cell>
          <cell r="B4189" t="str">
            <v>ASTRO BLACK GLOSS/GREY ARC</v>
          </cell>
          <cell r="C4189">
            <v>37.5</v>
          </cell>
          <cell r="D4189" t="str">
            <v>648478105201</v>
          </cell>
        </row>
        <row r="4190">
          <cell r="A4190" t="str">
            <v>670057062135</v>
          </cell>
          <cell r="B4190" t="str">
            <v>ASTRO SHINY BLK/GREY POLARIZED</v>
          </cell>
          <cell r="C4190">
            <v>57.5</v>
          </cell>
          <cell r="D4190" t="str">
            <v>648478105294</v>
          </cell>
        </row>
        <row r="4191">
          <cell r="A4191" t="str">
            <v>670057112140</v>
          </cell>
          <cell r="B4191" t="str">
            <v>ASTRO BLU SMOKE FD/GRYwSIL GR</v>
          </cell>
          <cell r="C4191">
            <v>45</v>
          </cell>
          <cell r="D4191" t="str">
            <v>648478614406</v>
          </cell>
        </row>
        <row r="4192">
          <cell r="A4192" t="str">
            <v>670057183168</v>
          </cell>
          <cell r="B4192" t="str">
            <v>ASTRO CLEAR/NEON ORANGE LENSES</v>
          </cell>
          <cell r="C4192">
            <v>20</v>
          </cell>
          <cell r="D4192" t="str">
            <v>648478105300</v>
          </cell>
        </row>
        <row r="4193">
          <cell r="A4193" t="str">
            <v>670057186063</v>
          </cell>
          <cell r="B4193" t="str">
            <v>ASTRO CLEAR BLUE/BLUE GRADIENT</v>
          </cell>
          <cell r="C4193">
            <v>45</v>
          </cell>
          <cell r="D4193" t="str">
            <v>648478105317</v>
          </cell>
        </row>
        <row r="4194">
          <cell r="A4194" t="str">
            <v>670057192129</v>
          </cell>
          <cell r="B4194" t="str">
            <v>ASTRO CLR CHERRY/GREY ARC</v>
          </cell>
          <cell r="C4194">
            <v>35</v>
          </cell>
          <cell r="D4194" t="str">
            <v>648478105256</v>
          </cell>
        </row>
        <row r="4195">
          <cell r="A4195" t="str">
            <v>670057204129</v>
          </cell>
          <cell r="B4195" t="str">
            <v>ASTRO CLR SMOKE/GREY ARC</v>
          </cell>
          <cell r="C4195">
            <v>35</v>
          </cell>
          <cell r="D4195" t="str">
            <v>648478605824</v>
          </cell>
        </row>
        <row r="4196">
          <cell r="A4196" t="str">
            <v>670057264069</v>
          </cell>
          <cell r="B4196" t="str">
            <v>ASTRO FIRE FADE/BRNZ ARC</v>
          </cell>
          <cell r="C4196">
            <v>35</v>
          </cell>
          <cell r="D4196" t="str">
            <v>648478105249</v>
          </cell>
        </row>
        <row r="4197">
          <cell r="A4197" t="str">
            <v>670057264182</v>
          </cell>
          <cell r="B4197" t="str">
            <v>ASTRO FIRE FADE/ORG-SIL GR.</v>
          </cell>
          <cell r="C4197">
            <v>40</v>
          </cell>
          <cell r="D4197" t="str">
            <v>648478105355</v>
          </cell>
        </row>
        <row r="4198">
          <cell r="A4198" t="str">
            <v>670057386126</v>
          </cell>
          <cell r="B4198" t="str">
            <v>ASTRO MATTE GUNMTL/GRN VECTRA</v>
          </cell>
          <cell r="C4198">
            <v>45</v>
          </cell>
          <cell r="D4198" t="str">
            <v>648478105515</v>
          </cell>
        </row>
        <row r="4199">
          <cell r="A4199" t="str">
            <v>670057386129</v>
          </cell>
          <cell r="B4199" t="str">
            <v>ASTRO MATTE GUNMTL/GREY</v>
          </cell>
          <cell r="C4199">
            <v>37.5</v>
          </cell>
          <cell r="D4199" t="str">
            <v>648478647343</v>
          </cell>
        </row>
        <row r="4200">
          <cell r="A4200" t="str">
            <v>670057422069</v>
          </cell>
          <cell r="B4200" t="str">
            <v>ASTRO MOCHA FADE/BRNZ ARC</v>
          </cell>
          <cell r="C4200">
            <v>20</v>
          </cell>
          <cell r="D4200" t="str">
            <v>648478105270</v>
          </cell>
        </row>
        <row r="4201">
          <cell r="A4201" t="str">
            <v>670057422079</v>
          </cell>
          <cell r="B4201" t="str">
            <v>ASTRO MOCHA FADE/BRZ-GLD GR.</v>
          </cell>
          <cell r="C4201">
            <v>45</v>
          </cell>
          <cell r="D4201" t="str">
            <v>648478105362</v>
          </cell>
        </row>
        <row r="4202">
          <cell r="A4202" t="str">
            <v>670057542128</v>
          </cell>
          <cell r="B4202" t="str">
            <v>ASTRO RUBBER CAMO W/GRN/SIL GRAD</v>
          </cell>
          <cell r="C4202">
            <v>42.5</v>
          </cell>
          <cell r="D4202" t="str">
            <v>648478105461</v>
          </cell>
        </row>
        <row r="4203">
          <cell r="A4203" t="str">
            <v>670057559140</v>
          </cell>
          <cell r="B4203" t="str">
            <v>ASTRO SIL ORG FD W/ GRY/SIL GRAD</v>
          </cell>
          <cell r="C4203">
            <v>45</v>
          </cell>
          <cell r="D4203" t="str">
            <v>648478647428</v>
          </cell>
        </row>
        <row r="4204">
          <cell r="A4204" t="str">
            <v>670057559179</v>
          </cell>
          <cell r="B4204" t="str">
            <v>ASTRO SIL ORG FD W/ ORG/SIL GRAD</v>
          </cell>
          <cell r="C4204">
            <v>42.5</v>
          </cell>
          <cell r="D4204" t="str">
            <v>648478105454</v>
          </cell>
        </row>
        <row r="4205">
          <cell r="A4205" t="str">
            <v>670057567129</v>
          </cell>
          <cell r="B4205" t="str">
            <v>ASTRO SMOK GUN FD/GREY</v>
          </cell>
          <cell r="C4205">
            <v>37.5</v>
          </cell>
          <cell r="D4205" t="str">
            <v>648478619845</v>
          </cell>
        </row>
        <row r="4206">
          <cell r="A4206" t="str">
            <v>670057589093</v>
          </cell>
          <cell r="B4206" t="str">
            <v>ASTRO TAUPE/LT BRONZE</v>
          </cell>
          <cell r="C4206">
            <v>37.5</v>
          </cell>
          <cell r="D4206" t="str">
            <v>648478613416</v>
          </cell>
        </row>
        <row r="4207">
          <cell r="A4207" t="str">
            <v>670057613069</v>
          </cell>
          <cell r="B4207" t="str">
            <v>ASTRO TORTOISE/BRNZ ARC</v>
          </cell>
          <cell r="C4207">
            <v>37.5</v>
          </cell>
          <cell r="D4207" t="str">
            <v>648478105232</v>
          </cell>
        </row>
        <row r="4208">
          <cell r="A4208" t="str">
            <v>670057613074</v>
          </cell>
          <cell r="B4208" t="str">
            <v>ASTRO TORTOISE/ BRZ POLARIZED</v>
          </cell>
          <cell r="C4208">
            <v>57.5</v>
          </cell>
          <cell r="D4208" t="str">
            <v>648478105324</v>
          </cell>
        </row>
        <row r="4209">
          <cell r="A4209" t="str">
            <v>670057624229</v>
          </cell>
          <cell r="B4209" t="str">
            <v>ASTRO VIOLET CLR/VIOLET ARC</v>
          </cell>
          <cell r="C4209">
            <v>35</v>
          </cell>
          <cell r="D4209" t="str">
            <v>648478105287</v>
          </cell>
        </row>
        <row r="4210">
          <cell r="A4210" t="str">
            <v>670070062133</v>
          </cell>
          <cell r="B4210" t="str">
            <v>BIANCA BLK GLS/GREY GREEN</v>
          </cell>
          <cell r="C4210">
            <v>52.5</v>
          </cell>
          <cell r="D4210" t="str">
            <v>648478645516</v>
          </cell>
        </row>
        <row r="4211">
          <cell r="A4211" t="str">
            <v>670070124129</v>
          </cell>
          <cell r="B4211" t="str">
            <v>BIANCA MILKY LT BL wDECO-GY</v>
          </cell>
          <cell r="C4211">
            <v>47.5</v>
          </cell>
          <cell r="D4211" t="str">
            <v>648478678231</v>
          </cell>
        </row>
        <row r="4212">
          <cell r="A4212" t="str">
            <v>670070283164</v>
          </cell>
          <cell r="B4212" t="str">
            <v>BIANCA GRAPE FADE-MERLOT FADE</v>
          </cell>
          <cell r="C4212">
            <v>60</v>
          </cell>
          <cell r="D4212" t="str">
            <v>648478663305</v>
          </cell>
        </row>
        <row r="4213">
          <cell r="A4213" t="str">
            <v>670070315069</v>
          </cell>
          <cell r="B4213" t="str">
            <v>BIANCA BONE STRP TORT-BZ</v>
          </cell>
          <cell r="C4213">
            <v>52.5</v>
          </cell>
          <cell r="D4213" t="str">
            <v>648478673496</v>
          </cell>
        </row>
        <row r="4214">
          <cell r="A4214" t="str">
            <v>670070317129</v>
          </cell>
          <cell r="B4214" t="str">
            <v>BIANCA PURPL STRP TORT-GY</v>
          </cell>
          <cell r="C4214">
            <v>52.5</v>
          </cell>
          <cell r="D4214" t="str">
            <v>648478673502</v>
          </cell>
        </row>
        <row r="4215">
          <cell r="A4215" t="str">
            <v>670070317164</v>
          </cell>
          <cell r="B4215" t="str">
            <v>BIANCA PURP STRP TORT-MERLOT FD</v>
          </cell>
          <cell r="C4215">
            <v>55</v>
          </cell>
          <cell r="D4215" t="str">
            <v>648478668744</v>
          </cell>
        </row>
        <row r="4216">
          <cell r="A4216" t="str">
            <v>670070421229</v>
          </cell>
          <cell r="B4216" t="str">
            <v>BIANCA MOCHA/VIOLET</v>
          </cell>
          <cell r="C4216">
            <v>47.5</v>
          </cell>
          <cell r="D4216" t="str">
            <v>648478645523</v>
          </cell>
        </row>
        <row r="4217">
          <cell r="A4217" t="str">
            <v>670070452173</v>
          </cell>
          <cell r="B4217" t="str">
            <v>BIANCA BULLIT-OLIVE FADE</v>
          </cell>
          <cell r="C4217">
            <v>75</v>
          </cell>
          <cell r="D4217" t="str">
            <v>648478663299</v>
          </cell>
        </row>
        <row r="4218">
          <cell r="A4218" t="str">
            <v>670070473073</v>
          </cell>
          <cell r="B4218" t="str">
            <v>BIANCA PSTL RD W/WHT DOTS-BZ FD</v>
          </cell>
          <cell r="C4218">
            <v>55</v>
          </cell>
          <cell r="D4218" t="str">
            <v>648478668737</v>
          </cell>
        </row>
        <row r="4219">
          <cell r="A4219" t="str">
            <v>670070553129</v>
          </cell>
          <cell r="B4219" t="str">
            <v>BIANCA ZUMIES SHINY GUNMETAL-GREY</v>
          </cell>
          <cell r="C4219">
            <v>0</v>
          </cell>
          <cell r="D4219" t="str">
            <v>648478670204</v>
          </cell>
        </row>
        <row r="4220">
          <cell r="A4220" t="str">
            <v>670070623069</v>
          </cell>
          <cell r="B4220" t="str">
            <v>BIANCA VINTAGE TORTOISE/BRONZE</v>
          </cell>
          <cell r="C4220">
            <v>52.5</v>
          </cell>
          <cell r="D4220" t="str">
            <v>648478654822</v>
          </cell>
        </row>
        <row r="4221">
          <cell r="A4221" t="str">
            <v>670070626073</v>
          </cell>
          <cell r="B4221" t="str">
            <v>BIANCA VIOLET VINTAGE FADE/BRZ</v>
          </cell>
          <cell r="C4221">
            <v>55</v>
          </cell>
          <cell r="D4221" t="str">
            <v>648478654815</v>
          </cell>
        </row>
        <row r="4222">
          <cell r="A4222" t="str">
            <v>670070632164</v>
          </cell>
          <cell r="B4222" t="str">
            <v>BIANCA WHITE/MERLOT FADE</v>
          </cell>
          <cell r="C4222">
            <v>60</v>
          </cell>
          <cell r="D4222" t="str">
            <v>648478654808</v>
          </cell>
        </row>
        <row r="4223">
          <cell r="A4223" t="str">
            <v>670070638069</v>
          </cell>
          <cell r="B4223" t="str">
            <v>BIANCA WHITE GLS/BRONZE</v>
          </cell>
          <cell r="C4223">
            <v>47.5</v>
          </cell>
          <cell r="D4223" t="str">
            <v>648478645530</v>
          </cell>
        </row>
        <row r="4224">
          <cell r="A4224" t="str">
            <v>670070638129</v>
          </cell>
          <cell r="B4224" t="str">
            <v>BIANCA WHITE GLS-GREY</v>
          </cell>
          <cell r="C4224">
            <v>47.5</v>
          </cell>
          <cell r="D4224" t="str">
            <v>648478678224</v>
          </cell>
        </row>
        <row r="4225">
          <cell r="A4225" t="str">
            <v>670070658073</v>
          </cell>
          <cell r="B4225" t="str">
            <v>BIANCA WOODGRAIN/BRZ FADE</v>
          </cell>
          <cell r="C4225">
            <v>70</v>
          </cell>
          <cell r="D4225" t="str">
            <v>648478654839</v>
          </cell>
        </row>
        <row r="4226">
          <cell r="A4226" t="str">
            <v>670075374138</v>
          </cell>
          <cell r="B4226" t="str">
            <v>ESPADA BLK/GRY POL+KIT CLR,ORG</v>
          </cell>
          <cell r="C4226">
            <v>95</v>
          </cell>
          <cell r="D4226" t="str">
            <v>648478659377</v>
          </cell>
        </row>
        <row r="4227">
          <cell r="A4227" t="str">
            <v>670075567247</v>
          </cell>
          <cell r="B4227" t="str">
            <v>ESPADA SMOKE GUN FADE/GREY +KIT CL</v>
          </cell>
          <cell r="C4227">
            <v>72.5</v>
          </cell>
          <cell r="D4227" t="str">
            <v>648478647527</v>
          </cell>
        </row>
        <row r="4228">
          <cell r="A4228" t="str">
            <v>670076178142</v>
          </cell>
          <cell r="B4228" t="str">
            <v>HS SCOOP FD CHRM/GRYwGRSIL+KIT CL,OR</v>
          </cell>
          <cell r="C4228">
            <v>85</v>
          </cell>
          <cell r="D4228" t="str">
            <v>648478618275</v>
          </cell>
        </row>
        <row r="4229">
          <cell r="A4229" t="str">
            <v>670077045247</v>
          </cell>
          <cell r="B4229" t="str">
            <v>METEOR BLK FD/GRY+KIT CLR,ORG</v>
          </cell>
          <cell r="C4229">
            <v>72.5</v>
          </cell>
          <cell r="D4229" t="str">
            <v>648478618282</v>
          </cell>
        </row>
        <row r="4230">
          <cell r="A4230" t="str">
            <v>670086062129</v>
          </cell>
          <cell r="B4230" t="str">
            <v>BONNEVILLE BLK SHNY-GREY</v>
          </cell>
          <cell r="C4230">
            <v>40</v>
          </cell>
          <cell r="D4230" t="str">
            <v>648478663336</v>
          </cell>
        </row>
        <row r="4231">
          <cell r="A4231" t="str">
            <v>670086130073</v>
          </cell>
          <cell r="B4231" t="str">
            <v>BONNEVILLE-BRONZ FD-BRNZ FD</v>
          </cell>
          <cell r="C4231">
            <v>47.5</v>
          </cell>
          <cell r="D4231" t="str">
            <v>648478663367</v>
          </cell>
        </row>
        <row r="4232">
          <cell r="A4232" t="str">
            <v>670086153173</v>
          </cell>
          <cell r="B4232" t="str">
            <v>BONNEVILLE-BULLIT-OLIVE FADE</v>
          </cell>
          <cell r="C4232">
            <v>75</v>
          </cell>
          <cell r="D4232" t="str">
            <v>648478663343</v>
          </cell>
        </row>
        <row r="4233">
          <cell r="A4233" t="str">
            <v>670086204165</v>
          </cell>
          <cell r="B4233" t="str">
            <v>BONNEVILLE CLR SMOKE-MULTI LAYER RED</v>
          </cell>
          <cell r="C4233">
            <v>52.5</v>
          </cell>
          <cell r="D4233" t="str">
            <v>648478668768</v>
          </cell>
        </row>
        <row r="4234">
          <cell r="A4234" t="str">
            <v>670086316069</v>
          </cell>
          <cell r="B4234" t="str">
            <v>BONNEVILLE HNDMD BROWN TORT-BRONZE</v>
          </cell>
          <cell r="C4234">
            <v>40</v>
          </cell>
          <cell r="D4234" t="str">
            <v>648478668775</v>
          </cell>
        </row>
        <row r="4235">
          <cell r="A4235" t="str">
            <v>670086418133</v>
          </cell>
          <cell r="B4235" t="str">
            <v>BONNEVILLE-MILKY TORT-GREY GRN</v>
          </cell>
          <cell r="C4235">
            <v>40</v>
          </cell>
          <cell r="D4235" t="str">
            <v>648478663350</v>
          </cell>
        </row>
        <row r="4236">
          <cell r="A4236" t="str">
            <v>670086471044</v>
          </cell>
          <cell r="B4236" t="str">
            <v>BONNEVILLE PASTEL BLUE-BLK FD</v>
          </cell>
          <cell r="C4236">
            <v>47.5</v>
          </cell>
          <cell r="D4236" t="str">
            <v>648478668751</v>
          </cell>
        </row>
        <row r="4237">
          <cell r="A4237" t="str">
            <v>670146049129</v>
          </cell>
          <cell r="B4237" t="str">
            <v>BYRON BLACK LINEAR TORT-GREY</v>
          </cell>
          <cell r="C4237">
            <v>57.5</v>
          </cell>
          <cell r="D4237" t="str">
            <v>648478665095</v>
          </cell>
        </row>
        <row r="4238">
          <cell r="A4238" t="str">
            <v>670146074069</v>
          </cell>
          <cell r="B4238" t="str">
            <v>BYRON BLK STRIPED HORN-BRONZE</v>
          </cell>
          <cell r="C4238">
            <v>57.5</v>
          </cell>
          <cell r="D4238" t="str">
            <v>648478665088</v>
          </cell>
        </row>
        <row r="4239">
          <cell r="A4239" t="str">
            <v>670146620069</v>
          </cell>
          <cell r="B4239" t="str">
            <v>BYRON TWO TONE BROWN-BRONZE</v>
          </cell>
          <cell r="C4239">
            <v>57.5</v>
          </cell>
          <cell r="D4239" t="str">
            <v>648478665071</v>
          </cell>
        </row>
        <row r="4240">
          <cell r="A4240" t="str">
            <v>670168020129</v>
          </cell>
          <cell r="B4240" t="str">
            <v>CLASH BK wBLU STRPS/TMPL-GY</v>
          </cell>
          <cell r="C4240">
            <v>40</v>
          </cell>
          <cell r="D4240" t="str">
            <v>648478678330</v>
          </cell>
        </row>
        <row r="4241">
          <cell r="A4241" t="str">
            <v>670168032129</v>
          </cell>
          <cell r="B4241" t="str">
            <v>CLASH BK wCROC/TMPLS-GY</v>
          </cell>
          <cell r="C4241">
            <v>40</v>
          </cell>
          <cell r="D4241" t="str">
            <v>648478678347</v>
          </cell>
        </row>
        <row r="4242">
          <cell r="A4242" t="str">
            <v>670168038044</v>
          </cell>
          <cell r="B4242" t="str">
            <v>CLASH BLK GLS/GREY FADE</v>
          </cell>
          <cell r="C4242">
            <v>35</v>
          </cell>
          <cell r="D4242" t="str">
            <v/>
          </cell>
        </row>
        <row r="4243">
          <cell r="A4243" t="str">
            <v>670168038135</v>
          </cell>
          <cell r="B4243" t="str">
            <v>CLASH BLACK/GREY POLAR</v>
          </cell>
          <cell r="C4243">
            <v>75</v>
          </cell>
          <cell r="D4243" t="str">
            <v>648478654655</v>
          </cell>
        </row>
        <row r="4244">
          <cell r="A4244" t="str">
            <v>670168062069</v>
          </cell>
          <cell r="B4244" t="str">
            <v>CLASH BLK GLS/BRONZE</v>
          </cell>
          <cell r="C4244">
            <v>35</v>
          </cell>
          <cell r="D4244" t="str">
            <v>648478645578</v>
          </cell>
        </row>
        <row r="4245">
          <cell r="A4245" t="str">
            <v>670168062129</v>
          </cell>
          <cell r="B4245" t="str">
            <v>CLASH BLK GLS/GREY</v>
          </cell>
          <cell r="C4245">
            <v>35</v>
          </cell>
          <cell r="D4245" t="str">
            <v>648478645561</v>
          </cell>
        </row>
        <row r="4246">
          <cell r="A4246" t="str">
            <v>670168072044</v>
          </cell>
          <cell r="B4246" t="str">
            <v>CLASH BLK W/ 80s PURP STRIPES/</v>
          </cell>
          <cell r="C4246">
            <v>55</v>
          </cell>
          <cell r="D4246" t="str">
            <v>648478654662</v>
          </cell>
        </row>
        <row r="4247">
          <cell r="A4247" t="str">
            <v>670168210069</v>
          </cell>
          <cell r="B4247" t="str">
            <v>CLASH COCONUT CRM FD/BRZ</v>
          </cell>
          <cell r="C4247">
            <v>35</v>
          </cell>
          <cell r="D4247" t="str">
            <v>648478645585</v>
          </cell>
        </row>
        <row r="4248">
          <cell r="A4248" t="str">
            <v>670168266133</v>
          </cell>
          <cell r="B4248" t="str">
            <v>CLASH FOREST GRN-GRY GRN</v>
          </cell>
          <cell r="C4248">
            <v>55</v>
          </cell>
          <cell r="D4248" t="str">
            <v>648478673687</v>
          </cell>
        </row>
        <row r="4249">
          <cell r="A4249" t="str">
            <v>670168299080</v>
          </cell>
          <cell r="B4249" t="str">
            <v>CLASH GRN WHT-BRNZ W GLD MIR</v>
          </cell>
          <cell r="C4249">
            <v>55</v>
          </cell>
          <cell r="D4249" t="str">
            <v>648478663398</v>
          </cell>
        </row>
        <row r="4250">
          <cell r="A4250" t="str">
            <v>670168302129</v>
          </cell>
          <cell r="B4250" t="str">
            <v>CLASH GREY CRYSTAL FADE-GREY</v>
          </cell>
          <cell r="C4250">
            <v>52.5</v>
          </cell>
          <cell r="D4250" t="str">
            <v>648478668836</v>
          </cell>
        </row>
        <row r="4251">
          <cell r="A4251" t="str">
            <v>670168424129</v>
          </cell>
          <cell r="B4251" t="str">
            <v>CLASH BLK ROUNDSTOOTH-GREY</v>
          </cell>
          <cell r="C4251">
            <v>47.5</v>
          </cell>
          <cell r="D4251" t="str">
            <v>648478668843</v>
          </cell>
        </row>
        <row r="4252">
          <cell r="A4252" t="str">
            <v>670168537129</v>
          </cell>
          <cell r="B4252" t="str">
            <v>CLASH ROUNDSTOOTH-GREY</v>
          </cell>
          <cell r="C4252">
            <v>52.5</v>
          </cell>
          <cell r="D4252" t="str">
            <v>648478663404</v>
          </cell>
        </row>
        <row r="4253">
          <cell r="A4253" t="str">
            <v>670168553129</v>
          </cell>
          <cell r="B4253" t="str">
            <v>CLASH ZUMIEZ SHINY GUNMETAL-GY</v>
          </cell>
          <cell r="C4253">
            <v>0</v>
          </cell>
          <cell r="D4253" t="str">
            <v>648478670198</v>
          </cell>
        </row>
        <row r="4254">
          <cell r="A4254" t="str">
            <v>670168555084</v>
          </cell>
          <cell r="B4254" t="str">
            <v>CLASH SHINY RED/BRONZE W/ SIL</v>
          </cell>
          <cell r="C4254">
            <v>55</v>
          </cell>
          <cell r="D4254" t="str">
            <v>648478654679</v>
          </cell>
        </row>
        <row r="4255">
          <cell r="A4255" t="str">
            <v>670168613069</v>
          </cell>
          <cell r="B4255" t="str">
            <v>CLASH BROWN STRP TORT-BRONZE</v>
          </cell>
          <cell r="C4255">
            <v>35</v>
          </cell>
          <cell r="D4255" t="str">
            <v>648478645592</v>
          </cell>
        </row>
        <row r="4256">
          <cell r="A4256" t="str">
            <v>670168658073</v>
          </cell>
          <cell r="B4256" t="str">
            <v>CLASH WOODGRAIN/BRZ FADE</v>
          </cell>
          <cell r="C4256">
            <v>70</v>
          </cell>
          <cell r="D4256" t="str">
            <v>648478654648</v>
          </cell>
        </row>
        <row r="4257">
          <cell r="A4257" t="str">
            <v>670168660129</v>
          </cell>
          <cell r="B4257" t="str">
            <v>CLASH X-RAY TORT-GREY</v>
          </cell>
          <cell r="C4257">
            <v>52.5</v>
          </cell>
          <cell r="D4257" t="str">
            <v>648478663411</v>
          </cell>
        </row>
        <row r="4258">
          <cell r="A4258" t="str">
            <v>670168671084</v>
          </cell>
          <cell r="B4258" t="str">
            <v>CLASH BLUE FRANCE-BRNZ w/SIL MIR</v>
          </cell>
          <cell r="C4258">
            <v>0</v>
          </cell>
          <cell r="D4258" t="str">
            <v>648478670174</v>
          </cell>
        </row>
        <row r="4259">
          <cell r="A4259" t="str">
            <v>670174045044</v>
          </cell>
          <cell r="B4259" t="str">
            <v>CLINT BLK FADE/BLK-CLR FADE</v>
          </cell>
          <cell r="C4259">
            <v>45</v>
          </cell>
          <cell r="D4259" t="str">
            <v>648478109506</v>
          </cell>
        </row>
        <row r="4260">
          <cell r="A4260" t="str">
            <v>670174045137</v>
          </cell>
          <cell r="B4260" t="str">
            <v>CLINT BLK FADE/GRYwSIL GR POLR</v>
          </cell>
          <cell r="C4260">
            <v>62.5</v>
          </cell>
          <cell r="D4260" t="str">
            <v>648478614437</v>
          </cell>
        </row>
        <row r="4261">
          <cell r="A4261" t="str">
            <v>670174062129</v>
          </cell>
          <cell r="B4261" t="str">
            <v>CLINT BLK GLOSS/GREY ARC</v>
          </cell>
          <cell r="C4261">
            <v>37.5</v>
          </cell>
          <cell r="D4261" t="str">
            <v>648478109513</v>
          </cell>
        </row>
        <row r="4262">
          <cell r="A4262" t="str">
            <v>670174062135</v>
          </cell>
          <cell r="B4262" t="str">
            <v>CLINT BLK GLOSS/GREY POL.</v>
          </cell>
          <cell r="C4262">
            <v>57.5</v>
          </cell>
          <cell r="D4262" t="str">
            <v>648478109520</v>
          </cell>
        </row>
        <row r="4263">
          <cell r="A4263" t="str">
            <v>670174078048</v>
          </cell>
          <cell r="B4263" t="str">
            <v>CLINT BLK YELLOW FADE/BLK YEL ARC</v>
          </cell>
          <cell r="C4263">
            <v>45</v>
          </cell>
          <cell r="D4263" t="str">
            <v>648478109599</v>
          </cell>
        </row>
        <row r="4264">
          <cell r="A4264" t="str">
            <v>670174105052</v>
          </cell>
          <cell r="B4264" t="str">
            <v>CLINT BLUE FADE W/ BLUE FADE</v>
          </cell>
          <cell r="C4264">
            <v>42.5</v>
          </cell>
          <cell r="D4264" t="str">
            <v>648478109605</v>
          </cell>
        </row>
        <row r="4265">
          <cell r="A4265" t="str">
            <v>670174154069</v>
          </cell>
          <cell r="B4265" t="str">
            <v>CLINT BURGUNDY/BRNZ ARC</v>
          </cell>
          <cell r="C4265">
            <v>35</v>
          </cell>
          <cell r="D4265" t="str">
            <v>648478109537</v>
          </cell>
        </row>
        <row r="4266">
          <cell r="A4266" t="str">
            <v>670174154227</v>
          </cell>
          <cell r="B4266" t="str">
            <v>CLINT BURGUNDY/TERRA FADE</v>
          </cell>
          <cell r="C4266">
            <v>45</v>
          </cell>
          <cell r="D4266" t="str">
            <v>648478645608</v>
          </cell>
        </row>
        <row r="4267">
          <cell r="A4267" t="str">
            <v>670174204129</v>
          </cell>
          <cell r="B4267" t="str">
            <v>CLINT CLR SMOKE/GREY</v>
          </cell>
          <cell r="C4267">
            <v>37.5</v>
          </cell>
          <cell r="D4267" t="str">
            <v>648478614444</v>
          </cell>
        </row>
        <row r="4268">
          <cell r="A4268" t="str">
            <v>670174204140</v>
          </cell>
          <cell r="B4268" t="str">
            <v>CLINT CLR SMOKE/GRYwSIL GRAD</v>
          </cell>
          <cell r="C4268">
            <v>42.5</v>
          </cell>
          <cell r="D4268" t="str">
            <v>648478109636</v>
          </cell>
        </row>
        <row r="4269">
          <cell r="A4269" t="str">
            <v>670174237173</v>
          </cell>
          <cell r="B4269" t="str">
            <v>CLINT DRK OLV FD/DK OLV FADE</v>
          </cell>
          <cell r="C4269">
            <v>45</v>
          </cell>
          <cell r="D4269" t="str">
            <v>648478613447</v>
          </cell>
        </row>
        <row r="4270">
          <cell r="A4270" t="str">
            <v>670174292124</v>
          </cell>
          <cell r="B4270" t="str">
            <v>CLINT MOSS/MOSS-SIL GRAD</v>
          </cell>
          <cell r="C4270">
            <v>42.5</v>
          </cell>
          <cell r="D4270" t="str">
            <v>648478109544</v>
          </cell>
        </row>
        <row r="4271">
          <cell r="A4271" t="str">
            <v>670174324056</v>
          </cell>
          <cell r="B4271" t="str">
            <v>CLINT ICEBURG/BLU-RED-SIL GRAD</v>
          </cell>
          <cell r="C4271">
            <v>42.5</v>
          </cell>
          <cell r="D4271" t="str">
            <v>648478109551</v>
          </cell>
        </row>
        <row r="4272">
          <cell r="A4272" t="str">
            <v>670174362069</v>
          </cell>
          <cell r="B4272" t="str">
            <v>CLINT LIQUID BRONZE/BRONZE</v>
          </cell>
          <cell r="C4272">
            <v>37.5</v>
          </cell>
          <cell r="D4272" t="str">
            <v>648478619869</v>
          </cell>
        </row>
        <row r="4273">
          <cell r="A4273" t="str">
            <v>670174374123</v>
          </cell>
          <cell r="B4273" t="str">
            <v>CLINT MATTE BLACK/GRAPHITE</v>
          </cell>
          <cell r="C4273">
            <v>45</v>
          </cell>
          <cell r="D4273" t="str">
            <v>648478109612</v>
          </cell>
        </row>
        <row r="4274">
          <cell r="A4274" t="str">
            <v>670174374129</v>
          </cell>
          <cell r="B4274" t="str">
            <v>CLINT MATTE BLACK/GREY</v>
          </cell>
          <cell r="C4274">
            <v>37.5</v>
          </cell>
          <cell r="D4274" t="str">
            <v>648478647435</v>
          </cell>
        </row>
        <row r="4275">
          <cell r="A4275" t="str">
            <v>670174422074</v>
          </cell>
          <cell r="B4275" t="str">
            <v>CLINT MOCHA FADE/BRZ POLAR</v>
          </cell>
          <cell r="C4275">
            <v>57.5</v>
          </cell>
          <cell r="D4275" t="str">
            <v>648478613430</v>
          </cell>
        </row>
        <row r="4276">
          <cell r="A4276" t="str">
            <v>670174422079</v>
          </cell>
          <cell r="B4276" t="str">
            <v>CLINT MOCHA FD/BRZ-GOLD GRAD</v>
          </cell>
          <cell r="C4276">
            <v>45</v>
          </cell>
          <cell r="D4276" t="str">
            <v>648478109568</v>
          </cell>
        </row>
        <row r="4277">
          <cell r="A4277" t="str">
            <v>670174430166</v>
          </cell>
          <cell r="B4277" t="str">
            <v>CLINT MYSTIC FADE/MYSTIC FD</v>
          </cell>
          <cell r="C4277">
            <v>45</v>
          </cell>
          <cell r="D4277" t="str">
            <v>648478614451</v>
          </cell>
        </row>
        <row r="4278">
          <cell r="A4278" t="str">
            <v>670174453113</v>
          </cell>
          <cell r="B4278" t="str">
            <v>CLINT OLIVE GREEN/DARK OLIVE</v>
          </cell>
          <cell r="C4278">
            <v>20</v>
          </cell>
          <cell r="D4278" t="str">
            <v>648478109629</v>
          </cell>
        </row>
        <row r="4279">
          <cell r="A4279" t="str">
            <v>670174613069</v>
          </cell>
          <cell r="B4279" t="str">
            <v>CLINT TORTOISE/BRNZ ARC</v>
          </cell>
          <cell r="C4279">
            <v>37.5</v>
          </cell>
          <cell r="D4279" t="str">
            <v>648478109575</v>
          </cell>
        </row>
        <row r="4280">
          <cell r="A4280" t="str">
            <v>670174613074</v>
          </cell>
          <cell r="B4280" t="str">
            <v>CLINT TORTOISE/BRNZ POL.</v>
          </cell>
          <cell r="C4280">
            <v>57.5</v>
          </cell>
          <cell r="D4280" t="str">
            <v>648478109582</v>
          </cell>
        </row>
        <row r="4281">
          <cell r="A4281" t="str">
            <v>670174632073</v>
          </cell>
          <cell r="B4281" t="str">
            <v>CLINT WHITE/BRONZE FADE</v>
          </cell>
          <cell r="C4281">
            <v>45</v>
          </cell>
          <cell r="D4281" t="str">
            <v>648478613454</v>
          </cell>
        </row>
        <row r="4282">
          <cell r="A4282" t="str">
            <v>670175182129</v>
          </cell>
          <cell r="B4282" t="str">
            <v>CLOVERDALE CHROME YELL-GRY</v>
          </cell>
          <cell r="C4282">
            <v>55</v>
          </cell>
          <cell r="D4282" t="str">
            <v>648478668867</v>
          </cell>
        </row>
        <row r="4283">
          <cell r="A4283" t="str">
            <v>670175280069</v>
          </cell>
          <cell r="B4283" t="str">
            <v>CLOVERDALE GOLD/BLK-BRONZE</v>
          </cell>
          <cell r="C4283">
            <v>62.5</v>
          </cell>
          <cell r="D4283" t="str">
            <v>648478663664</v>
          </cell>
        </row>
        <row r="4284">
          <cell r="A4284" t="str">
            <v>670175311129</v>
          </cell>
          <cell r="B4284" t="str">
            <v>CLOVERDALE GUNMETAL-GREY</v>
          </cell>
          <cell r="C4284">
            <v>60</v>
          </cell>
          <cell r="D4284" t="str">
            <v>648478663671</v>
          </cell>
        </row>
        <row r="4285">
          <cell r="A4285" t="str">
            <v>670175374133</v>
          </cell>
          <cell r="B4285" t="str">
            <v>CLOVERDALE MATTE BLK-GRY GRN</v>
          </cell>
          <cell r="C4285">
            <v>62.5</v>
          </cell>
          <cell r="D4285" t="str">
            <v>648478668850</v>
          </cell>
        </row>
        <row r="4286">
          <cell r="A4286" t="str">
            <v>670175561133</v>
          </cell>
          <cell r="B4286" t="str">
            <v>CLOVERDALE SILVR SHNY-GRY GRN</v>
          </cell>
          <cell r="C4286">
            <v>62.5</v>
          </cell>
          <cell r="D4286" t="str">
            <v>648478663657</v>
          </cell>
        </row>
        <row r="4287">
          <cell r="A4287" t="str">
            <v>670175682129</v>
          </cell>
          <cell r="B4287" t="str">
            <v>CLOVERDALE BK FD w/BK TMPL-GY</v>
          </cell>
          <cell r="C4287">
            <v>62.5</v>
          </cell>
          <cell r="D4287" t="str">
            <v>648478673717</v>
          </cell>
        </row>
        <row r="4288">
          <cell r="A4288" t="str">
            <v>670175742139</v>
          </cell>
          <cell r="B4288" t="str">
            <v>CLOVERDALE BRSHD GNMTL wSLV TMPL-BK MIR</v>
          </cell>
          <cell r="C4288">
            <v>67.5</v>
          </cell>
          <cell r="D4288" t="str">
            <v>648478678354</v>
          </cell>
        </row>
        <row r="4289">
          <cell r="A4289" t="str">
            <v>670175792129</v>
          </cell>
          <cell r="B4289" t="str">
            <v>CLOVERDALE MT BLKwGOLD-GREY</v>
          </cell>
          <cell r="C4289">
            <v>62.5</v>
          </cell>
          <cell r="D4289" t="str">
            <v>648478689039</v>
          </cell>
        </row>
        <row r="4290">
          <cell r="A4290" t="str">
            <v>670195038069</v>
          </cell>
          <cell r="B4290" t="str">
            <v>COOPER BLACK/BRONZE</v>
          </cell>
          <cell r="C4290">
            <v>47.5</v>
          </cell>
          <cell r="D4290" t="str">
            <v>648478654952</v>
          </cell>
        </row>
        <row r="4291">
          <cell r="A4291" t="str">
            <v>670195038136</v>
          </cell>
          <cell r="B4291" t="str">
            <v>COOPER BLK GLS/GRY POLZ PHOTO</v>
          </cell>
          <cell r="C4291">
            <v>80</v>
          </cell>
          <cell r="D4291" t="str">
            <v>648478645547</v>
          </cell>
        </row>
        <row r="4292">
          <cell r="A4292" t="str">
            <v>670195045044</v>
          </cell>
          <cell r="B4292" t="str">
            <v>COOPER BLACK FADE/BLK FADE</v>
          </cell>
          <cell r="C4292">
            <v>47.5</v>
          </cell>
          <cell r="D4292" t="str">
            <v>648478620186</v>
          </cell>
        </row>
        <row r="4293">
          <cell r="A4293" t="str">
            <v>670195045129</v>
          </cell>
          <cell r="B4293" t="str">
            <v>COOPER BLACK FADE-GREY</v>
          </cell>
          <cell r="C4293">
            <v>47.5</v>
          </cell>
          <cell r="D4293" t="str">
            <v>648478673656</v>
          </cell>
        </row>
        <row r="4294">
          <cell r="A4294" t="str">
            <v>670195062129</v>
          </cell>
          <cell r="B4294" t="str">
            <v>COOPER BLACK GLS/GREY</v>
          </cell>
          <cell r="C4294">
            <v>47.5</v>
          </cell>
          <cell r="D4294" t="str">
            <v>648478620162</v>
          </cell>
        </row>
        <row r="4295">
          <cell r="A4295" t="str">
            <v>670195062135</v>
          </cell>
          <cell r="B4295" t="str">
            <v>COOPER BLACK GLS/GREY POLARZ</v>
          </cell>
          <cell r="C4295">
            <v>67.5</v>
          </cell>
          <cell r="D4295" t="str">
            <v>648478620179</v>
          </cell>
        </row>
        <row r="4296">
          <cell r="A4296" t="str">
            <v>670195063129</v>
          </cell>
          <cell r="B4296" t="str">
            <v>COOPER BLK wRED STRIPES-GREY</v>
          </cell>
          <cell r="C4296">
            <v>50</v>
          </cell>
          <cell r="D4296" t="str">
            <v>648478678323</v>
          </cell>
        </row>
        <row r="4297">
          <cell r="A4297" t="str">
            <v>670195066129</v>
          </cell>
          <cell r="B4297" t="str">
            <v>COOPER BLK STRP TORT-GREY</v>
          </cell>
          <cell r="C4297">
            <v>47.5</v>
          </cell>
          <cell r="D4297" t="str">
            <v>648478668812</v>
          </cell>
        </row>
        <row r="4298">
          <cell r="A4298" t="str">
            <v>670195130069</v>
          </cell>
          <cell r="B4298" t="str">
            <v>COOPER BRONZE FADE-BRONZE</v>
          </cell>
          <cell r="C4298">
            <v>47.5</v>
          </cell>
          <cell r="D4298" t="str">
            <v>648478673670</v>
          </cell>
        </row>
        <row r="4299">
          <cell r="A4299" t="str">
            <v>670195130073</v>
          </cell>
          <cell r="B4299" t="str">
            <v>COOPER BRONZE FADE/BRZ FADE</v>
          </cell>
          <cell r="C4299">
            <v>47.5</v>
          </cell>
          <cell r="D4299" t="str">
            <v>648478620193</v>
          </cell>
        </row>
        <row r="4300">
          <cell r="A4300" t="str">
            <v>670195154227</v>
          </cell>
          <cell r="B4300" t="str">
            <v>COOPER BURGUNDY/TERRA FADE</v>
          </cell>
          <cell r="C4300">
            <v>47.5</v>
          </cell>
          <cell r="D4300" t="str">
            <v>648478645554</v>
          </cell>
        </row>
        <row r="4301">
          <cell r="A4301" t="str">
            <v>670195188073</v>
          </cell>
          <cell r="B4301" t="str">
            <v>COOPER CLR BRN WH TEMPLES-BRNZ FD</v>
          </cell>
          <cell r="C4301">
            <v>47.5</v>
          </cell>
          <cell r="D4301" t="str">
            <v>648478663572</v>
          </cell>
        </row>
        <row r="4302">
          <cell r="A4302" t="str">
            <v>670195266133</v>
          </cell>
          <cell r="B4302" t="str">
            <v>COOPER FOREST GRN-GRY GRN</v>
          </cell>
          <cell r="C4302">
            <v>47.5</v>
          </cell>
          <cell r="D4302" t="str">
            <v>648478673649</v>
          </cell>
        </row>
        <row r="4303">
          <cell r="A4303" t="str">
            <v>670195474044</v>
          </cell>
          <cell r="B4303" t="str">
            <v>COOPER PASTEL SHINY WHT/BLK FADE</v>
          </cell>
          <cell r="C4303">
            <v>47.5</v>
          </cell>
          <cell r="D4303" t="str">
            <v>648478654488</v>
          </cell>
        </row>
        <row r="4304">
          <cell r="A4304" t="str">
            <v>670195537129</v>
          </cell>
          <cell r="B4304" t="str">
            <v>COOPER ROUNDSTOOTH-GREY</v>
          </cell>
          <cell r="C4304">
            <v>40</v>
          </cell>
          <cell r="D4304" t="str">
            <v>648478663565</v>
          </cell>
        </row>
        <row r="4305">
          <cell r="A4305" t="str">
            <v>670195555143</v>
          </cell>
          <cell r="B4305" t="str">
            <v>COOPER SHINY RED/GREY SIL MIR</v>
          </cell>
          <cell r="C4305">
            <v>47.5</v>
          </cell>
          <cell r="D4305" t="str">
            <v>648478654501</v>
          </cell>
        </row>
        <row r="4306">
          <cell r="A4306" t="str">
            <v>670195613069</v>
          </cell>
          <cell r="B4306" t="str">
            <v>COOPER TORTOISE/BRONZE</v>
          </cell>
          <cell r="C4306">
            <v>47.5</v>
          </cell>
          <cell r="D4306" t="str">
            <v>648478620209</v>
          </cell>
        </row>
        <row r="4307">
          <cell r="A4307" t="str">
            <v>670195613074</v>
          </cell>
          <cell r="B4307" t="str">
            <v>COOPER TORTOISE/BRZ POLAR</v>
          </cell>
          <cell r="C4307">
            <v>67.5</v>
          </cell>
          <cell r="D4307" t="str">
            <v>648478654495</v>
          </cell>
        </row>
        <row r="4308">
          <cell r="A4308" t="str">
            <v>670195638129</v>
          </cell>
          <cell r="B4308" t="str">
            <v>COOPER WHITE -GREY</v>
          </cell>
          <cell r="C4308">
            <v>47.5</v>
          </cell>
          <cell r="D4308" t="str">
            <v>648478673663</v>
          </cell>
        </row>
        <row r="4309">
          <cell r="A4309" t="str">
            <v>670195662038</v>
          </cell>
          <cell r="B4309" t="str">
            <v>COOPER YELLOW BLISS-AMBER</v>
          </cell>
          <cell r="C4309">
            <v>45</v>
          </cell>
          <cell r="D4309" t="str">
            <v>648478668829</v>
          </cell>
        </row>
        <row r="4310">
          <cell r="A4310" t="str">
            <v>670197062073</v>
          </cell>
          <cell r="B4310" t="str">
            <v>CORNICHE BLK SHNY-BRNZ FADE</v>
          </cell>
          <cell r="C4310">
            <v>70</v>
          </cell>
          <cell r="D4310" t="str">
            <v>648478663213</v>
          </cell>
        </row>
        <row r="4311">
          <cell r="A4311" t="str">
            <v>670197122073</v>
          </cell>
          <cell r="B4311" t="str">
            <v>CORNICHE BONE-BRNZ FADE</v>
          </cell>
          <cell r="C4311">
            <v>70</v>
          </cell>
          <cell r="D4311" t="str">
            <v>648478663237</v>
          </cell>
        </row>
        <row r="4312">
          <cell r="A4312" t="str">
            <v>670197283164</v>
          </cell>
          <cell r="B4312" t="str">
            <v>CORNICHE GRAPE FD-MERLOT FADE</v>
          </cell>
          <cell r="C4312">
            <v>70</v>
          </cell>
          <cell r="D4312" t="str">
            <v>648478663220</v>
          </cell>
        </row>
        <row r="4313">
          <cell r="A4313" t="str">
            <v>670197315069</v>
          </cell>
          <cell r="B4313" t="str">
            <v>CORNICHE BONE STRP TORT-BRNZ</v>
          </cell>
          <cell r="C4313">
            <v>60</v>
          </cell>
          <cell r="D4313" t="str">
            <v>648478668805</v>
          </cell>
        </row>
        <row r="4314">
          <cell r="A4314" t="str">
            <v>670197322147</v>
          </cell>
          <cell r="B4314" t="str">
            <v>CORNICHE HOT PINK SNOW-LAGOON FD</v>
          </cell>
          <cell r="C4314">
            <v>62.5</v>
          </cell>
          <cell r="D4314" t="str">
            <v>648478668782</v>
          </cell>
        </row>
        <row r="4315">
          <cell r="A4315" t="str">
            <v>670197473073</v>
          </cell>
          <cell r="B4315" t="str">
            <v>CORNICHE PSTL RD W/WHT DOTS-BZ FD</v>
          </cell>
          <cell r="C4315">
            <v>62.5</v>
          </cell>
          <cell r="D4315" t="str">
            <v>648478668799</v>
          </cell>
        </row>
        <row r="4316">
          <cell r="A4316" t="str">
            <v>670197680073</v>
          </cell>
          <cell r="B4316" t="str">
            <v>CORNICHE ANT PERLZD PkFd-BzFd</v>
          </cell>
          <cell r="C4316">
            <v>70</v>
          </cell>
          <cell r="D4316" t="str">
            <v>648478673625</v>
          </cell>
        </row>
        <row r="4317">
          <cell r="A4317" t="str">
            <v>670197681129</v>
          </cell>
          <cell r="B4317" t="str">
            <v>CORNICHE BK w/ZEBRA PRINT-GY</v>
          </cell>
          <cell r="C4317">
            <v>65</v>
          </cell>
          <cell r="D4317" t="str">
            <v>648478673632</v>
          </cell>
        </row>
        <row r="4318">
          <cell r="A4318" t="str">
            <v>670201062129</v>
          </cell>
          <cell r="B4318" t="str">
            <v>COSMIK BLACKGLOSS/GREY LENS</v>
          </cell>
          <cell r="C4318">
            <v>20</v>
          </cell>
          <cell r="D4318" t="str">
            <v>648478601598</v>
          </cell>
        </row>
        <row r="4319">
          <cell r="A4319" t="str">
            <v>670201100051</v>
          </cell>
          <cell r="B4319" t="str">
            <v>COSMIK BLUE ARCTIC/BLU-CLR-SIL</v>
          </cell>
          <cell r="C4319">
            <v>20</v>
          </cell>
          <cell r="D4319" t="str">
            <v>648478601659</v>
          </cell>
        </row>
        <row r="4320">
          <cell r="A4320" t="str">
            <v>670201100129</v>
          </cell>
          <cell r="B4320" t="str">
            <v>COSMIK BLUE ARCTIC/GREY LENS</v>
          </cell>
          <cell r="C4320">
            <v>20</v>
          </cell>
          <cell r="D4320" t="str">
            <v>648478601581</v>
          </cell>
        </row>
        <row r="4321">
          <cell r="A4321" t="str">
            <v>670201103050</v>
          </cell>
          <cell r="B4321" t="str">
            <v>COSMIK BLU CLR FADE/BLU CLR FA</v>
          </cell>
          <cell r="C4321">
            <v>20</v>
          </cell>
          <cell r="D4321" t="str">
            <v>648478601635</v>
          </cell>
        </row>
        <row r="4322">
          <cell r="A4322" t="str">
            <v>670201105052</v>
          </cell>
          <cell r="B4322" t="str">
            <v>COSMIK BLUE FADE/BLUE FADE</v>
          </cell>
          <cell r="C4322">
            <v>20</v>
          </cell>
          <cell r="D4322" t="str">
            <v>648478601697</v>
          </cell>
        </row>
        <row r="4323">
          <cell r="A4323" t="str">
            <v>670201190075</v>
          </cell>
          <cell r="B4323" t="str">
            <v>COSMIK CLR BRN/ YEL FADE W/BRZ YLW</v>
          </cell>
          <cell r="C4323">
            <v>20</v>
          </cell>
          <cell r="D4323" t="str">
            <v>648478601673</v>
          </cell>
        </row>
        <row r="4324">
          <cell r="A4324" t="str">
            <v>670201286045</v>
          </cell>
          <cell r="B4324" t="str">
            <v>COSMIK GRASSHOPPER/BLKGRN FADE</v>
          </cell>
          <cell r="C4324">
            <v>20</v>
          </cell>
          <cell r="D4324" t="str">
            <v>648478601642</v>
          </cell>
        </row>
        <row r="4325">
          <cell r="A4325" t="str">
            <v>670201405164</v>
          </cell>
          <cell r="B4325" t="str">
            <v>COSMIK MERLOT FADE W/MERLOT FD</v>
          </cell>
          <cell r="C4325">
            <v>20</v>
          </cell>
          <cell r="D4325" t="str">
            <v>648478601680</v>
          </cell>
        </row>
        <row r="4326">
          <cell r="A4326" t="str">
            <v>670201421069</v>
          </cell>
          <cell r="B4326" t="str">
            <v>COSMIK MOCHA/BRONZE LENS</v>
          </cell>
          <cell r="C4326">
            <v>20</v>
          </cell>
          <cell r="D4326" t="str">
            <v>648478601604</v>
          </cell>
        </row>
        <row r="4327">
          <cell r="A4327" t="str">
            <v>670201514129</v>
          </cell>
          <cell r="B4327" t="str">
            <v>COSMIK RED BURG LAM/GREY LENS</v>
          </cell>
          <cell r="C4327">
            <v>20</v>
          </cell>
          <cell r="D4327" t="str">
            <v>648478601611</v>
          </cell>
        </row>
        <row r="4328">
          <cell r="A4328" t="str">
            <v>670201613069</v>
          </cell>
          <cell r="B4328" t="str">
            <v>COSMIK TORTOISE/BRONZE LENS</v>
          </cell>
          <cell r="C4328">
            <v>20</v>
          </cell>
          <cell r="D4328" t="str">
            <v>648478601628</v>
          </cell>
        </row>
        <row r="4329">
          <cell r="A4329" t="str">
            <v>670201625231</v>
          </cell>
          <cell r="B4329" t="str">
            <v>COSMIK VIOLET FD- VIOLET FD/SI</v>
          </cell>
          <cell r="C4329">
            <v>20</v>
          </cell>
          <cell r="D4329" t="str">
            <v>648478601666</v>
          </cell>
        </row>
        <row r="4330">
          <cell r="A4330" t="str">
            <v>670207038129</v>
          </cell>
          <cell r="B4330" t="str">
            <v>CRISTAL BLACK GLOSS/GREY</v>
          </cell>
          <cell r="C4330">
            <v>40</v>
          </cell>
          <cell r="D4330" t="str">
            <v>648478601703</v>
          </cell>
        </row>
        <row r="4331">
          <cell r="A4331" t="str">
            <v>670207062135</v>
          </cell>
          <cell r="B4331" t="str">
            <v>CRISTAL BLACK GLOSS/GREY POLAR</v>
          </cell>
          <cell r="C4331">
            <v>60</v>
          </cell>
          <cell r="D4331" t="str">
            <v>648478614413</v>
          </cell>
        </row>
        <row r="4332">
          <cell r="A4332" t="str">
            <v>670207163159</v>
          </cell>
          <cell r="B4332" t="str">
            <v>CRISTAL CARAMEL BRWN/LT BRN</v>
          </cell>
          <cell r="C4332">
            <v>40</v>
          </cell>
          <cell r="D4332" t="str">
            <v>648478601710</v>
          </cell>
        </row>
        <row r="4333">
          <cell r="A4333" t="str">
            <v>670207203143</v>
          </cell>
          <cell r="B4333" t="str">
            <v>CRISTAL CLEAR SHINY/GRY wSILV</v>
          </cell>
          <cell r="C4333">
            <v>47.5</v>
          </cell>
          <cell r="D4333" t="str">
            <v>648478601727</v>
          </cell>
        </row>
        <row r="4334">
          <cell r="A4334" t="str">
            <v>670207334133</v>
          </cell>
          <cell r="B4334" t="str">
            <v>CRISTAL JADE FADE/GREY GRN</v>
          </cell>
          <cell r="C4334">
            <v>40</v>
          </cell>
          <cell r="D4334" t="str">
            <v>648478601734</v>
          </cell>
        </row>
        <row r="4335">
          <cell r="A4335" t="str">
            <v>670207342147</v>
          </cell>
          <cell r="B4335" t="str">
            <v>CRISTAL LAGOON FADE/LAGOON FD</v>
          </cell>
          <cell r="C4335">
            <v>47.5</v>
          </cell>
          <cell r="D4335" t="str">
            <v>648478614420</v>
          </cell>
        </row>
        <row r="4336">
          <cell r="A4336" t="str">
            <v>670207363073</v>
          </cell>
          <cell r="B4336" t="str">
            <v>CRISTAL LIQUID IVORY/BRZ FADE</v>
          </cell>
          <cell r="C4336">
            <v>47.5</v>
          </cell>
          <cell r="D4336" t="str">
            <v>648478619852</v>
          </cell>
        </row>
        <row r="4337">
          <cell r="A4337" t="str">
            <v>670207613069</v>
          </cell>
          <cell r="B4337" t="str">
            <v>CRISTAL TORTOISE/BRONZE</v>
          </cell>
          <cell r="C4337">
            <v>40</v>
          </cell>
          <cell r="D4337" t="str">
            <v>648478601741</v>
          </cell>
        </row>
        <row r="4338">
          <cell r="A4338" t="str">
            <v>670207625230</v>
          </cell>
          <cell r="B4338" t="str">
            <v>CRISTAL VIOLET FADE/VIOLT FD</v>
          </cell>
          <cell r="C4338">
            <v>47.5</v>
          </cell>
          <cell r="D4338" t="str">
            <v>648478613423</v>
          </cell>
        </row>
        <row r="4339">
          <cell r="A4339" t="str">
            <v>670221045129</v>
          </cell>
          <cell r="B4339" t="str">
            <v>CURTIS BLACK FADE/GREY</v>
          </cell>
          <cell r="C4339">
            <v>42.5</v>
          </cell>
          <cell r="D4339" t="str">
            <v>648478110458</v>
          </cell>
        </row>
        <row r="4340">
          <cell r="A4340" t="str">
            <v>670221045137</v>
          </cell>
          <cell r="B4340" t="str">
            <v>CURTIS BLK FD/GRYwSIL GR POLR</v>
          </cell>
          <cell r="C4340">
            <v>70</v>
          </cell>
          <cell r="D4340" t="str">
            <v>648478614468</v>
          </cell>
        </row>
        <row r="4341">
          <cell r="A4341" t="str">
            <v>670221062129</v>
          </cell>
          <cell r="B4341" t="str">
            <v>CURTIS BLACK SHINY/GREY</v>
          </cell>
          <cell r="C4341">
            <v>45</v>
          </cell>
          <cell r="D4341" t="str">
            <v>648478110502</v>
          </cell>
        </row>
        <row r="4342">
          <cell r="A4342" t="str">
            <v>670221062135</v>
          </cell>
          <cell r="B4342" t="str">
            <v>CURTIS BLACK SHINY/GREY POLRZ</v>
          </cell>
          <cell r="C4342">
            <v>65</v>
          </cell>
          <cell r="D4342" t="str">
            <v>648478110519</v>
          </cell>
        </row>
        <row r="4343">
          <cell r="A4343" t="str">
            <v>670221062136</v>
          </cell>
          <cell r="B4343" t="str">
            <v>CURTIS BLK GLS/GRY POLZ PHOTO</v>
          </cell>
          <cell r="C4343">
            <v>82.5</v>
          </cell>
          <cell r="D4343" t="str">
            <v>648478645615</v>
          </cell>
        </row>
        <row r="4344">
          <cell r="A4344" t="str">
            <v>670221066129</v>
          </cell>
          <cell r="B4344" t="str">
            <v>CURTIS BLK STRP TORT-GREY</v>
          </cell>
          <cell r="C4344">
            <v>45</v>
          </cell>
          <cell r="D4344" t="str">
            <v>648478673694</v>
          </cell>
        </row>
        <row r="4345">
          <cell r="A4345" t="str">
            <v>670221078048</v>
          </cell>
          <cell r="B4345" t="str">
            <v>CURTIS BLK YEL FD/BLK YEL FD</v>
          </cell>
          <cell r="C4345">
            <v>50</v>
          </cell>
          <cell r="D4345" t="str">
            <v>648478613461</v>
          </cell>
        </row>
        <row r="4346">
          <cell r="A4346" t="str">
            <v>670221130069</v>
          </cell>
          <cell r="B4346" t="str">
            <v>CURTIS BRNZ FADE-BRONZE</v>
          </cell>
          <cell r="C4346">
            <v>45</v>
          </cell>
          <cell r="D4346" t="str">
            <v>648478673700</v>
          </cell>
        </row>
        <row r="4347">
          <cell r="A4347" t="str">
            <v>670221130072</v>
          </cell>
          <cell r="B4347" t="str">
            <v>CURTIS BRONZE FADE/BRZ PHOTOCH</v>
          </cell>
          <cell r="C4347">
            <v>62.5</v>
          </cell>
          <cell r="D4347" t="str">
            <v>648478619883</v>
          </cell>
        </row>
        <row r="4348">
          <cell r="A4348" t="str">
            <v>670221130073</v>
          </cell>
          <cell r="B4348" t="str">
            <v>CURTIS BRNZ FADE/BRNZ FADE</v>
          </cell>
          <cell r="C4348">
            <v>50</v>
          </cell>
          <cell r="D4348" t="str">
            <v>648478110540</v>
          </cell>
        </row>
        <row r="4349">
          <cell r="A4349" t="str">
            <v>670221154227</v>
          </cell>
          <cell r="B4349" t="str">
            <v>CURTIS BURGUNDY/TERRA FADE</v>
          </cell>
          <cell r="C4349">
            <v>50</v>
          </cell>
          <cell r="D4349" t="str">
            <v>648478645622</v>
          </cell>
        </row>
        <row r="4350">
          <cell r="A4350" t="str">
            <v>670221204140</v>
          </cell>
          <cell r="B4350" t="str">
            <v>CURTIS CLR SMOKE/GRYwSIL GRAD</v>
          </cell>
          <cell r="C4350">
            <v>50</v>
          </cell>
          <cell r="D4350" t="str">
            <v>648478110526</v>
          </cell>
        </row>
        <row r="4351">
          <cell r="A4351" t="str">
            <v>670221237173</v>
          </cell>
          <cell r="B4351" t="str">
            <v>CURTIS DRK OLV FADE/DK OLV FD</v>
          </cell>
          <cell r="C4351">
            <v>50</v>
          </cell>
          <cell r="D4351" t="str">
            <v>648478614475</v>
          </cell>
        </row>
        <row r="4352">
          <cell r="A4352" t="str">
            <v>670221471129</v>
          </cell>
          <cell r="B4352" t="str">
            <v>CURTIS PASTEL BLUE/GREY</v>
          </cell>
          <cell r="C4352">
            <v>42.5</v>
          </cell>
          <cell r="D4352" t="str">
            <v>648478619876</v>
          </cell>
        </row>
        <row r="4353">
          <cell r="A4353" t="str">
            <v>670221608069</v>
          </cell>
          <cell r="B4353" t="str">
            <v>CURTIS TOBACCO/BRONZE</v>
          </cell>
          <cell r="C4353">
            <v>42.5</v>
          </cell>
          <cell r="D4353" t="str">
            <v>648478110533</v>
          </cell>
        </row>
        <row r="4354">
          <cell r="A4354" t="str">
            <v>670221613069</v>
          </cell>
          <cell r="B4354" t="str">
            <v>CURTIS TORTOISE/BRONZE</v>
          </cell>
          <cell r="C4354">
            <v>45</v>
          </cell>
          <cell r="D4354" t="str">
            <v>648478614482</v>
          </cell>
        </row>
        <row r="4355">
          <cell r="A4355" t="str">
            <v>670224151129</v>
          </cell>
          <cell r="B4355" t="str">
            <v>DALLAS BRUSH ALUM/GREY</v>
          </cell>
          <cell r="C4355">
            <v>62.5</v>
          </cell>
          <cell r="D4355" t="str">
            <v>648478613478</v>
          </cell>
        </row>
        <row r="4356">
          <cell r="A4356" t="str">
            <v>670224164157</v>
          </cell>
          <cell r="B4356" t="str">
            <v>DALLAS CHAMPAGNE/LT BRZwGR SIL</v>
          </cell>
          <cell r="C4356">
            <v>70</v>
          </cell>
          <cell r="D4356" t="str">
            <v>648478613485</v>
          </cell>
        </row>
        <row r="4357">
          <cell r="A4357" t="str">
            <v>670224177102</v>
          </cell>
          <cell r="B4357" t="str">
            <v>DALLAS CHROME/CLEARwGR SIL MIR</v>
          </cell>
          <cell r="C4357">
            <v>70</v>
          </cell>
          <cell r="D4357" t="str">
            <v>648478613492</v>
          </cell>
        </row>
        <row r="4358">
          <cell r="A4358" t="str">
            <v>670224177140</v>
          </cell>
          <cell r="B4358" t="str">
            <v>DALLAS CHROME/GREYwGR SILV</v>
          </cell>
          <cell r="C4358">
            <v>70</v>
          </cell>
          <cell r="D4358" t="str">
            <v/>
          </cell>
        </row>
        <row r="4359">
          <cell r="A4359" t="str">
            <v>670224617069</v>
          </cell>
          <cell r="B4359" t="str">
            <v>DALLAS TURQUIOSE/BRONZE</v>
          </cell>
          <cell r="C4359">
            <v>62.5</v>
          </cell>
          <cell r="D4359" t="str">
            <v>648478619890</v>
          </cell>
        </row>
        <row r="4360">
          <cell r="A4360" t="str">
            <v>670271062133</v>
          </cell>
          <cell r="B4360" t="str">
            <v>DRAGNET BLK GLOSS/GRY GRN</v>
          </cell>
          <cell r="C4360">
            <v>20</v>
          </cell>
          <cell r="D4360" t="str">
            <v>648478111295</v>
          </cell>
        </row>
        <row r="4361">
          <cell r="A4361" t="str">
            <v>670271356052</v>
          </cell>
          <cell r="B4361" t="str">
            <v>DRAGNET LILAC FADE/BLUE FADE</v>
          </cell>
          <cell r="C4361">
            <v>20</v>
          </cell>
          <cell r="D4361" t="str">
            <v>648478111349</v>
          </cell>
        </row>
        <row r="4362">
          <cell r="A4362" t="str">
            <v>670271448113</v>
          </cell>
          <cell r="B4362" t="str">
            <v>DRAGNET OLIVE/DARK OLIVE</v>
          </cell>
          <cell r="C4362">
            <v>20</v>
          </cell>
          <cell r="D4362" t="str">
            <v>648478111356</v>
          </cell>
        </row>
        <row r="4363">
          <cell r="A4363" t="str">
            <v>670271613074</v>
          </cell>
          <cell r="B4363" t="str">
            <v>DRAGNET TORTOISE/BRNZ POL.</v>
          </cell>
          <cell r="C4363">
            <v>30</v>
          </cell>
          <cell r="D4363" t="str">
            <v>648478111325</v>
          </cell>
        </row>
        <row r="4364">
          <cell r="A4364" t="str">
            <v>670271631088</v>
          </cell>
          <cell r="B4364" t="str">
            <v>DRAGNET WHISKEY FD/BRN-CLR FD</v>
          </cell>
          <cell r="C4364">
            <v>20</v>
          </cell>
          <cell r="D4364" t="str">
            <v>648478111332</v>
          </cell>
        </row>
        <row r="4365">
          <cell r="A4365" t="str">
            <v>670275044129</v>
          </cell>
          <cell r="B4365" t="str">
            <v>DYNASTY BKwGLD TMPLS-GREY</v>
          </cell>
          <cell r="C4365">
            <v>65</v>
          </cell>
          <cell r="D4365" t="str">
            <v>648478678446</v>
          </cell>
        </row>
        <row r="4366">
          <cell r="A4366" t="str">
            <v>670275062129</v>
          </cell>
          <cell r="B4366" t="str">
            <v>DYNASTY BLACK GLOSS W/ GRAY ARC</v>
          </cell>
          <cell r="C4366">
            <v>20</v>
          </cell>
          <cell r="D4366" t="str">
            <v>648478108608</v>
          </cell>
        </row>
        <row r="4367">
          <cell r="A4367" t="str">
            <v>670275062164</v>
          </cell>
          <cell r="B4367" t="str">
            <v>DYNASTY BLACK GLOSS/MERLOT FADE</v>
          </cell>
          <cell r="C4367">
            <v>60</v>
          </cell>
          <cell r="D4367" t="str">
            <v>648478613911</v>
          </cell>
        </row>
        <row r="4368">
          <cell r="A4368" t="str">
            <v>670275123069</v>
          </cell>
          <cell r="B4368" t="str">
            <v>DYNASTY PINK LAYERED-BZ</v>
          </cell>
          <cell r="C4368">
            <v>65</v>
          </cell>
          <cell r="D4368" t="str">
            <v>648478678460</v>
          </cell>
        </row>
        <row r="4369">
          <cell r="A4369" t="str">
            <v>670275129069</v>
          </cell>
          <cell r="B4369" t="str">
            <v>DYNASTY PERwLSR ETCHED TMPL-BZ</v>
          </cell>
          <cell r="C4369">
            <v>65</v>
          </cell>
          <cell r="D4369" t="str">
            <v>648478678453</v>
          </cell>
        </row>
        <row r="4370">
          <cell r="A4370" t="str">
            <v>670275145164</v>
          </cell>
          <cell r="B4370" t="str">
            <v>DYNASTY WHwCLR-MERLOT FADE</v>
          </cell>
          <cell r="C4370">
            <v>67.5</v>
          </cell>
          <cell r="D4370" t="str">
            <v>648478678477</v>
          </cell>
        </row>
        <row r="4371">
          <cell r="A4371" t="str">
            <v>670275188093</v>
          </cell>
          <cell r="B4371" t="str">
            <v>DYNASTY CARAMEL(CLR BRN)/CARAMEL8b</v>
          </cell>
          <cell r="C4371">
            <v>42.5</v>
          </cell>
          <cell r="D4371" t="str">
            <v>648478108653</v>
          </cell>
        </row>
        <row r="4372">
          <cell r="A4372" t="str">
            <v>670275210074</v>
          </cell>
          <cell r="B4372" t="str">
            <v>DYNASTY COCONUT CR FD-BZ POLZD</v>
          </cell>
          <cell r="C4372">
            <v>75</v>
          </cell>
          <cell r="D4372" t="str">
            <v>648478689077</v>
          </cell>
        </row>
        <row r="4373">
          <cell r="A4373" t="str">
            <v>670275210105</v>
          </cell>
          <cell r="B4373" t="str">
            <v>DYNASTY COCONUT CR FD/COCONUT CR FD</v>
          </cell>
          <cell r="C4373">
            <v>60</v>
          </cell>
          <cell r="D4373" t="str">
            <v>648478619913</v>
          </cell>
        </row>
        <row r="4374">
          <cell r="A4374" t="str">
            <v>670275229052</v>
          </cell>
          <cell r="B4374" t="str">
            <v>DYNASTY DEEP BLU FD W/ BLUE FD LENS</v>
          </cell>
          <cell r="C4374">
            <v>20</v>
          </cell>
          <cell r="D4374" t="str">
            <v>648478108646</v>
          </cell>
        </row>
        <row r="4375">
          <cell r="A4375" t="str">
            <v>670275268069</v>
          </cell>
          <cell r="B4375" t="str">
            <v>DYNASTY FOREST TORT/BRONZE</v>
          </cell>
          <cell r="C4375">
            <v>42.5</v>
          </cell>
          <cell r="D4375" t="str">
            <v>648478614499</v>
          </cell>
        </row>
        <row r="4376">
          <cell r="A4376" t="str">
            <v>670275272073</v>
          </cell>
          <cell r="B4376" t="str">
            <v>DYNASTY FUSCHIA/BRZ FADE</v>
          </cell>
          <cell r="C4376">
            <v>50</v>
          </cell>
          <cell r="D4376" t="str">
            <v>648478654785</v>
          </cell>
        </row>
        <row r="4377">
          <cell r="A4377" t="str">
            <v>670275315069</v>
          </cell>
          <cell r="B4377" t="str">
            <v>DYNASTY BONE STRP TORT-BRNZ</v>
          </cell>
          <cell r="C4377">
            <v>60</v>
          </cell>
          <cell r="D4377" t="str">
            <v>648478673731</v>
          </cell>
        </row>
        <row r="4378">
          <cell r="A4378" t="str">
            <v>670275315074</v>
          </cell>
          <cell r="B4378" t="str">
            <v>DYNASTY BONE STRP TORT-BZ POLZD</v>
          </cell>
          <cell r="C4378">
            <v>75</v>
          </cell>
          <cell r="D4378" t="str">
            <v>648478668881</v>
          </cell>
        </row>
        <row r="4379">
          <cell r="A4379" t="str">
            <v>670275334144</v>
          </cell>
          <cell r="B4379" t="str">
            <v>DYNASTY JADE FADE W/ JADE FADE LENS</v>
          </cell>
          <cell r="C4379">
            <v>20</v>
          </cell>
          <cell r="D4379" t="str">
            <v>648478108639</v>
          </cell>
        </row>
        <row r="4380">
          <cell r="A4380" t="str">
            <v>670275405164</v>
          </cell>
          <cell r="B4380" t="str">
            <v>DYNASTY MERLOT FADE W/ MERLOT FD</v>
          </cell>
          <cell r="C4380">
            <v>60</v>
          </cell>
          <cell r="D4380" t="str">
            <v>648478108622</v>
          </cell>
        </row>
        <row r="4381">
          <cell r="A4381" t="str">
            <v>670275462073</v>
          </cell>
          <cell r="B4381" t="str">
            <v>DYNASTY ORANGE/BRONZE FADE</v>
          </cell>
          <cell r="C4381">
            <v>50</v>
          </cell>
          <cell r="D4381" t="str">
            <v>648478619906</v>
          </cell>
        </row>
        <row r="4382">
          <cell r="A4382" t="str">
            <v>670275478105</v>
          </cell>
          <cell r="B4382" t="str">
            <v>DYNASTY PEACH PWDR-COCONUT CR FD</v>
          </cell>
          <cell r="C4382">
            <v>50</v>
          </cell>
          <cell r="D4382" t="str">
            <v>648478663374</v>
          </cell>
        </row>
        <row r="4383">
          <cell r="A4383" t="str">
            <v>670275568069</v>
          </cell>
          <cell r="B4383" t="str">
            <v>DYNASTY SNAKE SKIN-BRONZE</v>
          </cell>
          <cell r="C4383">
            <v>65</v>
          </cell>
          <cell r="D4383" t="str">
            <v>648478668874</v>
          </cell>
        </row>
        <row r="4384">
          <cell r="A4384" t="str">
            <v>670275577093</v>
          </cell>
          <cell r="B4384" t="str">
            <v>DYNASTY SWIRL PRINT/CARAMEL</v>
          </cell>
          <cell r="C4384">
            <v>72.5</v>
          </cell>
          <cell r="D4384" t="str">
            <v>648478619920</v>
          </cell>
        </row>
        <row r="4385">
          <cell r="A4385" t="str">
            <v>670275581073</v>
          </cell>
          <cell r="B4385" t="str">
            <v>DYNASTY TN OSTRICH/BRZ FADE</v>
          </cell>
          <cell r="C4385">
            <v>150</v>
          </cell>
          <cell r="D4385" t="str">
            <v>648478647398</v>
          </cell>
        </row>
        <row r="4386">
          <cell r="A4386" t="str">
            <v>670275592073</v>
          </cell>
          <cell r="B4386" t="str">
            <v>DYNASTY TEAL VINTAGE FADE/BRZ FADE</v>
          </cell>
          <cell r="C4386">
            <v>50</v>
          </cell>
          <cell r="D4386" t="str">
            <v>648478654792</v>
          </cell>
        </row>
        <row r="4387">
          <cell r="A4387" t="str">
            <v>670275613079</v>
          </cell>
          <cell r="B4387" t="str">
            <v>DYNASTY TORTOISE W/ BRZ GLD GRAD</v>
          </cell>
          <cell r="C4387">
            <v>20</v>
          </cell>
          <cell r="D4387" t="str">
            <v>648478108615</v>
          </cell>
        </row>
        <row r="4388">
          <cell r="A4388" t="str">
            <v>670275617073</v>
          </cell>
          <cell r="B4388" t="str">
            <v>DYNASTY TURQUOISE/BRZ FADE</v>
          </cell>
          <cell r="C4388">
            <v>50</v>
          </cell>
          <cell r="D4388" t="str">
            <v>648478645639</v>
          </cell>
        </row>
        <row r="4389">
          <cell r="A4389" t="str">
            <v>670275623194</v>
          </cell>
          <cell r="B4389" t="str">
            <v>DYNASTY VINTAGE TORT-BRONZE</v>
          </cell>
          <cell r="C4389">
            <v>60</v>
          </cell>
          <cell r="D4389" t="str">
            <v>648478654778</v>
          </cell>
        </row>
        <row r="4390">
          <cell r="A4390" t="str">
            <v>670275629052</v>
          </cell>
          <cell r="B4390" t="str">
            <v>DYNASTY WATER-BLUE FD</v>
          </cell>
          <cell r="C4390">
            <v>50</v>
          </cell>
          <cell r="D4390" t="str">
            <v>648478663381</v>
          </cell>
        </row>
        <row r="4391">
          <cell r="A4391" t="str">
            <v>670275630069</v>
          </cell>
          <cell r="B4391" t="str">
            <v>DYNASTY WATERMELON/BRNZ</v>
          </cell>
          <cell r="C4391">
            <v>60</v>
          </cell>
          <cell r="D4391" t="str">
            <v/>
          </cell>
        </row>
        <row r="4392">
          <cell r="A4392" t="str">
            <v>670275630073</v>
          </cell>
          <cell r="B4392" t="str">
            <v>DYNASTY WATERMELON-BRZ FADE</v>
          </cell>
          <cell r="C4392">
            <v>55</v>
          </cell>
          <cell r="D4392" t="str">
            <v>648478668898</v>
          </cell>
        </row>
        <row r="4393">
          <cell r="A4393" t="str">
            <v>670275632073</v>
          </cell>
          <cell r="B4393" t="str">
            <v>DYNASTY WHITE/BRNZ FADE</v>
          </cell>
          <cell r="C4393">
            <v>60</v>
          </cell>
          <cell r="D4393" t="str">
            <v>648478613508</v>
          </cell>
        </row>
        <row r="4394">
          <cell r="A4394" t="str">
            <v>670275683129</v>
          </cell>
          <cell r="B4394" t="str">
            <v>DYNASTY BK wSIL BROCADE-GY</v>
          </cell>
          <cell r="C4394">
            <v>65</v>
          </cell>
          <cell r="D4394" t="str">
            <v>648478673724</v>
          </cell>
        </row>
        <row r="4395">
          <cell r="A4395" t="str">
            <v>670275803073</v>
          </cell>
          <cell r="B4395" t="str">
            <v>DYNASTY SIBERIAN TIGER-BZ FD</v>
          </cell>
          <cell r="C4395">
            <v>60</v>
          </cell>
          <cell r="D4395" t="str">
            <v>648478689060</v>
          </cell>
        </row>
        <row r="4396">
          <cell r="A4396" t="str">
            <v>670288045129</v>
          </cell>
          <cell r="B4396" t="str">
            <v>ESPADA BLACK FADE/GREY</v>
          </cell>
          <cell r="C4396">
            <v>42.5</v>
          </cell>
          <cell r="D4396" t="str">
            <v>648478614505</v>
          </cell>
        </row>
        <row r="4397">
          <cell r="A4397" t="str">
            <v>670288045132</v>
          </cell>
          <cell r="B4397" t="str">
            <v>ESPADA BLK FADE/GREY PHOTOCHR</v>
          </cell>
          <cell r="C4397">
            <v>62.5</v>
          </cell>
          <cell r="D4397" t="str">
            <v>648478619944</v>
          </cell>
        </row>
        <row r="4398">
          <cell r="A4398" t="str">
            <v>670288177140</v>
          </cell>
          <cell r="B4398" t="str">
            <v>ESPADA CHROME/GRYwSIL GR</v>
          </cell>
          <cell r="C4398">
            <v>50</v>
          </cell>
          <cell r="D4398" t="str">
            <v>648478614536</v>
          </cell>
        </row>
        <row r="4399">
          <cell r="A4399" t="str">
            <v>670288266133</v>
          </cell>
          <cell r="B4399" t="str">
            <v>ESPADA FOREST GRN-GRY GRN</v>
          </cell>
          <cell r="C4399">
            <v>70</v>
          </cell>
          <cell r="D4399" t="str">
            <v>648478673816</v>
          </cell>
        </row>
        <row r="4400">
          <cell r="A4400" t="str">
            <v>670288374129</v>
          </cell>
          <cell r="B4400" t="str">
            <v>ESPADA BLACK MATTE/GREY</v>
          </cell>
          <cell r="C4400">
            <v>42.5</v>
          </cell>
          <cell r="D4400" t="str">
            <v>648478614512</v>
          </cell>
        </row>
        <row r="4401">
          <cell r="A4401" t="str">
            <v>670288374135</v>
          </cell>
          <cell r="B4401" t="str">
            <v>ESPADA BLACK MATTE/GREY POLAR</v>
          </cell>
          <cell r="C4401">
            <v>62.5</v>
          </cell>
          <cell r="D4401" t="str">
            <v>648478614529</v>
          </cell>
        </row>
        <row r="4402">
          <cell r="A4402" t="str">
            <v>670288512140</v>
          </cell>
          <cell r="B4402" t="str">
            <v>ESPADA SHINY RED/GREY SIL GRAD</v>
          </cell>
          <cell r="C4402">
            <v>50</v>
          </cell>
          <cell r="D4402" t="str">
            <v>648478654938</v>
          </cell>
        </row>
        <row r="4403">
          <cell r="A4403" t="str">
            <v>670288557139</v>
          </cell>
          <cell r="B4403" t="str">
            <v>ESPADA CHROME/GRYwBK MIR</v>
          </cell>
          <cell r="C4403">
            <v>50</v>
          </cell>
          <cell r="D4403" t="str">
            <v>648478668904</v>
          </cell>
        </row>
        <row r="4404">
          <cell r="A4404" t="str">
            <v>670288567129</v>
          </cell>
          <cell r="B4404" t="str">
            <v>ESPADA SMOKE GUN FADE/GREY</v>
          </cell>
          <cell r="C4404">
            <v>42.5</v>
          </cell>
          <cell r="D4404" t="str">
            <v>648478619937</v>
          </cell>
        </row>
        <row r="4405">
          <cell r="A4405" t="str">
            <v>670288589069</v>
          </cell>
          <cell r="B4405" t="str">
            <v>ESPADA TAUPE/LT BRONZE</v>
          </cell>
          <cell r="C4405">
            <v>42.5</v>
          </cell>
          <cell r="D4405" t="str">
            <v>648478614543</v>
          </cell>
        </row>
        <row r="4406">
          <cell r="A4406" t="str">
            <v>670288613069</v>
          </cell>
          <cell r="B4406" t="str">
            <v>ESPADA TORTOISE-BRONZE</v>
          </cell>
          <cell r="C4406">
            <v>42.5</v>
          </cell>
          <cell r="D4406" t="str">
            <v>648478663688</v>
          </cell>
        </row>
        <row r="4407">
          <cell r="A4407" t="str">
            <v>670288638132</v>
          </cell>
          <cell r="B4407" t="str">
            <v>ESPADA WHT GLS/GRY PHOTO</v>
          </cell>
          <cell r="C4407">
            <v>62.5</v>
          </cell>
          <cell r="D4407" t="str">
            <v>648478645646</v>
          </cell>
        </row>
        <row r="4408">
          <cell r="A4408" t="str">
            <v>670293062133</v>
          </cell>
          <cell r="B4408" t="str">
            <v>FACTOR BLK GLOSS/GREY GRN</v>
          </cell>
          <cell r="C4408">
            <v>75</v>
          </cell>
          <cell r="D4408" t="str">
            <v>648478613515</v>
          </cell>
        </row>
        <row r="4409">
          <cell r="A4409" t="str">
            <v>670293188088</v>
          </cell>
          <cell r="B4409" t="str">
            <v>FACTOR CLR BROWN/WHISKY FD</v>
          </cell>
          <cell r="C4409">
            <v>82.5</v>
          </cell>
          <cell r="D4409" t="str">
            <v>648478613522</v>
          </cell>
        </row>
        <row r="4410">
          <cell r="A4410" t="str">
            <v>670293204052</v>
          </cell>
          <cell r="B4410" t="str">
            <v>FACTOR CLR SMOKE/BLUE FADE</v>
          </cell>
          <cell r="C4410">
            <v>82.5</v>
          </cell>
          <cell r="D4410" t="str">
            <v>648478613539</v>
          </cell>
        </row>
        <row r="4411">
          <cell r="A4411" t="str">
            <v>670344038069</v>
          </cell>
          <cell r="B4411" t="str">
            <v>GALLOW BLK GLS/BRONZE</v>
          </cell>
          <cell r="C4411">
            <v>60</v>
          </cell>
          <cell r="D4411" t="str">
            <v>648478654877</v>
          </cell>
        </row>
        <row r="4412">
          <cell r="A4412" t="str">
            <v>670344073116</v>
          </cell>
          <cell r="B4412" t="str">
            <v>GALLOW BLK w/ RED TMPLS W/ STRI-EGGPLNT</v>
          </cell>
          <cell r="C4412">
            <v>55</v>
          </cell>
          <cell r="D4412" t="str">
            <v>648478654891</v>
          </cell>
        </row>
        <row r="4413">
          <cell r="A4413" t="str">
            <v>670344153133</v>
          </cell>
          <cell r="B4413" t="str">
            <v>GALLOW BULLIT-GREY GREEN</v>
          </cell>
          <cell r="C4413">
            <v>75</v>
          </cell>
          <cell r="D4413" t="str">
            <v>648478663282</v>
          </cell>
        </row>
        <row r="4414">
          <cell r="A4414" t="str">
            <v>670344305129</v>
          </cell>
          <cell r="B4414" t="str">
            <v>GALLOW GRY PASLY-GREY</v>
          </cell>
          <cell r="C4414">
            <v>60</v>
          </cell>
          <cell r="D4414" t="str">
            <v>648478668911</v>
          </cell>
        </row>
        <row r="4415">
          <cell r="A4415" t="str">
            <v>670344316069</v>
          </cell>
          <cell r="B4415" t="str">
            <v>GALLOW BROWN STRP TORT-BRONZE</v>
          </cell>
          <cell r="C4415">
            <v>60</v>
          </cell>
          <cell r="D4415" t="str">
            <v>648478668935</v>
          </cell>
        </row>
        <row r="4416">
          <cell r="A4416" t="str">
            <v>670344424129</v>
          </cell>
          <cell r="B4416" t="str">
            <v>GALLOW BLK ROUNDSTOOTH-GREY</v>
          </cell>
          <cell r="C4416">
            <v>60</v>
          </cell>
          <cell r="D4416" t="str">
            <v>648478668928</v>
          </cell>
        </row>
        <row r="4417">
          <cell r="A4417" t="str">
            <v>670344632040</v>
          </cell>
          <cell r="B4417" t="str">
            <v>GALLOW WHITE /DARK AQUA</v>
          </cell>
          <cell r="C4417">
            <v>55</v>
          </cell>
          <cell r="D4417" t="str">
            <v>648478654884</v>
          </cell>
        </row>
        <row r="4418">
          <cell r="A4418" t="str">
            <v>670344686129</v>
          </cell>
          <cell r="B4418" t="str">
            <v>GALLOW BK MAT wHT PNK TMPL-GY</v>
          </cell>
          <cell r="C4418">
            <v>70</v>
          </cell>
          <cell r="D4418" t="str">
            <v>648478673823</v>
          </cell>
        </row>
        <row r="4419">
          <cell r="A4419" t="str">
            <v>670349045044</v>
          </cell>
          <cell r="B4419" t="str">
            <v>GLACE BLACK FADE/BLK CLR FADE</v>
          </cell>
          <cell r="C4419">
            <v>52.5</v>
          </cell>
          <cell r="D4419" t="str">
            <v>648478111479</v>
          </cell>
        </row>
        <row r="4420">
          <cell r="A4420" t="str">
            <v>670349062129</v>
          </cell>
          <cell r="B4420" t="str">
            <v>GLACE BLACK GLOSS/GREY</v>
          </cell>
          <cell r="C4420">
            <v>45</v>
          </cell>
          <cell r="D4420" t="str">
            <v>648478111400</v>
          </cell>
        </row>
        <row r="4421">
          <cell r="A4421" t="str">
            <v>670349062135</v>
          </cell>
          <cell r="B4421" t="str">
            <v>GLACE BLK GLOSS/GREY POLAR</v>
          </cell>
          <cell r="C4421">
            <v>65</v>
          </cell>
          <cell r="D4421" t="str">
            <v>648478111417</v>
          </cell>
        </row>
        <row r="4422">
          <cell r="A4422" t="str">
            <v>670349104064</v>
          </cell>
          <cell r="B4422" t="str">
            <v>GLACE DK BLUE CRY/BLUwSilGr</v>
          </cell>
          <cell r="C4422">
            <v>52.5</v>
          </cell>
          <cell r="D4422" t="str">
            <v>648478111424</v>
          </cell>
        </row>
        <row r="4423">
          <cell r="A4423" t="str">
            <v>670349130073</v>
          </cell>
          <cell r="B4423" t="str">
            <v>GLACE BRONZE FADE/BRZ FADE</v>
          </cell>
          <cell r="C4423">
            <v>52.5</v>
          </cell>
          <cell r="D4423" t="str">
            <v>648478111455</v>
          </cell>
        </row>
        <row r="4424">
          <cell r="A4424" t="str">
            <v>670349183101</v>
          </cell>
          <cell r="B4424" t="str">
            <v>GLACE CLEAR/CLEARwSILV MIR</v>
          </cell>
          <cell r="C4424">
            <v>52.5</v>
          </cell>
          <cell r="D4424" t="str">
            <v>648478613546</v>
          </cell>
        </row>
        <row r="4425">
          <cell r="A4425" t="str">
            <v>670349338145</v>
          </cell>
          <cell r="B4425" t="str">
            <v>GLACE KELP FADE/KELP FADE</v>
          </cell>
          <cell r="C4425">
            <v>52.5</v>
          </cell>
          <cell r="D4425" t="str">
            <v>648478614604</v>
          </cell>
        </row>
        <row r="4426">
          <cell r="A4426" t="str">
            <v>670349339073</v>
          </cell>
          <cell r="B4426" t="str">
            <v>GLACE KHAKI/BRONZE FADE</v>
          </cell>
          <cell r="C4426">
            <v>52.5</v>
          </cell>
          <cell r="D4426" t="str">
            <v>648478619982</v>
          </cell>
        </row>
        <row r="4427">
          <cell r="A4427" t="str">
            <v>670349451173</v>
          </cell>
          <cell r="B4427" t="str">
            <v>GLACE OLIVE CLR FADE/DRK OLV</v>
          </cell>
          <cell r="C4427">
            <v>20</v>
          </cell>
          <cell r="D4427" t="str">
            <v>648478111431</v>
          </cell>
        </row>
        <row r="4428">
          <cell r="A4428" t="str">
            <v>670349544073</v>
          </cell>
          <cell r="B4428" t="str">
            <v>GLACE RUST FADE/BRNZ FADE</v>
          </cell>
          <cell r="C4428">
            <v>52.5</v>
          </cell>
          <cell r="D4428" t="str">
            <v>648478647442</v>
          </cell>
        </row>
        <row r="4429">
          <cell r="A4429" t="str">
            <v>670349544203</v>
          </cell>
          <cell r="B4429" t="str">
            <v>GLACE RUST FADE/RUST FADE</v>
          </cell>
          <cell r="C4429">
            <v>52.5</v>
          </cell>
          <cell r="D4429" t="str">
            <v>648478613553</v>
          </cell>
        </row>
        <row r="4430">
          <cell r="A4430" t="str">
            <v>670349613069</v>
          </cell>
          <cell r="B4430" t="str">
            <v>GLACE TORTOISE/BRONZE</v>
          </cell>
          <cell r="C4430">
            <v>45</v>
          </cell>
          <cell r="D4430" t="str">
            <v>648478111448</v>
          </cell>
        </row>
        <row r="4431">
          <cell r="A4431" t="str">
            <v>670349613074</v>
          </cell>
          <cell r="B4431" t="str">
            <v>GLACE TORTOISE/BRZ POLAR</v>
          </cell>
          <cell r="C4431">
            <v>65</v>
          </cell>
          <cell r="D4431" t="str">
            <v>648478614987</v>
          </cell>
        </row>
        <row r="4432">
          <cell r="A4432" t="str">
            <v>670349670135</v>
          </cell>
          <cell r="B4432" t="str">
            <v>GLACE DIAMOND BLK GLOSS/GRY PLRZ</v>
          </cell>
          <cell r="C4432">
            <v>1250</v>
          </cell>
          <cell r="D4432" t="str">
            <v>648478111462</v>
          </cell>
        </row>
        <row r="4433">
          <cell r="A4433" t="str">
            <v>670358051046</v>
          </cell>
          <cell r="B4433" t="str">
            <v>GRACE BLK-MAGENTA FD/ BLK MAG</v>
          </cell>
          <cell r="C4433">
            <v>20</v>
          </cell>
          <cell r="D4433" t="str">
            <v>648478110441</v>
          </cell>
        </row>
        <row r="4434">
          <cell r="A4434" t="str">
            <v>670358062042</v>
          </cell>
          <cell r="B4434" t="str">
            <v>GRACE BLK GLOSS/BLK GRAD</v>
          </cell>
          <cell r="C4434">
            <v>20</v>
          </cell>
          <cell r="D4434" t="str">
            <v>648478110403</v>
          </cell>
        </row>
        <row r="4435">
          <cell r="A4435" t="str">
            <v>670358133156</v>
          </cell>
          <cell r="B4435" t="str">
            <v>GRACE CLR BRN/LT BRN-GOLD FL.</v>
          </cell>
          <cell r="C4435">
            <v>20</v>
          </cell>
          <cell r="D4435" t="str">
            <v>648478110410</v>
          </cell>
        </row>
        <row r="4436">
          <cell r="A4436" t="str">
            <v>670358324153</v>
          </cell>
          <cell r="B4436" t="str">
            <v>GRACE ICEBURG/LT BLU-SIL FL.</v>
          </cell>
          <cell r="C4436">
            <v>20</v>
          </cell>
          <cell r="D4436" t="str">
            <v>648478110427</v>
          </cell>
        </row>
        <row r="4437">
          <cell r="A4437" t="str">
            <v>670358356046</v>
          </cell>
          <cell r="B4437" t="str">
            <v>GRACE LILAC FADE/BLK MAGENTA</v>
          </cell>
          <cell r="C4437">
            <v>20</v>
          </cell>
          <cell r="D4437" t="str">
            <v>648478110496</v>
          </cell>
        </row>
        <row r="4438">
          <cell r="A4438" t="str">
            <v>670358462174</v>
          </cell>
          <cell r="B4438" t="str">
            <v>GRACE ORG FADE/ ORG FADE</v>
          </cell>
          <cell r="C4438">
            <v>20</v>
          </cell>
          <cell r="D4438" t="str">
            <v>648478110434</v>
          </cell>
        </row>
        <row r="4439">
          <cell r="A4439" t="str">
            <v>670358486234</v>
          </cell>
          <cell r="B4439" t="str">
            <v>GRACE PINK FADE/WINE FDwSILVER FL</v>
          </cell>
          <cell r="C4439">
            <v>20</v>
          </cell>
          <cell r="D4439" t="str">
            <v>648478110465</v>
          </cell>
        </row>
        <row r="4440">
          <cell r="A4440" t="str">
            <v>670359074044</v>
          </cell>
          <cell r="B4440" t="str">
            <v>GRACEY BLK STRIPE HORN-BLACK FADE</v>
          </cell>
          <cell r="C4440">
            <v>60</v>
          </cell>
          <cell r="D4440" t="str">
            <v>648478665163</v>
          </cell>
        </row>
        <row r="4441">
          <cell r="A4441" t="str">
            <v>670359268071</v>
          </cell>
          <cell r="B4441" t="str">
            <v>GRACEY FOREST TORT-BZ AQUA FD</v>
          </cell>
          <cell r="C4441">
            <v>62.5</v>
          </cell>
          <cell r="D4441" t="str">
            <v>648478665187</v>
          </cell>
        </row>
        <row r="4442">
          <cell r="A4442" t="str">
            <v>670359304164</v>
          </cell>
          <cell r="B4442" t="str">
            <v>GRACEY GREY HORN-MERLOT FADE</v>
          </cell>
          <cell r="C4442">
            <v>62.5</v>
          </cell>
          <cell r="D4442" t="str">
            <v>648478665170</v>
          </cell>
        </row>
        <row r="4443">
          <cell r="A4443" t="str">
            <v>670360029194</v>
          </cell>
          <cell r="B4443" t="str">
            <v>GRIFFIN ASH BRWN/RED BRZ</v>
          </cell>
          <cell r="C4443">
            <v>42.5</v>
          </cell>
          <cell r="D4443" t="str">
            <v>648478614550</v>
          </cell>
        </row>
        <row r="4444">
          <cell r="A4444" t="str">
            <v>670360045044</v>
          </cell>
          <cell r="B4444" t="str">
            <v>GRIFFIN BLACK FADE/BLK FADE</v>
          </cell>
          <cell r="C4444">
            <v>50</v>
          </cell>
          <cell r="D4444" t="str">
            <v>648478614567</v>
          </cell>
        </row>
        <row r="4445">
          <cell r="A4445" t="str">
            <v>670360045129</v>
          </cell>
          <cell r="B4445" t="str">
            <v>GRIFFIN BLACK FADE-GREY</v>
          </cell>
          <cell r="C4445">
            <v>47.5</v>
          </cell>
          <cell r="D4445" t="str">
            <v>648478673830</v>
          </cell>
        </row>
        <row r="4446">
          <cell r="A4446" t="str">
            <v>670360054069</v>
          </cell>
          <cell r="B4446" t="str">
            <v>GRIFFIN BLK PAISLEY-BRONZE</v>
          </cell>
          <cell r="C4446">
            <v>47.5</v>
          </cell>
          <cell r="D4446" t="str">
            <v>648478668942</v>
          </cell>
        </row>
        <row r="4447">
          <cell r="A4447" t="str">
            <v>670360062069</v>
          </cell>
          <cell r="B4447" t="str">
            <v>GRIFFIN BLK GLS/BRONZE</v>
          </cell>
          <cell r="C4447">
            <v>42.5</v>
          </cell>
          <cell r="D4447" t="str">
            <v>648478645653</v>
          </cell>
        </row>
        <row r="4448">
          <cell r="A4448" t="str">
            <v>670360062129</v>
          </cell>
          <cell r="B4448" t="str">
            <v>GRIFFIN BLACK GLS/GREY</v>
          </cell>
          <cell r="C4448">
            <v>47.5</v>
          </cell>
          <cell r="D4448" t="str">
            <v>648478614574</v>
          </cell>
        </row>
        <row r="4449">
          <cell r="A4449" t="str">
            <v>670360062135</v>
          </cell>
          <cell r="B4449" t="str">
            <v>GRIFFIN BLACK GLS/GREY POLAR</v>
          </cell>
          <cell r="C4449">
            <v>70</v>
          </cell>
          <cell r="D4449" t="str">
            <v>648478614581</v>
          </cell>
        </row>
        <row r="4450">
          <cell r="A4450" t="str">
            <v>670360062136</v>
          </cell>
          <cell r="B4450" t="str">
            <v>GRIFFIN BLK GLS/GRY POLZ PHOTO</v>
          </cell>
          <cell r="C4450">
            <v>90</v>
          </cell>
          <cell r="D4450" t="str">
            <v>648478645660</v>
          </cell>
        </row>
        <row r="4451">
          <cell r="A4451" t="str">
            <v>670360066129</v>
          </cell>
          <cell r="B4451" t="str">
            <v>GRIFFIN BLK STRP TORT-GREY</v>
          </cell>
          <cell r="C4451">
            <v>47.5</v>
          </cell>
          <cell r="D4451" t="str">
            <v>648478673847</v>
          </cell>
        </row>
        <row r="4452">
          <cell r="A4452" t="str">
            <v>670360130069</v>
          </cell>
          <cell r="B4452" t="str">
            <v>GRIFFIN BRONZE FADE/BRONZE</v>
          </cell>
          <cell r="C4452">
            <v>47.5</v>
          </cell>
          <cell r="D4452" t="str">
            <v>648478673854</v>
          </cell>
        </row>
        <row r="4453">
          <cell r="A4453" t="str">
            <v>670360130073</v>
          </cell>
          <cell r="B4453" t="str">
            <v>GRIFFIN BRONZE FADE/BRZ FADE</v>
          </cell>
          <cell r="C4453">
            <v>50</v>
          </cell>
          <cell r="D4453" t="str">
            <v>648478619951</v>
          </cell>
        </row>
        <row r="4454">
          <cell r="A4454" t="str">
            <v>670360196069</v>
          </cell>
          <cell r="B4454" t="str">
            <v>GRIFFIN CLR MUSTRD/BRONZE</v>
          </cell>
          <cell r="C4454">
            <v>42.5</v>
          </cell>
          <cell r="D4454" t="str">
            <v>648478614598</v>
          </cell>
        </row>
        <row r="4455">
          <cell r="A4455" t="str">
            <v>670360299080</v>
          </cell>
          <cell r="B4455" t="str">
            <v>GRIFFIN GRN WHT-BRZ W GLD MIRR</v>
          </cell>
          <cell r="C4455">
            <v>50</v>
          </cell>
          <cell r="D4455" t="str">
            <v>648478663497</v>
          </cell>
        </row>
        <row r="4456">
          <cell r="A4456" t="str">
            <v>670360316069</v>
          </cell>
          <cell r="B4456" t="str">
            <v>GRIFFIN BROWN STRP TORT-BRONZE</v>
          </cell>
          <cell r="C4456">
            <v>47.5</v>
          </cell>
          <cell r="D4456" t="str">
            <v>648478668966</v>
          </cell>
        </row>
        <row r="4457">
          <cell r="A4457" t="str">
            <v>670360362069</v>
          </cell>
          <cell r="B4457" t="str">
            <v>GRIFFIN LIQUID BRONZE/BRONZE</v>
          </cell>
          <cell r="C4457">
            <v>42.5</v>
          </cell>
          <cell r="D4457" t="str">
            <v>648478619975</v>
          </cell>
        </row>
        <row r="4458">
          <cell r="A4458" t="str">
            <v>670360424129</v>
          </cell>
          <cell r="B4458" t="str">
            <v>GRIFFIN BLK ROUNDSTOOTH-GREY</v>
          </cell>
          <cell r="C4458">
            <v>47.5</v>
          </cell>
          <cell r="D4458" t="str">
            <v>648478668959</v>
          </cell>
        </row>
        <row r="4459">
          <cell r="A4459" t="str">
            <v>670360484042</v>
          </cell>
          <cell r="B4459" t="str">
            <v>GRIFFIN ANTIQUE MATTE PINK/BLK</v>
          </cell>
          <cell r="C4459">
            <v>50</v>
          </cell>
          <cell r="D4459" t="str">
            <v>648478654693</v>
          </cell>
        </row>
        <row r="4460">
          <cell r="A4460" t="str">
            <v>670360512143</v>
          </cell>
          <cell r="B4460" t="str">
            <v>GRIFFIN SHINY RED/GREY SIL MIR</v>
          </cell>
          <cell r="C4460">
            <v>50</v>
          </cell>
          <cell r="D4460" t="str">
            <v>648478654686</v>
          </cell>
        </row>
        <row r="4461">
          <cell r="A4461" t="str">
            <v>670360537129</v>
          </cell>
          <cell r="B4461" t="str">
            <v>GRIFFIN ROUNDSTOOTH-GREY</v>
          </cell>
          <cell r="C4461">
            <v>42.5</v>
          </cell>
          <cell r="D4461" t="str">
            <v>648478663503</v>
          </cell>
        </row>
        <row r="4462">
          <cell r="A4462" t="str">
            <v>670360660129</v>
          </cell>
          <cell r="B4462" t="str">
            <v>GRIFFIN X-RAY TORT/GREY</v>
          </cell>
          <cell r="C4462">
            <v>42.5</v>
          </cell>
          <cell r="D4462" t="str">
            <v>648478619968</v>
          </cell>
        </row>
        <row r="4463">
          <cell r="A4463" t="str">
            <v>670362287143</v>
          </cell>
          <cell r="B4463" t="str">
            <v>GS GLO GREEN W/GRY ARC SILV</v>
          </cell>
          <cell r="C4463">
            <v>20</v>
          </cell>
          <cell r="D4463" t="str">
            <v>648478101050</v>
          </cell>
        </row>
        <row r="4464">
          <cell r="A4464" t="str">
            <v>670362311129</v>
          </cell>
          <cell r="B4464" t="str">
            <v>GS GUNMETAL /GREY ARC</v>
          </cell>
          <cell r="C4464">
            <v>20</v>
          </cell>
          <cell r="D4464" t="str">
            <v>648478101159</v>
          </cell>
        </row>
        <row r="4465">
          <cell r="A4465" t="str">
            <v>670362311143</v>
          </cell>
          <cell r="B4465" t="str">
            <v>GS GUNMETAL/GRY ARCw/SIL</v>
          </cell>
          <cell r="C4465">
            <v>20</v>
          </cell>
          <cell r="D4465" t="str">
            <v>648478101166</v>
          </cell>
        </row>
        <row r="4466">
          <cell r="A4466" t="str">
            <v>670362512069</v>
          </cell>
          <cell r="B4466" t="str">
            <v>GS PEARL RED/ BRONZE ARC</v>
          </cell>
          <cell r="C4466">
            <v>20</v>
          </cell>
          <cell r="D4466" t="str">
            <v>648478101104</v>
          </cell>
        </row>
        <row r="4467">
          <cell r="A4467" t="str">
            <v>670363009063</v>
          </cell>
          <cell r="B4467" t="str">
            <v>GT ALUMINUM /BLU SIL GRAD</v>
          </cell>
          <cell r="C4467">
            <v>25</v>
          </cell>
          <cell r="D4467" t="str">
            <v>648478103559</v>
          </cell>
        </row>
        <row r="4468">
          <cell r="A4468" t="str">
            <v>670363009129</v>
          </cell>
          <cell r="B4468" t="str">
            <v>GT ALUMINUM ALUM/GREY ARC</v>
          </cell>
          <cell r="C4468">
            <v>25</v>
          </cell>
          <cell r="D4468" t="str">
            <v>648478103528</v>
          </cell>
        </row>
        <row r="4469">
          <cell r="A4469" t="str">
            <v>670363038129</v>
          </cell>
          <cell r="B4469" t="str">
            <v>GT ALUM BLK/GREY ARC</v>
          </cell>
          <cell r="C4469">
            <v>25</v>
          </cell>
          <cell r="D4469" t="str">
            <v>648478103511</v>
          </cell>
        </row>
        <row r="4470">
          <cell r="A4470" t="str">
            <v>670363099066</v>
          </cell>
          <cell r="B4470" t="str">
            <v>GT BLU MIDNGHT/SIL GRAD ROSEMC</v>
          </cell>
          <cell r="C4470">
            <v>25</v>
          </cell>
          <cell r="D4470" t="str">
            <v>648478103573</v>
          </cell>
        </row>
        <row r="4471">
          <cell r="A4471" t="str">
            <v>670363164080</v>
          </cell>
          <cell r="B4471" t="str">
            <v>GT CHAMPAGNE W/ BRZ/GLD GRAD</v>
          </cell>
          <cell r="C4471">
            <v>25</v>
          </cell>
          <cell r="D4471" t="str">
            <v>648478103566</v>
          </cell>
        </row>
        <row r="4472">
          <cell r="A4472" t="str">
            <v>670363311129</v>
          </cell>
          <cell r="B4472" t="str">
            <v>GT GUNMETAL/GREY ARC</v>
          </cell>
          <cell r="C4472">
            <v>25</v>
          </cell>
          <cell r="D4472" t="str">
            <v>648478103542</v>
          </cell>
        </row>
        <row r="4473">
          <cell r="A4473" t="str">
            <v>670371071044</v>
          </cell>
          <cell r="B4473" t="str">
            <v>HAUSER BLK ORG PINSTRIPE-BLK FADE</v>
          </cell>
          <cell r="C4473">
            <v>57.5</v>
          </cell>
          <cell r="D4473" t="str">
            <v>648478665101</v>
          </cell>
        </row>
        <row r="4474">
          <cell r="A4474" t="str">
            <v>670371071129</v>
          </cell>
          <cell r="B4474" t="str">
            <v>HAUSER BLK wORG PINSTRIPE-GY</v>
          </cell>
          <cell r="C4474">
            <v>80</v>
          </cell>
          <cell r="D4474" t="str">
            <v>648478689183</v>
          </cell>
        </row>
        <row r="4475">
          <cell r="A4475" t="str">
            <v>670371096133</v>
          </cell>
          <cell r="B4475" t="str">
            <v>HAUSER BLONDE TORTOISE-GREY GRN</v>
          </cell>
          <cell r="C4475">
            <v>60</v>
          </cell>
          <cell r="D4475" t="str">
            <v>648478665125</v>
          </cell>
        </row>
        <row r="4476">
          <cell r="A4476" t="str">
            <v>670371368164</v>
          </cell>
          <cell r="B4476" t="str">
            <v>HAUSER MAROON STRIPE HORN-MERL-FD</v>
          </cell>
          <cell r="C4476">
            <v>57.5</v>
          </cell>
          <cell r="D4476" t="str">
            <v>648478665118</v>
          </cell>
        </row>
        <row r="4477">
          <cell r="A4477" t="str">
            <v>670371798129</v>
          </cell>
          <cell r="B4477" t="str">
            <v>HAUSER BLACK MARBLE-GREY</v>
          </cell>
          <cell r="C4477">
            <v>80</v>
          </cell>
          <cell r="D4477" t="str">
            <v>648478689176</v>
          </cell>
        </row>
        <row r="4478">
          <cell r="A4478" t="str">
            <v>670371799069</v>
          </cell>
          <cell r="B4478" t="str">
            <v>HAUSER BLK/WHT/TORT-BRONZE</v>
          </cell>
          <cell r="C4478">
            <v>80</v>
          </cell>
          <cell r="D4478" t="str">
            <v>648478689152</v>
          </cell>
        </row>
        <row r="4479">
          <cell r="A4479" t="str">
            <v>670371805129</v>
          </cell>
          <cell r="B4479" t="str">
            <v>HAUSER STRIPED RED-GREY</v>
          </cell>
          <cell r="C4479">
            <v>80</v>
          </cell>
          <cell r="D4479" t="str">
            <v>648478689169</v>
          </cell>
        </row>
        <row r="4480">
          <cell r="A4480" t="str">
            <v>670373056129</v>
          </cell>
          <cell r="B4480" t="str">
            <v>HAYMAKER BK wGNMTL TMPL-GY</v>
          </cell>
          <cell r="C4480">
            <v>72.5</v>
          </cell>
          <cell r="D4480" t="str">
            <v>648478678507</v>
          </cell>
        </row>
        <row r="4481">
          <cell r="A4481" t="str">
            <v>670373062129</v>
          </cell>
          <cell r="B4481" t="str">
            <v>HAYMAKER BLK SHINY-GREY</v>
          </cell>
          <cell r="C4481">
            <v>67.5</v>
          </cell>
          <cell r="D4481" t="str">
            <v>648478668980</v>
          </cell>
        </row>
        <row r="4482">
          <cell r="A4482" t="str">
            <v>670373062135</v>
          </cell>
          <cell r="B4482" t="str">
            <v>HAYMAKER BLK SHINY-GY POLZD</v>
          </cell>
          <cell r="C4482">
            <v>110</v>
          </cell>
          <cell r="D4482" t="str">
            <v>648478693227</v>
          </cell>
        </row>
        <row r="4483">
          <cell r="A4483" t="str">
            <v>670373210073</v>
          </cell>
          <cell r="B4483" t="str">
            <v>HAYMAKER COCONUT CR FD-BRNZ FD</v>
          </cell>
          <cell r="C4483">
            <v>77.5</v>
          </cell>
          <cell r="D4483" t="str">
            <v>648478668997</v>
          </cell>
        </row>
        <row r="4484">
          <cell r="A4484" t="str">
            <v>670373316069</v>
          </cell>
          <cell r="B4484" t="str">
            <v>HAYMAKER BRWN STRP TORT-BZ</v>
          </cell>
          <cell r="C4484">
            <v>67.5</v>
          </cell>
          <cell r="D4484" t="str">
            <v>648478673908</v>
          </cell>
        </row>
        <row r="4485">
          <cell r="A4485" t="str">
            <v>670373316074</v>
          </cell>
          <cell r="B4485" t="str">
            <v>HAYMAKER BRWN STRP TORT-BZ PLZD</v>
          </cell>
          <cell r="C4485">
            <v>110</v>
          </cell>
          <cell r="D4485" t="str">
            <v>648478693210</v>
          </cell>
        </row>
        <row r="4486">
          <cell r="A4486" t="str">
            <v>670373613069</v>
          </cell>
          <cell r="B4486" t="str">
            <v>DO NOT USE! USE 670373316069</v>
          </cell>
          <cell r="C4486">
            <v>70</v>
          </cell>
          <cell r="D4486" t="str">
            <v/>
          </cell>
        </row>
        <row r="4487">
          <cell r="A4487" t="str">
            <v>670373638044</v>
          </cell>
          <cell r="B4487" t="str">
            <v>HAYMAKER WHT SHINY-BLK FD</v>
          </cell>
          <cell r="C4487">
            <v>77.5</v>
          </cell>
          <cell r="D4487" t="str">
            <v>648478669000</v>
          </cell>
        </row>
        <row r="4488">
          <cell r="A4488" t="str">
            <v>670373687129</v>
          </cell>
          <cell r="B4488" t="str">
            <v>HAYMAKER WH wBK BROCADE-GY</v>
          </cell>
          <cell r="C4488">
            <v>77.5</v>
          </cell>
          <cell r="D4488" t="str">
            <v>648478673892</v>
          </cell>
        </row>
        <row r="4489">
          <cell r="A4489" t="str">
            <v>670373797129</v>
          </cell>
          <cell r="B4489" t="str">
            <v>HAYMAKER BKwWhTEXTURE on TMPL-GY</v>
          </cell>
          <cell r="C4489">
            <v>72.5</v>
          </cell>
          <cell r="D4489" t="str">
            <v>648478689312</v>
          </cell>
        </row>
        <row r="4490">
          <cell r="A4490" t="str">
            <v>670375045044</v>
          </cell>
          <cell r="B4490" t="str">
            <v>HIELO BLACK FADE- BLK FADE</v>
          </cell>
          <cell r="C4490">
            <v>47.5</v>
          </cell>
          <cell r="D4490" t="str">
            <v>648478671034</v>
          </cell>
        </row>
        <row r="4491">
          <cell r="A4491" t="str">
            <v>670375045129</v>
          </cell>
          <cell r="B4491" t="str">
            <v>HIELO BLACK FADE- GREY</v>
          </cell>
          <cell r="C4491">
            <v>47.5</v>
          </cell>
          <cell r="D4491" t="str">
            <v>648478673878</v>
          </cell>
        </row>
        <row r="4492">
          <cell r="A4492" t="str">
            <v>670375062129</v>
          </cell>
          <cell r="B4492" t="str">
            <v>HIELO BLACK SHINY-GREY</v>
          </cell>
          <cell r="C4492">
            <v>47.5</v>
          </cell>
          <cell r="D4492" t="str">
            <v>648478663817</v>
          </cell>
        </row>
        <row r="4493">
          <cell r="A4493" t="str">
            <v>670375062135</v>
          </cell>
          <cell r="B4493" t="str">
            <v>HIELO BLACK SHINY-GREY PLZD</v>
          </cell>
          <cell r="C4493">
            <v>70</v>
          </cell>
          <cell r="D4493" t="str">
            <v>648478663824</v>
          </cell>
        </row>
        <row r="4494">
          <cell r="A4494" t="str">
            <v>670375130069</v>
          </cell>
          <cell r="B4494" t="str">
            <v>HIELO BRONZE FADE- BRONZE</v>
          </cell>
          <cell r="C4494">
            <v>47.5</v>
          </cell>
          <cell r="D4494" t="str">
            <v>648478673885</v>
          </cell>
        </row>
        <row r="4495">
          <cell r="A4495" t="str">
            <v>670375130073</v>
          </cell>
          <cell r="B4495" t="str">
            <v>HIELO BRONZE FADE- BRONZE FADE</v>
          </cell>
          <cell r="C4495">
            <v>47.5</v>
          </cell>
          <cell r="D4495" t="str">
            <v>648478671041</v>
          </cell>
        </row>
        <row r="4496">
          <cell r="A4496" t="str">
            <v>670375130074</v>
          </cell>
          <cell r="B4496" t="str">
            <v>HIELO BRONZE FADE- BRONZE POLZD</v>
          </cell>
          <cell r="C4496">
            <v>70</v>
          </cell>
          <cell r="D4496" t="str">
            <v>648478689237</v>
          </cell>
        </row>
        <row r="4497">
          <cell r="A4497" t="str">
            <v>670375210069</v>
          </cell>
          <cell r="B4497" t="str">
            <v>HIELO COCONUT CREAM FADE-BRONZE</v>
          </cell>
          <cell r="C4497">
            <v>47.5</v>
          </cell>
          <cell r="D4497" t="str">
            <v>648478668973</v>
          </cell>
        </row>
        <row r="4498">
          <cell r="A4498" t="str">
            <v>670375210074</v>
          </cell>
          <cell r="B4498" t="str">
            <v>HIELO COCONUT CREAM FADE-BZ POLZD</v>
          </cell>
          <cell r="C4498">
            <v>70</v>
          </cell>
          <cell r="D4498" t="str">
            <v>648478689213</v>
          </cell>
        </row>
        <row r="4499">
          <cell r="A4499" t="str">
            <v>670375301129</v>
          </cell>
          <cell r="B4499" t="str">
            <v>HIELO GRY CRYSTAL FD-GREY</v>
          </cell>
          <cell r="C4499">
            <v>47.5</v>
          </cell>
          <cell r="D4499" t="str">
            <v>648478663831</v>
          </cell>
        </row>
        <row r="4500">
          <cell r="A4500" t="str">
            <v>670375302135</v>
          </cell>
          <cell r="B4500" t="str">
            <v>HIELO GRY CRYSTAL FD-GREY POLZD</v>
          </cell>
          <cell r="C4500">
            <v>70</v>
          </cell>
          <cell r="D4500" t="str">
            <v>648478689220</v>
          </cell>
        </row>
        <row r="4501">
          <cell r="A4501" t="str">
            <v>670375471129</v>
          </cell>
          <cell r="B4501" t="str">
            <v>HIELO BLUE PASTEL-GREY</v>
          </cell>
          <cell r="C4501">
            <v>40</v>
          </cell>
          <cell r="D4501" t="str">
            <v>648478663862</v>
          </cell>
        </row>
        <row r="4502">
          <cell r="A4502" t="str">
            <v>670375474129</v>
          </cell>
          <cell r="B4502" t="str">
            <v>HIELO WHITE SHINY - GREY</v>
          </cell>
          <cell r="C4502">
            <v>47.5</v>
          </cell>
          <cell r="D4502" t="str">
            <v>648478671027</v>
          </cell>
        </row>
        <row r="4503">
          <cell r="A4503" t="str">
            <v>670375613069</v>
          </cell>
          <cell r="B4503" t="str">
            <v>HIELO BROWN STRP TORT-BRONZE</v>
          </cell>
          <cell r="C4503">
            <v>47.5</v>
          </cell>
          <cell r="D4503" t="str">
            <v>648478663848</v>
          </cell>
        </row>
        <row r="4504">
          <cell r="A4504" t="str">
            <v>670375613074</v>
          </cell>
          <cell r="B4504" t="str">
            <v>HIELO BROWN STRP TORT-BRZ PLZD</v>
          </cell>
          <cell r="C4504">
            <v>70</v>
          </cell>
          <cell r="D4504" t="str">
            <v>648478663855</v>
          </cell>
        </row>
        <row r="4505">
          <cell r="A4505" t="str">
            <v>670375687129</v>
          </cell>
          <cell r="B4505" t="str">
            <v>HIELO WHT wBK BROCADE PRNT-GY</v>
          </cell>
          <cell r="C4505">
            <v>55</v>
          </cell>
          <cell r="D4505" t="str">
            <v>648478673861</v>
          </cell>
        </row>
        <row r="4506">
          <cell r="A4506" t="str">
            <v>670375794129</v>
          </cell>
          <cell r="B4506" t="str">
            <v>HIELO BKwColourfulStrpsTmpl-GY</v>
          </cell>
          <cell r="C4506">
            <v>55</v>
          </cell>
          <cell r="D4506" t="str">
            <v>648478689190</v>
          </cell>
        </row>
        <row r="4507">
          <cell r="A4507" t="str">
            <v>670375808080</v>
          </cell>
          <cell r="B4507" t="str">
            <v>HIELO CLASSIC TORT-BZwGLD MIR</v>
          </cell>
          <cell r="C4507">
            <v>55</v>
          </cell>
          <cell r="D4507" t="str">
            <v>648478689206</v>
          </cell>
        </row>
        <row r="4508">
          <cell r="A4508" t="str">
            <v>670377038129</v>
          </cell>
          <cell r="B4508" t="str">
            <v>HOURGLASS BLACK/GREY</v>
          </cell>
          <cell r="C4508">
            <v>52.5</v>
          </cell>
          <cell r="D4508" t="str">
            <v>648478654709</v>
          </cell>
        </row>
        <row r="4509">
          <cell r="A4509" t="str">
            <v>670377057116</v>
          </cell>
          <cell r="B4509" t="str">
            <v>HOURGLASS BK PNSTRP-EGGPLANT</v>
          </cell>
          <cell r="C4509">
            <v>47.5</v>
          </cell>
          <cell r="D4509" t="str">
            <v>648478663442</v>
          </cell>
        </row>
        <row r="4510">
          <cell r="A4510" t="str">
            <v>670377062135</v>
          </cell>
          <cell r="B4510" t="str">
            <v>HOURGLASS BLK SHNY-GRY POLZD</v>
          </cell>
          <cell r="C4510">
            <v>75</v>
          </cell>
          <cell r="D4510" t="str">
            <v>648478663428</v>
          </cell>
        </row>
        <row r="4511">
          <cell r="A4511" t="str">
            <v>670377130073</v>
          </cell>
          <cell r="B4511" t="str">
            <v>HOURGLASS BRONZE FADE/BRZ FADE</v>
          </cell>
          <cell r="C4511">
            <v>60</v>
          </cell>
          <cell r="D4511" t="str">
            <v>648478654716</v>
          </cell>
        </row>
        <row r="4512">
          <cell r="A4512" t="str">
            <v>670377287090</v>
          </cell>
          <cell r="B4512" t="str">
            <v>HOURGLASS GREEN/DOUBLE MIRROR</v>
          </cell>
          <cell r="C4512">
            <v>55</v>
          </cell>
          <cell r="D4512" t="str">
            <v>648478654723</v>
          </cell>
        </row>
        <row r="4513">
          <cell r="A4513" t="str">
            <v>670377316069</v>
          </cell>
          <cell r="B4513" t="str">
            <v>HOURGLASS BROWN STRP TORT-BRONZE</v>
          </cell>
          <cell r="C4513">
            <v>52.5</v>
          </cell>
          <cell r="D4513" t="str">
            <v>648478669024</v>
          </cell>
        </row>
        <row r="4514">
          <cell r="A4514" t="str">
            <v>670377472073</v>
          </cell>
          <cell r="B4514" t="str">
            <v>HOURGLASS PASTEL ORG-BRNZ FD</v>
          </cell>
          <cell r="C4514">
            <v>60</v>
          </cell>
          <cell r="D4514" t="str">
            <v>648478669017</v>
          </cell>
        </row>
        <row r="4515">
          <cell r="A4515" t="str">
            <v>670377529073</v>
          </cell>
          <cell r="B4515" t="str">
            <v>HOURGLASS RED WHITE-BRNZ FD</v>
          </cell>
          <cell r="C4515">
            <v>55</v>
          </cell>
          <cell r="D4515" t="str">
            <v>648478663459</v>
          </cell>
        </row>
        <row r="4516">
          <cell r="A4516" t="str">
            <v>670377634140</v>
          </cell>
          <cell r="B4516" t="str">
            <v>HOURGLASS WHT CHECKERS-GRY SILV GRAD</v>
          </cell>
          <cell r="C4516">
            <v>55</v>
          </cell>
          <cell r="D4516" t="str">
            <v>648478663435</v>
          </cell>
        </row>
        <row r="4517">
          <cell r="A4517" t="str">
            <v>670377637048</v>
          </cell>
          <cell r="B4517" t="str">
            <v>HOURGLASS WHT PAISLEY-BLK YELL FD</v>
          </cell>
          <cell r="C4517">
            <v>60</v>
          </cell>
          <cell r="D4517" t="str">
            <v>648478669031</v>
          </cell>
        </row>
        <row r="4518">
          <cell r="A4518" t="str">
            <v>670377658073</v>
          </cell>
          <cell r="B4518" t="str">
            <v>HOURGLASS WOODGRAIN/BRZ FADE</v>
          </cell>
          <cell r="C4518">
            <v>70</v>
          </cell>
          <cell r="D4518" t="str">
            <v>648478654730</v>
          </cell>
        </row>
        <row r="4519">
          <cell r="A4519" t="str">
            <v>670377671143</v>
          </cell>
          <cell r="B4519" t="str">
            <v>HOURGLASS BLUE FRANCE-GRY w/SILV MIRR</v>
          </cell>
          <cell r="C4519">
            <v>0</v>
          </cell>
          <cell r="D4519" t="str">
            <v>648478670181</v>
          </cell>
        </row>
        <row r="4520">
          <cell r="A4520" t="str">
            <v>670378038129</v>
          </cell>
          <cell r="B4520" t="str">
            <v>HS SCOOP BLACK/GREY ARC</v>
          </cell>
          <cell r="C4520">
            <v>47.5</v>
          </cell>
          <cell r="D4520" t="str">
            <v>648478104310</v>
          </cell>
        </row>
        <row r="4521">
          <cell r="A4521" t="str">
            <v>670378038135</v>
          </cell>
          <cell r="B4521" t="str">
            <v>HS SCOOP BLACK/ GREY POLARIZED LENS</v>
          </cell>
          <cell r="C4521">
            <v>70</v>
          </cell>
          <cell r="D4521" t="str">
            <v>648478104471</v>
          </cell>
        </row>
        <row r="4522">
          <cell r="A4522" t="str">
            <v>670378053174</v>
          </cell>
          <cell r="B4522" t="str">
            <v>HS SCOOP BLK ORG FADE/ORANGE ARC</v>
          </cell>
          <cell r="C4522">
            <v>20</v>
          </cell>
          <cell r="D4522" t="str">
            <v>648478104396</v>
          </cell>
        </row>
        <row r="4523">
          <cell r="A4523" t="str">
            <v>670378053181</v>
          </cell>
          <cell r="B4523" t="str">
            <v>HS SCOOP BLK ORG FADE/ORG-SIL GR.</v>
          </cell>
          <cell r="C4523">
            <v>47.5</v>
          </cell>
          <cell r="D4523" t="str">
            <v>648478104495</v>
          </cell>
        </row>
        <row r="4524">
          <cell r="A4524" t="str">
            <v>670378104063</v>
          </cell>
          <cell r="B4524" t="str">
            <v>HS SCOOP BLU CRYSTL/BLU ARC GRAD MIR</v>
          </cell>
          <cell r="C4524">
            <v>47.5</v>
          </cell>
          <cell r="D4524" t="str">
            <v>648478104440</v>
          </cell>
        </row>
        <row r="4525">
          <cell r="A4525" t="str">
            <v>670378104129</v>
          </cell>
          <cell r="B4525" t="str">
            <v>HS SCOOP BLUE CRYSTAL/GREY ARC</v>
          </cell>
          <cell r="C4525">
            <v>42.5</v>
          </cell>
          <cell r="D4525" t="str">
            <v>648478104303</v>
          </cell>
        </row>
        <row r="4526">
          <cell r="A4526" t="str">
            <v>670378112140</v>
          </cell>
          <cell r="B4526" t="str">
            <v>HS SCOOP BLU SMOKE FD/GRYwGR SILV</v>
          </cell>
          <cell r="C4526">
            <v>50</v>
          </cell>
          <cell r="D4526" t="str">
            <v>648478613560</v>
          </cell>
        </row>
        <row r="4527">
          <cell r="A4527" t="str">
            <v>670378133079</v>
          </cell>
          <cell r="B4527" t="str">
            <v>HS SCOOP METALIC BRN/BRNZwGOLD GRAD</v>
          </cell>
          <cell r="C4527">
            <v>50</v>
          </cell>
          <cell r="D4527" t="str">
            <v>648478605800</v>
          </cell>
        </row>
        <row r="4528">
          <cell r="A4528" t="str">
            <v>670378154199</v>
          </cell>
          <cell r="B4528" t="str">
            <v>HS SCOOP BURG CHRM/ROSE ARC GRAD MIR</v>
          </cell>
          <cell r="C4528">
            <v>20</v>
          </cell>
          <cell r="D4528" t="str">
            <v>648478104457</v>
          </cell>
        </row>
        <row r="4529">
          <cell r="A4529" t="str">
            <v>670378163069</v>
          </cell>
          <cell r="B4529" t="str">
            <v>HS SCOOP CARAMEL BROWN-BRONZE</v>
          </cell>
          <cell r="C4529">
            <v>47.5</v>
          </cell>
          <cell r="D4529" t="str">
            <v>648478669048</v>
          </cell>
        </row>
        <row r="4530">
          <cell r="A4530" t="str">
            <v>670378177063</v>
          </cell>
          <cell r="B4530" t="str">
            <v>HS SCOOP CHROME/BLUEwGRAD SIL</v>
          </cell>
          <cell r="C4530">
            <v>50</v>
          </cell>
          <cell r="D4530" t="str">
            <v>648478605817</v>
          </cell>
        </row>
        <row r="4531">
          <cell r="A4531" t="str">
            <v>670378178137</v>
          </cell>
          <cell r="B4531" t="str">
            <v>HS SCOOP FADE CHROM/GRYwSIL GR POLAR</v>
          </cell>
          <cell r="C4531">
            <v>70</v>
          </cell>
          <cell r="D4531" t="str">
            <v>648478614611</v>
          </cell>
        </row>
        <row r="4532">
          <cell r="A4532" t="str">
            <v>670378178140</v>
          </cell>
          <cell r="B4532" t="str">
            <v>HS SCOOP FADE CHROME/GRY-SIL GR.</v>
          </cell>
          <cell r="C4532">
            <v>55</v>
          </cell>
          <cell r="D4532" t="str">
            <v>648478104518</v>
          </cell>
        </row>
        <row r="4533">
          <cell r="A4533" t="str">
            <v>670378188069</v>
          </cell>
          <cell r="B4533" t="str">
            <v>HS SCOOP CLEAR BROWN/BRONZE ARC</v>
          </cell>
          <cell r="C4533">
            <v>20</v>
          </cell>
          <cell r="D4533" t="str">
            <v>648478104334</v>
          </cell>
        </row>
        <row r="4534">
          <cell r="A4534" t="str">
            <v>670378188074</v>
          </cell>
          <cell r="B4534" t="str">
            <v>HS SCOOP CLEAR BROWN/BRZ POLARIZED</v>
          </cell>
          <cell r="C4534">
            <v>30</v>
          </cell>
          <cell r="D4534" t="str">
            <v>648478104488</v>
          </cell>
        </row>
        <row r="4535">
          <cell r="A4535" t="str">
            <v>670378188079</v>
          </cell>
          <cell r="B4535" t="str">
            <v>HS SCOOP CLR BRN/BRNZ-GOLD GR.</v>
          </cell>
          <cell r="C4535">
            <v>47.5</v>
          </cell>
          <cell r="D4535" t="str">
            <v>648478104501</v>
          </cell>
        </row>
        <row r="4536">
          <cell r="A4536" t="str">
            <v>670378194069</v>
          </cell>
          <cell r="B4536" t="str">
            <v>HS SCOOP CLEAR GOLD/BRONZE ARC</v>
          </cell>
          <cell r="C4536">
            <v>42.5</v>
          </cell>
          <cell r="D4536" t="str">
            <v>648478104600</v>
          </cell>
        </row>
        <row r="4537">
          <cell r="A4537" t="str">
            <v>670378194240</v>
          </cell>
          <cell r="B4537" t="str">
            <v>HS SCOOP CLEAR GOLD/YELLOW  VECTRA</v>
          </cell>
          <cell r="C4537">
            <v>20</v>
          </cell>
          <cell r="D4537" t="str">
            <v>648478104563</v>
          </cell>
        </row>
        <row r="4538">
          <cell r="A4538" t="str">
            <v>670378306129</v>
          </cell>
          <cell r="B4538" t="str">
            <v>HS SCOOP GREY RUBBER/GREY ARC</v>
          </cell>
          <cell r="C4538">
            <v>20</v>
          </cell>
          <cell r="D4538" t="str">
            <v>648478104464</v>
          </cell>
        </row>
        <row r="4539">
          <cell r="A4539" t="str">
            <v>670378306181</v>
          </cell>
          <cell r="B4539" t="str">
            <v>HS SCOOP GRY RUB/ORGwSIL GRAD TURQ</v>
          </cell>
          <cell r="C4539">
            <v>20</v>
          </cell>
          <cell r="D4539" t="str">
            <v>648478104525</v>
          </cell>
        </row>
        <row r="4540">
          <cell r="A4540" t="str">
            <v>670378329110</v>
          </cell>
          <cell r="B4540" t="str">
            <v>HS SCOOP IND CYN RUBR/CYAN VECTOR</v>
          </cell>
          <cell r="C4540">
            <v>20</v>
          </cell>
          <cell r="D4540" t="str">
            <v>648478104570</v>
          </cell>
        </row>
        <row r="4541">
          <cell r="A4541" t="str">
            <v>670378339129</v>
          </cell>
          <cell r="B4541" t="str">
            <v>HS SCOOP KHAKI/GREY ARC</v>
          </cell>
          <cell r="C4541">
            <v>20</v>
          </cell>
          <cell r="D4541" t="str">
            <v>648478104341</v>
          </cell>
        </row>
        <row r="4542">
          <cell r="A4542" t="str">
            <v>670378358162</v>
          </cell>
          <cell r="B4542" t="str">
            <v>HS SCOOP LIME FADE/LIME-SILV GR.</v>
          </cell>
          <cell r="C4542">
            <v>47.5</v>
          </cell>
          <cell r="D4542" t="str">
            <v>648478104532</v>
          </cell>
        </row>
        <row r="4543">
          <cell r="A4543" t="str">
            <v>670378567129</v>
          </cell>
          <cell r="B4543" t="str">
            <v>HS SCOOP SMOKE GUN FADE/GREY</v>
          </cell>
          <cell r="C4543">
            <v>42.5</v>
          </cell>
          <cell r="D4543" t="str">
            <v>648478620001</v>
          </cell>
        </row>
        <row r="4544">
          <cell r="A4544" t="str">
            <v>670378589069</v>
          </cell>
          <cell r="B4544" t="str">
            <v>HS SCOOP TAUPE/LT BRONZE</v>
          </cell>
          <cell r="C4544">
            <v>42.5</v>
          </cell>
          <cell r="D4544" t="str">
            <v>648478613577</v>
          </cell>
        </row>
        <row r="4545">
          <cell r="A4545" t="str">
            <v>670378589072</v>
          </cell>
          <cell r="B4545" t="str">
            <v>HS SCOOP TAUPE/BRONZE PHOTOCHR</v>
          </cell>
          <cell r="C4545">
            <v>62.5</v>
          </cell>
          <cell r="D4545" t="str">
            <v>648478619999</v>
          </cell>
        </row>
        <row r="4546">
          <cell r="A4546" t="str">
            <v>670378613069</v>
          </cell>
          <cell r="B4546" t="str">
            <v>HS SCOOP TORTOISE-BRONZE</v>
          </cell>
          <cell r="C4546">
            <v>47.5</v>
          </cell>
          <cell r="D4546" t="str">
            <v>648478613034</v>
          </cell>
        </row>
        <row r="4547">
          <cell r="A4547" t="str">
            <v>670378638129</v>
          </cell>
          <cell r="B4547" t="str">
            <v>HS SCOOP WHITE SHINY-GREY</v>
          </cell>
          <cell r="C4547">
            <v>47.5</v>
          </cell>
          <cell r="D4547" t="str">
            <v>648478670136</v>
          </cell>
        </row>
        <row r="4548">
          <cell r="A4548" t="str">
            <v>670378638132</v>
          </cell>
          <cell r="B4548" t="str">
            <v>HS SCOOP WHT GLS/GREY PHOTOCHR</v>
          </cell>
          <cell r="C4548">
            <v>62.5</v>
          </cell>
          <cell r="D4548" t="str">
            <v>648478645677</v>
          </cell>
        </row>
        <row r="4549">
          <cell r="A4549" t="str">
            <v>670378638139</v>
          </cell>
          <cell r="B4549" t="str">
            <v>HS SCOOP WHITE SHINY-GRY W/BLACK MIR</v>
          </cell>
          <cell r="C4549">
            <v>50</v>
          </cell>
          <cell r="D4549" t="str">
            <v>648478669055</v>
          </cell>
        </row>
        <row r="4550">
          <cell r="A4550" t="str">
            <v>670405026149</v>
          </cell>
          <cell r="B4550" t="str">
            <v>ISIS ARCTIC SLATE/LT BLUE LENS</v>
          </cell>
          <cell r="C4550">
            <v>20</v>
          </cell>
          <cell r="D4550" t="str">
            <v>648478103757</v>
          </cell>
        </row>
        <row r="4551">
          <cell r="A4551" t="str">
            <v>670405038129</v>
          </cell>
          <cell r="B4551" t="str">
            <v>ISIS BLACK GLOSS/GREY LENS</v>
          </cell>
          <cell r="C4551">
            <v>20</v>
          </cell>
          <cell r="D4551" t="str">
            <v>648478103702</v>
          </cell>
        </row>
        <row r="4552">
          <cell r="A4552" t="str">
            <v>670405105053</v>
          </cell>
          <cell r="B4552" t="str">
            <v>ISIS BLU FADE/BLU FADE FLASH</v>
          </cell>
          <cell r="C4552">
            <v>20</v>
          </cell>
          <cell r="D4552" t="str">
            <v>648478103795</v>
          </cell>
        </row>
        <row r="4553">
          <cell r="A4553" t="str">
            <v>670405212129</v>
          </cell>
          <cell r="B4553" t="str">
            <v>ISIS CORAL/GREY</v>
          </cell>
          <cell r="C4553">
            <v>20</v>
          </cell>
          <cell r="D4553" t="str">
            <v>648478103719</v>
          </cell>
        </row>
        <row r="4554">
          <cell r="A4554" t="str">
            <v>670405212196</v>
          </cell>
          <cell r="B4554" t="str">
            <v>ISIS CORAL/ROSE</v>
          </cell>
          <cell r="C4554">
            <v>20</v>
          </cell>
          <cell r="D4554" t="str">
            <v>648478103726</v>
          </cell>
        </row>
        <row r="4555">
          <cell r="A4555" t="str">
            <v>670405292133</v>
          </cell>
          <cell r="B4555" t="str">
            <v>ISIS GREEN MOSS/GREY GRN LENS</v>
          </cell>
          <cell r="C4555">
            <v>20</v>
          </cell>
          <cell r="D4555" t="str">
            <v>648478103764</v>
          </cell>
        </row>
        <row r="4556">
          <cell r="A4556" t="str">
            <v>670405356052</v>
          </cell>
          <cell r="B4556" t="str">
            <v>ISIS LILAC FADE/BLUE FADE</v>
          </cell>
          <cell r="C4556">
            <v>20</v>
          </cell>
          <cell r="D4556" t="str">
            <v>648478103825</v>
          </cell>
        </row>
        <row r="4557">
          <cell r="A4557" t="str">
            <v>670405421069</v>
          </cell>
          <cell r="B4557" t="str">
            <v>ISIS MOCHA/BRONZE LENS</v>
          </cell>
          <cell r="C4557">
            <v>20</v>
          </cell>
          <cell r="D4557" t="str">
            <v>648478103771</v>
          </cell>
        </row>
        <row r="4558">
          <cell r="A4558" t="str">
            <v>670405574069</v>
          </cell>
          <cell r="B4558" t="str">
            <v>ISIS SUNFLOWER/BRONZE LENS</v>
          </cell>
          <cell r="C4558">
            <v>20</v>
          </cell>
          <cell r="D4558" t="str">
            <v>648478103733</v>
          </cell>
        </row>
        <row r="4559">
          <cell r="A4559" t="str">
            <v>670405607069</v>
          </cell>
          <cell r="B4559" t="str">
            <v>ISIS TIGER TORT/BRONZE LENS</v>
          </cell>
          <cell r="C4559">
            <v>20</v>
          </cell>
          <cell r="D4559" t="str">
            <v>648478103740</v>
          </cell>
        </row>
        <row r="4560">
          <cell r="A4560" t="str">
            <v>670405624229</v>
          </cell>
          <cell r="B4560" t="str">
            <v>ISIS CLEAR VIOLET/VIOLET LENS</v>
          </cell>
          <cell r="C4560">
            <v>20</v>
          </cell>
          <cell r="D4560" t="str">
            <v>648478103788</v>
          </cell>
        </row>
        <row r="4561">
          <cell r="A4561" t="str">
            <v>670405657233</v>
          </cell>
          <cell r="B4561" t="str">
            <v>ISIS WINE FADE/WINE FADE LENS</v>
          </cell>
          <cell r="C4561">
            <v>20</v>
          </cell>
          <cell r="D4561" t="str">
            <v>648478103801</v>
          </cell>
        </row>
        <row r="4562">
          <cell r="A4562" t="str">
            <v>670409062129</v>
          </cell>
          <cell r="B4562" t="str">
            <v>JADE BLACK SHINY/GREY</v>
          </cell>
          <cell r="C4562">
            <v>40</v>
          </cell>
          <cell r="D4562" t="str">
            <v>648478108813</v>
          </cell>
        </row>
        <row r="4563">
          <cell r="A4563" t="str">
            <v>670409062135</v>
          </cell>
          <cell r="B4563" t="str">
            <v>JADE BLACK SHINY/GREY POLARZ</v>
          </cell>
          <cell r="C4563">
            <v>60</v>
          </cell>
          <cell r="D4563" t="str">
            <v>648478104150</v>
          </cell>
        </row>
        <row r="4564">
          <cell r="A4564" t="str">
            <v>670409105052</v>
          </cell>
          <cell r="B4564" t="str">
            <v>JADE BLUE FADE/BLUE FADE</v>
          </cell>
          <cell r="C4564">
            <v>47.5</v>
          </cell>
          <cell r="D4564" t="str">
            <v>648478108806</v>
          </cell>
        </row>
        <row r="4565">
          <cell r="A4565" t="str">
            <v>670409286045</v>
          </cell>
          <cell r="B4565" t="str">
            <v>JADE GRASSHOPPER/BLK GRN FAD</v>
          </cell>
          <cell r="C4565">
            <v>47.5</v>
          </cell>
          <cell r="D4565" t="str">
            <v>648478108837</v>
          </cell>
        </row>
        <row r="4566">
          <cell r="A4566" t="str">
            <v>670409342147</v>
          </cell>
          <cell r="B4566" t="str">
            <v>JADE LAGOON FADE/LAGOON FD</v>
          </cell>
          <cell r="C4566">
            <v>47.5</v>
          </cell>
          <cell r="D4566" t="str">
            <v>648478614628</v>
          </cell>
        </row>
        <row r="4567">
          <cell r="A4567" t="str">
            <v>670409363073</v>
          </cell>
          <cell r="B4567" t="str">
            <v>JADE LIQUID IVORY/BRONZE FADE</v>
          </cell>
          <cell r="C4567">
            <v>47.5</v>
          </cell>
          <cell r="D4567" t="str">
            <v>648478620018</v>
          </cell>
        </row>
        <row r="4568">
          <cell r="A4568" t="str">
            <v>670409575224</v>
          </cell>
          <cell r="B4568" t="str">
            <v>JADE SUNSET FADE/SUNSET FD</v>
          </cell>
          <cell r="C4568">
            <v>47.5</v>
          </cell>
          <cell r="D4568" t="str">
            <v>648478613584</v>
          </cell>
        </row>
        <row r="4569">
          <cell r="A4569" t="str">
            <v>670409608069</v>
          </cell>
          <cell r="B4569" t="str">
            <v>JADE TOBACCO/BRONZE</v>
          </cell>
          <cell r="C4569">
            <v>40</v>
          </cell>
          <cell r="D4569" t="str">
            <v>648478104167</v>
          </cell>
        </row>
        <row r="4570">
          <cell r="A4570" t="str">
            <v>670409613069</v>
          </cell>
          <cell r="B4570" t="str">
            <v>JADE TORTOISE/BRONZE</v>
          </cell>
          <cell r="C4570">
            <v>40</v>
          </cell>
          <cell r="D4570" t="str">
            <v>648478108844</v>
          </cell>
        </row>
        <row r="4571">
          <cell r="A4571" t="str">
            <v>670409657233</v>
          </cell>
          <cell r="B4571" t="str">
            <v>JADE WINE FADE/WINE FD</v>
          </cell>
          <cell r="C4571">
            <v>47.5</v>
          </cell>
          <cell r="D4571" t="str">
            <v>648478108820</v>
          </cell>
        </row>
        <row r="4572">
          <cell r="A4572" t="str">
            <v>670411312135</v>
          </cell>
          <cell r="B4572" t="str">
            <v>JETT GUNMTL CHROM /GRY POLZD</v>
          </cell>
          <cell r="C4572">
            <v>30</v>
          </cell>
          <cell r="D4572" t="str">
            <v>648478106239</v>
          </cell>
        </row>
        <row r="4573">
          <cell r="A4573" t="str">
            <v>670411613080</v>
          </cell>
          <cell r="B4573" t="str">
            <v>JETT TORTOISE/ BRZGOLD  LENS</v>
          </cell>
          <cell r="C4573">
            <v>20</v>
          </cell>
          <cell r="D4573" t="str">
            <v>648478106031</v>
          </cell>
        </row>
        <row r="4574">
          <cell r="A4574" t="str">
            <v>670418013069</v>
          </cell>
          <cell r="B4574" t="str">
            <v>KGB ANODIZE BRWN/RED BRZ</v>
          </cell>
          <cell r="C4574">
            <v>70</v>
          </cell>
          <cell r="D4574" t="str">
            <v>648478614635</v>
          </cell>
        </row>
        <row r="4575">
          <cell r="A4575" t="str">
            <v>670418038129</v>
          </cell>
          <cell r="B4575" t="str">
            <v>KGB BLACK/GREY</v>
          </cell>
          <cell r="C4575">
            <v>70</v>
          </cell>
          <cell r="D4575" t="str">
            <v>648478614642</v>
          </cell>
        </row>
        <row r="4576">
          <cell r="A4576" t="str">
            <v>670418311129</v>
          </cell>
          <cell r="B4576" t="str">
            <v>KGB GUNMETAL/GREY</v>
          </cell>
          <cell r="C4576">
            <v>70</v>
          </cell>
          <cell r="D4576" t="str">
            <v>648478614659</v>
          </cell>
        </row>
        <row r="4577">
          <cell r="A4577" t="str">
            <v>670420071044</v>
          </cell>
          <cell r="B4577" t="str">
            <v>KIRA BLK ORG PINSTRIPE-BLK FADE</v>
          </cell>
          <cell r="C4577">
            <v>60</v>
          </cell>
          <cell r="D4577" t="str">
            <v>648478665156</v>
          </cell>
        </row>
        <row r="4578">
          <cell r="A4578" t="str">
            <v>670420137073</v>
          </cell>
          <cell r="B4578" t="str">
            <v>KIRA BROWN HORN-BRONZE FADE</v>
          </cell>
          <cell r="C4578">
            <v>60</v>
          </cell>
          <cell r="D4578" t="str">
            <v>648478665132</v>
          </cell>
        </row>
        <row r="4579">
          <cell r="A4579" t="str">
            <v>670420284164</v>
          </cell>
          <cell r="B4579" t="str">
            <v>KIRA GRAPE-MERLOT FADE</v>
          </cell>
          <cell r="C4579">
            <v>60</v>
          </cell>
          <cell r="D4579" t="str">
            <v>648478665149</v>
          </cell>
        </row>
        <row r="4580">
          <cell r="A4580" t="str">
            <v>670425038069</v>
          </cell>
          <cell r="B4580" t="str">
            <v>KLINE BLACK/BRONZE</v>
          </cell>
          <cell r="C4580">
            <v>62.5</v>
          </cell>
          <cell r="D4580" t="str">
            <v>648478614666</v>
          </cell>
        </row>
        <row r="4581">
          <cell r="A4581" t="str">
            <v>670425110154</v>
          </cell>
          <cell r="B4581" t="str">
            <v>KLINE BLU MDNT/LT BLUwGR SILV</v>
          </cell>
          <cell r="C4581">
            <v>70</v>
          </cell>
          <cell r="D4581" t="str">
            <v>648478613591</v>
          </cell>
        </row>
        <row r="4582">
          <cell r="A4582" t="str">
            <v>670425132078</v>
          </cell>
          <cell r="B4582" t="str">
            <v>KLINE SHNY BRZ/BRZwGOLD FL</v>
          </cell>
          <cell r="C4582">
            <v>70</v>
          </cell>
          <cell r="D4582" t="str">
            <v>648478613607</v>
          </cell>
        </row>
        <row r="4583">
          <cell r="A4583" t="str">
            <v>670425152133</v>
          </cell>
          <cell r="B4583" t="str">
            <v>KLINE BRUSH GUNMTL/GRY GRN</v>
          </cell>
          <cell r="C4583">
            <v>62.5</v>
          </cell>
          <cell r="D4583" t="str">
            <v>648478613621</v>
          </cell>
        </row>
        <row r="4584">
          <cell r="A4584" t="str">
            <v>670425177192</v>
          </cell>
          <cell r="B4584" t="str">
            <v>KLINE CHROME/PINKwGR SILV</v>
          </cell>
          <cell r="C4584">
            <v>70</v>
          </cell>
          <cell r="D4584" t="str">
            <v>648478613614</v>
          </cell>
        </row>
        <row r="4585">
          <cell r="A4585" t="str">
            <v>670425287143</v>
          </cell>
          <cell r="B4585" t="str">
            <v>KLINE GREEN/GRYwDRK SILV MIR</v>
          </cell>
          <cell r="C4585">
            <v>70</v>
          </cell>
          <cell r="D4585" t="str">
            <v>648478620025</v>
          </cell>
        </row>
        <row r="4586">
          <cell r="A4586" t="str">
            <v>670431041129</v>
          </cell>
          <cell r="B4586" t="str">
            <v>LACROSSE BKwDRK NV TMPL-GY</v>
          </cell>
          <cell r="C4586">
            <v>55</v>
          </cell>
          <cell r="D4586" t="str">
            <v>648478678514</v>
          </cell>
        </row>
        <row r="4587">
          <cell r="A4587" t="str">
            <v>670431045129</v>
          </cell>
          <cell r="B4587" t="str">
            <v>LACROSSE BLACK FADE-GREY</v>
          </cell>
          <cell r="C4587">
            <v>52.5</v>
          </cell>
          <cell r="D4587" t="str">
            <v>648478674011</v>
          </cell>
        </row>
        <row r="4588">
          <cell r="A4588" t="str">
            <v>670431062129</v>
          </cell>
          <cell r="B4588" t="str">
            <v>LACROSSE BLACK SHINY-GREY</v>
          </cell>
          <cell r="C4588">
            <v>52.5</v>
          </cell>
          <cell r="D4588" t="str">
            <v>648478663879</v>
          </cell>
        </row>
        <row r="4589">
          <cell r="A4589" t="str">
            <v>670431062135</v>
          </cell>
          <cell r="B4589" t="str">
            <v>LACROSSE BLACK SHINY-GREY PLZD</v>
          </cell>
          <cell r="C4589">
            <v>75</v>
          </cell>
          <cell r="D4589" t="str">
            <v>648478663886</v>
          </cell>
        </row>
        <row r="4590">
          <cell r="A4590" t="str">
            <v>670431066129</v>
          </cell>
          <cell r="B4590" t="str">
            <v>LACROSSE BLK STRP TORT-GREY</v>
          </cell>
          <cell r="C4590">
            <v>52.5</v>
          </cell>
          <cell r="D4590" t="str">
            <v>648478669062</v>
          </cell>
        </row>
        <row r="4591">
          <cell r="A4591" t="str">
            <v>670431071129</v>
          </cell>
          <cell r="B4591" t="str">
            <v>LACROSSE BK wORG PNSTRP-GY</v>
          </cell>
          <cell r="C4591">
            <v>65</v>
          </cell>
          <cell r="D4591" t="str">
            <v>648478678521</v>
          </cell>
        </row>
        <row r="4592">
          <cell r="A4592" t="str">
            <v>670431118069</v>
          </cell>
          <cell r="B4592" t="str">
            <v>LACROSSE BRN LAYERED-BZ</v>
          </cell>
          <cell r="C4592">
            <v>65</v>
          </cell>
          <cell r="D4592" t="str">
            <v>648478678538</v>
          </cell>
        </row>
        <row r="4593">
          <cell r="A4593" t="str">
            <v>670431130069</v>
          </cell>
          <cell r="B4593" t="str">
            <v>LACROSSE BRONZE FADE-BRONZE</v>
          </cell>
          <cell r="C4593">
            <v>52.5</v>
          </cell>
          <cell r="D4593" t="str">
            <v>648478674035</v>
          </cell>
        </row>
        <row r="4594">
          <cell r="A4594" t="str">
            <v>670431204143</v>
          </cell>
          <cell r="B4594" t="str">
            <v>LACROSSE CLR SMOKE-GYwSilMir</v>
          </cell>
          <cell r="C4594">
            <v>52.5</v>
          </cell>
          <cell r="D4594" t="str">
            <v>648478689398</v>
          </cell>
        </row>
        <row r="4595">
          <cell r="A4595" t="str">
            <v>670431305129</v>
          </cell>
          <cell r="B4595" t="str">
            <v>LACROSSE GRY PAISLEY-GREY</v>
          </cell>
          <cell r="C4595">
            <v>60</v>
          </cell>
          <cell r="D4595" t="str">
            <v>648478663923</v>
          </cell>
        </row>
        <row r="4596">
          <cell r="A4596" t="str">
            <v>670431613069</v>
          </cell>
          <cell r="B4596" t="str">
            <v>LACROSSE BROWN STRP TORT-BRZ</v>
          </cell>
          <cell r="C4596">
            <v>52.5</v>
          </cell>
          <cell r="D4596" t="str">
            <v>648478663909</v>
          </cell>
        </row>
        <row r="4597">
          <cell r="A4597" t="str">
            <v>670431613074</v>
          </cell>
          <cell r="B4597" t="str">
            <v>LACROSSE BROWN STRP TORT- BZ POLZD</v>
          </cell>
          <cell r="C4597">
            <v>75</v>
          </cell>
          <cell r="D4597" t="str">
            <v>648478663916</v>
          </cell>
        </row>
        <row r="4598">
          <cell r="A4598" t="str">
            <v>670431638129</v>
          </cell>
          <cell r="B4598" t="str">
            <v>LACROSSE WHITE-GREY</v>
          </cell>
          <cell r="C4598">
            <v>52.5</v>
          </cell>
          <cell r="D4598" t="str">
            <v>648478674028</v>
          </cell>
        </row>
        <row r="4599">
          <cell r="A4599" t="str">
            <v>670431638135</v>
          </cell>
          <cell r="B4599" t="str">
            <v>LACROSSE WHITE-GREY POLZD</v>
          </cell>
          <cell r="C4599">
            <v>75</v>
          </cell>
          <cell r="D4599" t="str">
            <v>648478689404</v>
          </cell>
        </row>
        <row r="4600">
          <cell r="A4600" t="str">
            <v>670431662093</v>
          </cell>
          <cell r="B4600" t="str">
            <v>LACROSSE YEL BLISS-CARAMEL BRN</v>
          </cell>
          <cell r="C4600">
            <v>52.5</v>
          </cell>
          <cell r="D4600" t="str">
            <v>648478663893</v>
          </cell>
        </row>
        <row r="4601">
          <cell r="A4601" t="str">
            <v>670431676069</v>
          </cell>
          <cell r="B4601" t="str">
            <v>LACROSSE PASTEL BROWN-BRNZ</v>
          </cell>
          <cell r="C4601">
            <v>50</v>
          </cell>
          <cell r="D4601" t="str">
            <v>648478674004</v>
          </cell>
        </row>
        <row r="4602">
          <cell r="A4602" t="str">
            <v>670431794129</v>
          </cell>
          <cell r="B4602" t="str">
            <v>LACROSSE BKwClrflStrpsTmpl-GY</v>
          </cell>
          <cell r="C4602">
            <v>57.5</v>
          </cell>
          <cell r="D4602" t="str">
            <v>648478689374</v>
          </cell>
        </row>
        <row r="4603">
          <cell r="A4603" t="str">
            <v>670431797129</v>
          </cell>
          <cell r="B4603" t="str">
            <v>LACROSSE BKwWhTEXTURE on TMPL-GY</v>
          </cell>
          <cell r="C4603">
            <v>57.5</v>
          </cell>
          <cell r="D4603" t="str">
            <v>648478689381</v>
          </cell>
        </row>
        <row r="4604">
          <cell r="A4604" t="str">
            <v>670435045044</v>
          </cell>
          <cell r="B4604" t="str">
            <v>LE BARON BLK FADE/BLK FADE</v>
          </cell>
          <cell r="C4604">
            <v>52.5</v>
          </cell>
          <cell r="D4604" t="str">
            <v>648478613638</v>
          </cell>
        </row>
        <row r="4605">
          <cell r="A4605" t="str">
            <v>670435062129</v>
          </cell>
          <cell r="B4605" t="str">
            <v>LE BARON BLACK GLOSS/GREY</v>
          </cell>
          <cell r="C4605">
            <v>45</v>
          </cell>
          <cell r="D4605" t="str">
            <v>648478613645</v>
          </cell>
        </row>
        <row r="4606">
          <cell r="A4606" t="str">
            <v>670435062135</v>
          </cell>
          <cell r="B4606" t="str">
            <v>LE BARON BLACK GLS/GREY POLAR</v>
          </cell>
          <cell r="C4606">
            <v>65</v>
          </cell>
          <cell r="D4606" t="str">
            <v>648478614673</v>
          </cell>
        </row>
        <row r="4607">
          <cell r="A4607" t="str">
            <v>670435062136</v>
          </cell>
          <cell r="B4607" t="str">
            <v>LE BARON BLK GLS/GRY POLZ PHOTO</v>
          </cell>
          <cell r="C4607">
            <v>85</v>
          </cell>
          <cell r="D4607" t="str">
            <v>648478645684</v>
          </cell>
        </row>
        <row r="4608">
          <cell r="A4608" t="str">
            <v>670435197171</v>
          </cell>
          <cell r="B4608" t="str">
            <v>LE BARON CLR OLIVE/OLIVE</v>
          </cell>
          <cell r="C4608">
            <v>45</v>
          </cell>
          <cell r="D4608" t="str">
            <v>648478613652</v>
          </cell>
        </row>
        <row r="4609">
          <cell r="A4609" t="str">
            <v>670435201099</v>
          </cell>
          <cell r="B4609" t="str">
            <v>LE BARON CLR PEWTR/CLR PEWTR</v>
          </cell>
          <cell r="C4609">
            <v>45</v>
          </cell>
          <cell r="D4609" t="str">
            <v>648478614680</v>
          </cell>
        </row>
        <row r="4610">
          <cell r="A4610" t="str">
            <v>670435589155</v>
          </cell>
          <cell r="B4610" t="str">
            <v>LE BARON TAUPE/LT BRNZ</v>
          </cell>
          <cell r="C4610">
            <v>45</v>
          </cell>
          <cell r="D4610" t="str">
            <v>648478613669</v>
          </cell>
        </row>
        <row r="4611">
          <cell r="A4611" t="str">
            <v>670435613069</v>
          </cell>
          <cell r="B4611" t="str">
            <v>LE BARON X-RAY TORT/BRNZ</v>
          </cell>
          <cell r="C4611">
            <v>45</v>
          </cell>
          <cell r="D4611" t="str">
            <v>648478620032</v>
          </cell>
        </row>
        <row r="4612">
          <cell r="A4612" t="str">
            <v>670437010039</v>
          </cell>
          <cell r="B4612" t="str">
            <v>LEDA AMBER CLR FADE/AMB CLR FD</v>
          </cell>
          <cell r="C4612">
            <v>20</v>
          </cell>
          <cell r="D4612" t="str">
            <v>648478602458</v>
          </cell>
        </row>
        <row r="4613">
          <cell r="A4613" t="str">
            <v>670437051046</v>
          </cell>
          <cell r="B4613" t="str">
            <v>LEDA BLK MAGENTA FD/BLK MAG FA</v>
          </cell>
          <cell r="C4613">
            <v>20</v>
          </cell>
          <cell r="D4613" t="str">
            <v>648478602465</v>
          </cell>
        </row>
        <row r="4614">
          <cell r="A4614" t="str">
            <v>670437062129</v>
          </cell>
          <cell r="B4614" t="str">
            <v>LEDA BLACK GLOSS/GREY ARC</v>
          </cell>
          <cell r="C4614">
            <v>20</v>
          </cell>
          <cell r="D4614" t="str">
            <v>648478602427</v>
          </cell>
        </row>
        <row r="4615">
          <cell r="A4615" t="str">
            <v>670437154129</v>
          </cell>
          <cell r="B4615" t="str">
            <v>LEDA BURGUNDY BLK/GREY ARC</v>
          </cell>
          <cell r="C4615">
            <v>20</v>
          </cell>
          <cell r="D4615" t="str">
            <v>648478602410</v>
          </cell>
        </row>
        <row r="4616">
          <cell r="A4616" t="str">
            <v>670437523069</v>
          </cell>
          <cell r="B4616" t="str">
            <v>LEDA RED MOCHA/BRONZE ARC</v>
          </cell>
          <cell r="C4616">
            <v>20</v>
          </cell>
          <cell r="D4616" t="str">
            <v>648478602434</v>
          </cell>
        </row>
        <row r="4617">
          <cell r="A4617" t="str">
            <v>670437607069</v>
          </cell>
          <cell r="B4617" t="str">
            <v>LEDA TIGER TORT/BRONZE ARC</v>
          </cell>
          <cell r="C4617">
            <v>20</v>
          </cell>
          <cell r="D4617" t="str">
            <v>648478602441</v>
          </cell>
        </row>
        <row r="4618">
          <cell r="A4618" t="str">
            <v>670465031057</v>
          </cell>
          <cell r="B4618" t="str">
            <v>M2 AZURE BLU/BLU METALIC</v>
          </cell>
          <cell r="C4618">
            <v>47.5</v>
          </cell>
          <cell r="D4618" t="str">
            <v>648478110755</v>
          </cell>
        </row>
        <row r="4619">
          <cell r="A4619" t="str">
            <v>670465038129</v>
          </cell>
          <cell r="B4619" t="str">
            <v>M2 BLACK / GREY ARC</v>
          </cell>
          <cell r="C4619">
            <v>40</v>
          </cell>
          <cell r="D4619" t="str">
            <v>648478110618</v>
          </cell>
        </row>
        <row r="4620">
          <cell r="A4620" t="str">
            <v>670465038135</v>
          </cell>
          <cell r="B4620" t="str">
            <v>M2 BLACK / GREY POLARIZED</v>
          </cell>
          <cell r="C4620">
            <v>30</v>
          </cell>
          <cell r="D4620" t="str">
            <v>648478110625</v>
          </cell>
        </row>
        <row r="4621">
          <cell r="A4621" t="str">
            <v>670465104056</v>
          </cell>
          <cell r="B4621" t="str">
            <v>M2 BLUE CRYSTAL/BLU-SIL-ROS GR</v>
          </cell>
          <cell r="C4621">
            <v>47.5</v>
          </cell>
          <cell r="D4621" t="str">
            <v>648478110601</v>
          </cell>
        </row>
        <row r="4622">
          <cell r="A4622" t="str">
            <v>670465187063</v>
          </cell>
          <cell r="B4622" t="str">
            <v>M2 BLUE CLR FADE/BLU FD-SILV G.</v>
          </cell>
          <cell r="C4622">
            <v>47.5</v>
          </cell>
          <cell r="D4622" t="str">
            <v>648478110632</v>
          </cell>
        </row>
        <row r="4623">
          <cell r="A4623" t="str">
            <v>670465192069</v>
          </cell>
          <cell r="B4623" t="str">
            <v>M2 CLEAR CHERRY/BRZ ARC</v>
          </cell>
          <cell r="C4623">
            <v>20</v>
          </cell>
          <cell r="D4623" t="str">
            <v>648478110649</v>
          </cell>
        </row>
        <row r="4624">
          <cell r="A4624" t="str">
            <v>670465204140</v>
          </cell>
          <cell r="B4624" t="str">
            <v>M2 CLR SMOKE/GRYwSILV GRAD</v>
          </cell>
          <cell r="C4624">
            <v>20</v>
          </cell>
          <cell r="D4624" t="str">
            <v>648478605893</v>
          </cell>
        </row>
        <row r="4625">
          <cell r="A4625" t="str">
            <v>670465357162</v>
          </cell>
          <cell r="B4625" t="str">
            <v>M2 LIME/ LIME-SILV GRAD.</v>
          </cell>
          <cell r="C4625">
            <v>47.5</v>
          </cell>
          <cell r="D4625" t="str">
            <v>648478110656</v>
          </cell>
        </row>
        <row r="4626">
          <cell r="A4626" t="str">
            <v>670465380140</v>
          </cell>
          <cell r="B4626" t="str">
            <v>M2 MAT. CHROME/GRY-SILV GRAD</v>
          </cell>
          <cell r="C4626">
            <v>20</v>
          </cell>
          <cell r="D4626" t="str">
            <v>648478110663</v>
          </cell>
        </row>
        <row r="4627">
          <cell r="A4627" t="str">
            <v>670465483065</v>
          </cell>
          <cell r="B4627" t="str">
            <v>M2 PRL WHT CYN FD/BLU SIL GRAD</v>
          </cell>
          <cell r="C4627">
            <v>20</v>
          </cell>
          <cell r="D4627" t="str">
            <v>648478110748</v>
          </cell>
        </row>
        <row r="4628">
          <cell r="A4628" t="str">
            <v>670465524177</v>
          </cell>
          <cell r="B4628" t="str">
            <v>M2 RED RUST/ORANGE VECTOR</v>
          </cell>
          <cell r="C4628">
            <v>20</v>
          </cell>
          <cell r="D4628" t="str">
            <v>648478110762</v>
          </cell>
        </row>
        <row r="4629">
          <cell r="A4629" t="str">
            <v>670465613069</v>
          </cell>
          <cell r="B4629" t="str">
            <v>M2 TORTOISE / BRONZE ARC</v>
          </cell>
          <cell r="C4629">
            <v>40</v>
          </cell>
          <cell r="D4629" t="str">
            <v>648478110670</v>
          </cell>
        </row>
        <row r="4630">
          <cell r="A4630" t="str">
            <v>670465613074</v>
          </cell>
          <cell r="B4630" t="str">
            <v>M2 TORTOISE / BRONZE POL.</v>
          </cell>
          <cell r="C4630">
            <v>60</v>
          </cell>
          <cell r="D4630" t="str">
            <v>648478110687</v>
          </cell>
        </row>
        <row r="4631">
          <cell r="A4631" t="str">
            <v>670465632199</v>
          </cell>
          <cell r="B4631" t="str">
            <v>M2 WHT W/ROSE-SIL FLASH</v>
          </cell>
          <cell r="C4631">
            <v>20</v>
          </cell>
          <cell r="D4631" t="str">
            <v>648478613331</v>
          </cell>
        </row>
        <row r="4632">
          <cell r="A4632" t="str">
            <v>670480045044</v>
          </cell>
          <cell r="B4632" t="str">
            <v>MC BLACK FADE/BLACK FADE</v>
          </cell>
          <cell r="C4632">
            <v>50</v>
          </cell>
          <cell r="D4632" t="str">
            <v>648478602281</v>
          </cell>
        </row>
        <row r="4633">
          <cell r="A4633" t="str">
            <v>670480045129</v>
          </cell>
          <cell r="B4633" t="str">
            <v>MC BLACK FADE-GREY</v>
          </cell>
          <cell r="C4633">
            <v>45</v>
          </cell>
          <cell r="D4633" t="str">
            <v>648478674127</v>
          </cell>
        </row>
        <row r="4634">
          <cell r="A4634" t="str">
            <v>670480050129</v>
          </cell>
          <cell r="B4634" t="str">
            <v>MC BLK LIZARD/GREY LENS</v>
          </cell>
          <cell r="C4634">
            <v>150</v>
          </cell>
          <cell r="D4634" t="str">
            <v>648478647404</v>
          </cell>
        </row>
        <row r="4635">
          <cell r="A4635" t="str">
            <v>670480062069</v>
          </cell>
          <cell r="B4635" t="str">
            <v>MC BLACK GLS/BRONZE</v>
          </cell>
          <cell r="C4635">
            <v>42.5</v>
          </cell>
          <cell r="D4635" t="str">
            <v>648478645691</v>
          </cell>
        </row>
        <row r="4636">
          <cell r="A4636" t="str">
            <v>670480062129</v>
          </cell>
          <cell r="B4636" t="str">
            <v>MC BLACK GLOSS/GREY LENS</v>
          </cell>
          <cell r="C4636">
            <v>45</v>
          </cell>
          <cell r="D4636" t="str">
            <v>648478602106</v>
          </cell>
        </row>
        <row r="4637">
          <cell r="A4637" t="str">
            <v>670480062135</v>
          </cell>
          <cell r="B4637" t="str">
            <v>MC BLACK GLOSS/GREY POLARIZED</v>
          </cell>
          <cell r="C4637">
            <v>65</v>
          </cell>
          <cell r="D4637" t="str">
            <v>648478602151</v>
          </cell>
        </row>
        <row r="4638">
          <cell r="A4638" t="str">
            <v>670480062136</v>
          </cell>
          <cell r="B4638" t="str">
            <v>MC BLK GLS/GREY POLARZ PHOTO</v>
          </cell>
          <cell r="C4638">
            <v>90</v>
          </cell>
          <cell r="D4638" t="str">
            <v>648478645707</v>
          </cell>
        </row>
        <row r="4639">
          <cell r="A4639" t="str">
            <v>670480066129</v>
          </cell>
          <cell r="B4639" t="str">
            <v>MC BLK STRP TORT-GREY</v>
          </cell>
          <cell r="C4639">
            <v>47.5</v>
          </cell>
          <cell r="D4639" t="str">
            <v>648478674134</v>
          </cell>
        </row>
        <row r="4640">
          <cell r="A4640" t="str">
            <v>670480078048</v>
          </cell>
          <cell r="B4640" t="str">
            <v>MC BLK YEL FADE/BLK YEL FADE</v>
          </cell>
          <cell r="C4640">
            <v>50</v>
          </cell>
          <cell r="D4640" t="str">
            <v>648478602168</v>
          </cell>
        </row>
        <row r="4641">
          <cell r="A4641" t="str">
            <v>670480105052</v>
          </cell>
          <cell r="B4641" t="str">
            <v>MC BLUE FADE W.BLUE FADE LENS</v>
          </cell>
          <cell r="C4641">
            <v>20</v>
          </cell>
          <cell r="D4641" t="str">
            <v>648478602212</v>
          </cell>
        </row>
        <row r="4642">
          <cell r="A4642" t="str">
            <v>670480130069</v>
          </cell>
          <cell r="B4642" t="str">
            <v>MC BRONZE FADE-BRONZE</v>
          </cell>
          <cell r="C4642">
            <v>45</v>
          </cell>
          <cell r="D4642" t="str">
            <v>648478674158</v>
          </cell>
        </row>
        <row r="4643">
          <cell r="A4643" t="str">
            <v>670480130073</v>
          </cell>
          <cell r="B4643" t="str">
            <v>MC BRONZE FADE/BRZ FADE</v>
          </cell>
          <cell r="C4643">
            <v>50</v>
          </cell>
          <cell r="D4643" t="str">
            <v>648478602304</v>
          </cell>
        </row>
        <row r="4644">
          <cell r="A4644" t="str">
            <v>670480184098</v>
          </cell>
          <cell r="B4644" t="str">
            <v>MC CLR AQUA BLUE/CLR AGUA BLU</v>
          </cell>
          <cell r="C4644">
            <v>20</v>
          </cell>
          <cell r="D4644" t="str">
            <v>648478602144</v>
          </cell>
        </row>
        <row r="4645">
          <cell r="A4645" t="str">
            <v>670480184129</v>
          </cell>
          <cell r="B4645" t="str">
            <v>MC CLR AQUA BLUE/GRY LENS</v>
          </cell>
          <cell r="C4645">
            <v>42.5</v>
          </cell>
          <cell r="D4645" t="str">
            <v>648478602243</v>
          </cell>
        </row>
        <row r="4646">
          <cell r="A4646" t="str">
            <v>670480188069</v>
          </cell>
          <cell r="B4646" t="str">
            <v>MC CLR BRN/BRONZE</v>
          </cell>
          <cell r="C4646">
            <v>42.5</v>
          </cell>
          <cell r="D4646" t="str">
            <v>648478602236</v>
          </cell>
        </row>
        <row r="4647">
          <cell r="A4647" t="str">
            <v>670480188156</v>
          </cell>
          <cell r="B4647" t="str">
            <v>MC CLR BRN/ LT. BRN-GOLD FLSH</v>
          </cell>
          <cell r="C4647">
            <v>20</v>
          </cell>
          <cell r="D4647" t="str">
            <v>648478602182</v>
          </cell>
        </row>
        <row r="4648">
          <cell r="A4648" t="str">
            <v>670480192129</v>
          </cell>
          <cell r="B4648" t="str">
            <v>MC CLEAR CHERRY/GREY LENS</v>
          </cell>
          <cell r="C4648">
            <v>20</v>
          </cell>
          <cell r="D4648" t="str">
            <v>648478602113</v>
          </cell>
        </row>
        <row r="4649">
          <cell r="A4649" t="str">
            <v>670480199175</v>
          </cell>
          <cell r="B4649" t="str">
            <v>MC ORG-CLR FADE/ORG-CLR FADE</v>
          </cell>
          <cell r="C4649">
            <v>47.5</v>
          </cell>
          <cell r="D4649" t="str">
            <v>648478602199</v>
          </cell>
        </row>
        <row r="4650">
          <cell r="A4650" t="str">
            <v>670480204129</v>
          </cell>
          <cell r="B4650" t="str">
            <v>MC CLR SMOKE/GREY</v>
          </cell>
          <cell r="C4650">
            <v>47.5</v>
          </cell>
          <cell r="D4650" t="str">
            <v>648478602298</v>
          </cell>
        </row>
        <row r="4651">
          <cell r="A4651" t="str">
            <v>670480230053</v>
          </cell>
          <cell r="B4651" t="str">
            <v>MC DRK CHROM/BLU FD wSIL FL</v>
          </cell>
          <cell r="C4651">
            <v>50</v>
          </cell>
          <cell r="D4651" t="str">
            <v>648478602250</v>
          </cell>
        </row>
        <row r="4652">
          <cell r="A4652" t="str">
            <v>670480274080</v>
          </cell>
          <cell r="B4652" t="str">
            <v>MC GOLD/BRZwGOLD MIR</v>
          </cell>
          <cell r="C4652">
            <v>50</v>
          </cell>
          <cell r="D4652" t="str">
            <v>648478613676</v>
          </cell>
        </row>
        <row r="4653">
          <cell r="A4653" t="str">
            <v>670480339073</v>
          </cell>
          <cell r="B4653" t="str">
            <v>MC KHAKI/BRONZE FADE</v>
          </cell>
          <cell r="C4653">
            <v>50</v>
          </cell>
          <cell r="D4653" t="str">
            <v>648478620049</v>
          </cell>
        </row>
        <row r="4654">
          <cell r="A4654" t="str">
            <v>670480365046</v>
          </cell>
          <cell r="B4654" t="str">
            <v>MC MAGENTA FADE/BLK MAGENTA FD</v>
          </cell>
          <cell r="C4654">
            <v>20</v>
          </cell>
          <cell r="D4654" t="str">
            <v>648478602175</v>
          </cell>
        </row>
        <row r="4655">
          <cell r="A4655" t="str">
            <v>670480386129</v>
          </cell>
          <cell r="B4655" t="str">
            <v>MC MATTE GUNMTL/GREY</v>
          </cell>
          <cell r="C4655">
            <v>40</v>
          </cell>
          <cell r="D4655" t="str">
            <v>648478602267</v>
          </cell>
        </row>
        <row r="4656">
          <cell r="A4656" t="str">
            <v>670480430166</v>
          </cell>
          <cell r="B4656" t="str">
            <v>MC MYSTIC FADE/MYSTIC FADE</v>
          </cell>
          <cell r="C4656">
            <v>50</v>
          </cell>
          <cell r="D4656" t="str">
            <v>648478614697</v>
          </cell>
        </row>
        <row r="4657">
          <cell r="A4657" t="str">
            <v>670480451113</v>
          </cell>
          <cell r="B4657" t="str">
            <v>MC OLIVE CLEAR FD W/ DRK OLV</v>
          </cell>
          <cell r="C4657">
            <v>20</v>
          </cell>
          <cell r="D4657" t="str">
            <v>648478602229</v>
          </cell>
        </row>
        <row r="4658">
          <cell r="A4658" t="str">
            <v>670480472073</v>
          </cell>
          <cell r="B4658" t="str">
            <v>MC PASTEL ORANGE-BRNZ FD</v>
          </cell>
          <cell r="C4658">
            <v>50</v>
          </cell>
          <cell r="D4658" t="str">
            <v>648478669079</v>
          </cell>
        </row>
        <row r="4659">
          <cell r="A4659" t="str">
            <v>670480485044</v>
          </cell>
          <cell r="B4659" t="str">
            <v>MC PNK BLK FADE/BLK FADE</v>
          </cell>
          <cell r="C4659">
            <v>50</v>
          </cell>
          <cell r="D4659" t="str">
            <v>648478613683</v>
          </cell>
        </row>
        <row r="4660">
          <cell r="A4660" t="str">
            <v>670480555143</v>
          </cell>
          <cell r="B4660" t="str">
            <v>MC SHINY RED/GREY SIL MIR</v>
          </cell>
          <cell r="C4660">
            <v>50</v>
          </cell>
          <cell r="D4660" t="str">
            <v>648478654518</v>
          </cell>
        </row>
        <row r="4661">
          <cell r="A4661" t="str">
            <v>670480613069</v>
          </cell>
          <cell r="B4661" t="str">
            <v>MC TORTOISE/BRONZE LENS</v>
          </cell>
          <cell r="C4661">
            <v>47.5</v>
          </cell>
          <cell r="D4661" t="str">
            <v>648478602120</v>
          </cell>
        </row>
        <row r="4662">
          <cell r="A4662" t="str">
            <v>670480613074</v>
          </cell>
          <cell r="B4662" t="str">
            <v>MC TORTOISE/BRONZE POL.</v>
          </cell>
          <cell r="C4662">
            <v>67.5</v>
          </cell>
          <cell r="D4662" t="str">
            <v>648478602205</v>
          </cell>
        </row>
        <row r="4663">
          <cell r="A4663" t="str">
            <v>670480632073</v>
          </cell>
          <cell r="B4663" t="str">
            <v>MC WHITE/BRONZE FADE</v>
          </cell>
          <cell r="C4663">
            <v>50</v>
          </cell>
          <cell r="D4663" t="str">
            <v>648478614703</v>
          </cell>
        </row>
        <row r="4664">
          <cell r="A4664" t="str">
            <v>670480632129</v>
          </cell>
          <cell r="B4664" t="str">
            <v>DO NOT USE</v>
          </cell>
          <cell r="C4664">
            <v>20</v>
          </cell>
          <cell r="D4664" t="str">
            <v/>
          </cell>
        </row>
        <row r="4665">
          <cell r="A4665" t="str">
            <v>670480638129</v>
          </cell>
          <cell r="B4665" t="str">
            <v>MC WHITE-GREY</v>
          </cell>
          <cell r="C4665">
            <v>47.5</v>
          </cell>
          <cell r="D4665" t="str">
            <v>648478602137</v>
          </cell>
        </row>
        <row r="4666">
          <cell r="A4666" t="str">
            <v>670484031057</v>
          </cell>
          <cell r="B4666" t="str">
            <v>METEOR AZURE BLU/BLU METALIC</v>
          </cell>
          <cell r="C4666">
            <v>50</v>
          </cell>
          <cell r="D4666" t="str">
            <v>648478108370</v>
          </cell>
        </row>
        <row r="4667">
          <cell r="A4667" t="str">
            <v>670484038060</v>
          </cell>
          <cell r="B4667" t="str">
            <v>METEOR BLACK RUBBERIZD/BLUwGLD GRD</v>
          </cell>
          <cell r="C4667">
            <v>50</v>
          </cell>
          <cell r="D4667" t="str">
            <v>648478108318</v>
          </cell>
        </row>
        <row r="4668">
          <cell r="A4668" t="str">
            <v>670484038129</v>
          </cell>
          <cell r="B4668" t="str">
            <v>METEOR BLACK/GRAY ARC</v>
          </cell>
          <cell r="C4668">
            <v>42.5</v>
          </cell>
          <cell r="D4668" t="str">
            <v>648478108301</v>
          </cell>
        </row>
        <row r="4669">
          <cell r="A4669" t="str">
            <v>670484038135</v>
          </cell>
          <cell r="B4669" t="str">
            <v>METEOR BLACK/GRY POLAR</v>
          </cell>
          <cell r="C4669">
            <v>62.5</v>
          </cell>
          <cell r="D4669" t="str">
            <v>648478108387</v>
          </cell>
        </row>
        <row r="4670">
          <cell r="A4670" t="str">
            <v>670484045129</v>
          </cell>
          <cell r="B4670" t="str">
            <v>METEOR BLK FADE/GREY</v>
          </cell>
          <cell r="C4670">
            <v>42.5</v>
          </cell>
          <cell r="D4670" t="str">
            <v>648478613706</v>
          </cell>
        </row>
        <row r="4671">
          <cell r="A4671" t="str">
            <v>670484045132</v>
          </cell>
          <cell r="B4671" t="str">
            <v>METEOR BLK FADE/GREY PHOTOCHR</v>
          </cell>
          <cell r="C4671">
            <v>62.5</v>
          </cell>
          <cell r="D4671" t="str">
            <v>648478620056</v>
          </cell>
        </row>
        <row r="4672">
          <cell r="A4672" t="str">
            <v>670484053177</v>
          </cell>
          <cell r="B4672" t="str">
            <v>METEOR BLK ORG FADE/ORG VECTOR</v>
          </cell>
          <cell r="C4672">
            <v>20</v>
          </cell>
          <cell r="D4672" t="str">
            <v>648478108394</v>
          </cell>
        </row>
        <row r="4673">
          <cell r="A4673" t="str">
            <v>670484112140</v>
          </cell>
          <cell r="B4673" t="str">
            <v>METEOR BLU SMOKE FD/GRYwSIL GR</v>
          </cell>
          <cell r="C4673">
            <v>50</v>
          </cell>
          <cell r="D4673" t="str">
            <v>648478614734</v>
          </cell>
        </row>
        <row r="4674">
          <cell r="A4674" t="str">
            <v>670484177063</v>
          </cell>
          <cell r="B4674" t="str">
            <v>METEOR CHROME/BLUEwSILV GRAD</v>
          </cell>
          <cell r="C4674">
            <v>50</v>
          </cell>
          <cell r="D4674" t="str">
            <v>648478605879</v>
          </cell>
        </row>
        <row r="4675">
          <cell r="A4675" t="str">
            <v>670484177177</v>
          </cell>
          <cell r="B4675" t="str">
            <v>METEOR CHROME/ORG VECTOR</v>
          </cell>
          <cell r="C4675">
            <v>50</v>
          </cell>
          <cell r="D4675" t="str">
            <v>648478108400</v>
          </cell>
        </row>
        <row r="4676">
          <cell r="A4676" t="str">
            <v>670484188069</v>
          </cell>
          <cell r="B4676" t="str">
            <v>METEOR CLEAR BRN ORG FD/BRONZE ARC</v>
          </cell>
          <cell r="C4676">
            <v>42.5</v>
          </cell>
          <cell r="D4676" t="str">
            <v>648478108332</v>
          </cell>
        </row>
        <row r="4677">
          <cell r="A4677" t="str">
            <v>670484204143</v>
          </cell>
          <cell r="B4677" t="str">
            <v>METEOR CLR SMOKE/GRYwSILV MIR</v>
          </cell>
          <cell r="C4677">
            <v>50</v>
          </cell>
          <cell r="D4677" t="str">
            <v>648478605886</v>
          </cell>
        </row>
        <row r="4678">
          <cell r="A4678" t="str">
            <v>670484236129</v>
          </cell>
          <cell r="B4678" t="str">
            <v>METEOR DARK GRAY FADE/GRAY ARC</v>
          </cell>
          <cell r="C4678">
            <v>42.5</v>
          </cell>
          <cell r="D4678" t="str">
            <v>648478108363</v>
          </cell>
        </row>
        <row r="4679">
          <cell r="A4679" t="str">
            <v>670484278069</v>
          </cell>
          <cell r="B4679" t="str">
            <v>METEOR GOLD GRADIENT/BRONZE ARC</v>
          </cell>
          <cell r="C4679">
            <v>42.5</v>
          </cell>
          <cell r="D4679" t="str">
            <v>648478108356</v>
          </cell>
        </row>
        <row r="4680">
          <cell r="A4680" t="str">
            <v>670484318076</v>
          </cell>
          <cell r="B4680" t="str">
            <v>METEOR HOT CHOC RBR/BRZ VECTOR</v>
          </cell>
          <cell r="C4680">
            <v>50</v>
          </cell>
          <cell r="D4680" t="str">
            <v>648478108417</v>
          </cell>
        </row>
        <row r="4681">
          <cell r="A4681" t="str">
            <v>670484375141</v>
          </cell>
          <cell r="B4681" t="str">
            <v>METEOR MATT BLU CRYS/GRAY SIL GRAD</v>
          </cell>
          <cell r="C4681">
            <v>50</v>
          </cell>
          <cell r="D4681" t="str">
            <v>648478108349</v>
          </cell>
        </row>
        <row r="4682">
          <cell r="A4682" t="str">
            <v>670484524143</v>
          </cell>
          <cell r="B4682" t="str">
            <v>METEOR RED RUST/GRYwSILV MIR</v>
          </cell>
          <cell r="C4682">
            <v>50</v>
          </cell>
          <cell r="D4682" t="str">
            <v>648478108486</v>
          </cell>
        </row>
        <row r="4683">
          <cell r="A4683" t="str">
            <v>670484565129</v>
          </cell>
          <cell r="B4683" t="str">
            <v>METEOR SMOKE GUN FD/GREY</v>
          </cell>
          <cell r="C4683">
            <v>42.5</v>
          </cell>
          <cell r="D4683" t="str">
            <v>648478620063</v>
          </cell>
        </row>
        <row r="4684">
          <cell r="A4684" t="str">
            <v>670484613069</v>
          </cell>
          <cell r="B4684" t="str">
            <v>METEOR TORTOISE/BRONZE</v>
          </cell>
          <cell r="C4684">
            <v>42.5</v>
          </cell>
          <cell r="D4684" t="str">
            <v>648478613713</v>
          </cell>
        </row>
        <row r="4685">
          <cell r="A4685" t="str">
            <v>670484613079</v>
          </cell>
          <cell r="B4685" t="str">
            <v>METEOR TORTOISE/BRZ wGOLD GRAD MIR</v>
          </cell>
          <cell r="C4685">
            <v>50</v>
          </cell>
          <cell r="D4685" t="str">
            <v>648478108325</v>
          </cell>
        </row>
        <row r="4686">
          <cell r="A4686" t="str">
            <v>670488038069</v>
          </cell>
          <cell r="B4686" t="str">
            <v>MS SCOOP BLACK/BRONZE ARC</v>
          </cell>
          <cell r="C4686">
            <v>35</v>
          </cell>
          <cell r="D4686" t="str">
            <v>648478102668</v>
          </cell>
        </row>
        <row r="4687">
          <cell r="A4687" t="str">
            <v>670488038084</v>
          </cell>
          <cell r="B4687" t="str">
            <v>MS SCOOP BLACK/BRZ ARC w/SIL</v>
          </cell>
          <cell r="C4687">
            <v>20</v>
          </cell>
          <cell r="D4687" t="str">
            <v>648478102675</v>
          </cell>
        </row>
        <row r="4688">
          <cell r="A4688" t="str">
            <v>670488038129</v>
          </cell>
          <cell r="B4688" t="str">
            <v>MS SCOOP BLACK/GREY ARC</v>
          </cell>
          <cell r="C4688">
            <v>40</v>
          </cell>
          <cell r="D4688" t="str">
            <v>648478102866</v>
          </cell>
        </row>
        <row r="4689">
          <cell r="A4689" t="str">
            <v>670488038135</v>
          </cell>
          <cell r="B4689" t="str">
            <v>MS SCOOP BLACK/GRY POL</v>
          </cell>
          <cell r="C4689">
            <v>60</v>
          </cell>
          <cell r="D4689" t="str">
            <v>648478102811</v>
          </cell>
        </row>
        <row r="4690">
          <cell r="A4690" t="str">
            <v>670488045129</v>
          </cell>
          <cell r="B4690" t="str">
            <v>MS SCOOP BLACK FADE/GREY ARC</v>
          </cell>
          <cell r="C4690">
            <v>20</v>
          </cell>
          <cell r="D4690" t="str">
            <v>648478102620</v>
          </cell>
        </row>
        <row r="4691">
          <cell r="A4691" t="str">
            <v>670488045140</v>
          </cell>
          <cell r="B4691" t="str">
            <v>MS SCOOP BLACK FADE/GREY GRAD</v>
          </cell>
          <cell r="C4691">
            <v>47.5</v>
          </cell>
          <cell r="D4691" t="str">
            <v>648478102859</v>
          </cell>
        </row>
        <row r="4692">
          <cell r="A4692" t="str">
            <v>670488053177</v>
          </cell>
          <cell r="B4692" t="str">
            <v>MS SCOOP BLK ORG FADE/ORG VECTOR</v>
          </cell>
          <cell r="C4692">
            <v>20</v>
          </cell>
          <cell r="D4692" t="str">
            <v>648478102965</v>
          </cell>
        </row>
        <row r="4693">
          <cell r="A4693" t="str">
            <v>670488104056</v>
          </cell>
          <cell r="B4693" t="str">
            <v>MS SCOOP BLU CRYSTL/BLU-RED-SIL GR</v>
          </cell>
          <cell r="C4693">
            <v>47.5</v>
          </cell>
          <cell r="D4693" t="str">
            <v>648478102842</v>
          </cell>
        </row>
        <row r="4694">
          <cell r="A4694" t="str">
            <v>670488104129</v>
          </cell>
          <cell r="B4694" t="str">
            <v>MS SCOOP BLUE CRYSTAL/GRY ARC</v>
          </cell>
          <cell r="C4694">
            <v>40</v>
          </cell>
          <cell r="D4694" t="str">
            <v>648478102651</v>
          </cell>
        </row>
        <row r="4695">
          <cell r="A4695" t="str">
            <v>670488104179</v>
          </cell>
          <cell r="B4695" t="str">
            <v>MS SCOOP BLU CRYSTL/ORG ARC GRAD MIR</v>
          </cell>
          <cell r="C4695">
            <v>20</v>
          </cell>
          <cell r="D4695" t="str">
            <v>648478102781</v>
          </cell>
        </row>
        <row r="4696">
          <cell r="A4696" t="str">
            <v>670488155143</v>
          </cell>
          <cell r="B4696" t="str">
            <v>MS SCOOP BURG CHROME/GRY ARCw/SIL</v>
          </cell>
          <cell r="C4696">
            <v>20</v>
          </cell>
          <cell r="D4696" t="str">
            <v>648478102637</v>
          </cell>
        </row>
        <row r="4697">
          <cell r="A4697" t="str">
            <v>670488177063</v>
          </cell>
          <cell r="B4697" t="str">
            <v>MS SCOOP CHROME/BLUE GRAD MIR 9B</v>
          </cell>
          <cell r="C4697">
            <v>47.5</v>
          </cell>
          <cell r="D4697" t="str">
            <v>648478102798</v>
          </cell>
        </row>
        <row r="4698">
          <cell r="A4698" t="str">
            <v>670488177129</v>
          </cell>
          <cell r="B4698" t="str">
            <v>MS SCOOP CHROME/GREY ARC</v>
          </cell>
          <cell r="C4698">
            <v>20</v>
          </cell>
          <cell r="D4698" t="str">
            <v>648478102736</v>
          </cell>
        </row>
        <row r="4699">
          <cell r="A4699" t="str">
            <v>670488183167</v>
          </cell>
          <cell r="B4699" t="str">
            <v>MS SCOOP CLEAR WITH NEON LIME LENSES</v>
          </cell>
          <cell r="C4699">
            <v>20</v>
          </cell>
          <cell r="D4699" t="str">
            <v>648478102828</v>
          </cell>
        </row>
        <row r="4700">
          <cell r="A4700" t="str">
            <v>670488204129</v>
          </cell>
          <cell r="B4700" t="str">
            <v>MS SCOOP CLR SMOKE/GRY ARC</v>
          </cell>
          <cell r="C4700">
            <v>40</v>
          </cell>
          <cell r="D4700" t="str">
            <v>648478605916</v>
          </cell>
        </row>
        <row r="4701">
          <cell r="A4701" t="str">
            <v>670488231197</v>
          </cell>
          <cell r="B4701" t="str">
            <v>MS SCOOP DK CLR WINE/ROS-SIL GR.</v>
          </cell>
          <cell r="C4701">
            <v>45</v>
          </cell>
          <cell r="D4701" t="str">
            <v>648478102873</v>
          </cell>
        </row>
        <row r="4702">
          <cell r="A4702" t="str">
            <v>670488275069</v>
          </cell>
          <cell r="B4702" t="str">
            <v>MS SCOOP GOLD CHROME/ BRNZ ARC</v>
          </cell>
          <cell r="C4702">
            <v>20</v>
          </cell>
          <cell r="D4702" t="str">
            <v>648478102699</v>
          </cell>
        </row>
        <row r="4703">
          <cell r="A4703" t="str">
            <v>670488275080</v>
          </cell>
          <cell r="B4703" t="str">
            <v>MS SCOOP GOLD CHROME/GOLD ARC</v>
          </cell>
          <cell r="C4703">
            <v>20</v>
          </cell>
          <cell r="D4703" t="str">
            <v>648478102606</v>
          </cell>
        </row>
        <row r="4704">
          <cell r="A4704" t="str">
            <v>670488291133</v>
          </cell>
          <cell r="B4704" t="str">
            <v>MS SCOOP GREEN FADE/GRY GRN ARC</v>
          </cell>
          <cell r="C4704">
            <v>20</v>
          </cell>
          <cell r="D4704" t="str">
            <v>648478102705</v>
          </cell>
        </row>
        <row r="4705">
          <cell r="A4705" t="str">
            <v>670488314126</v>
          </cell>
          <cell r="B4705" t="str">
            <v>MS SCOOP MATT GUNMTL RBR/GRN VECTOR</v>
          </cell>
          <cell r="C4705">
            <v>47.5</v>
          </cell>
          <cell r="D4705" t="str">
            <v>648478102989</v>
          </cell>
        </row>
        <row r="4706">
          <cell r="A4706" t="str">
            <v>670488358162</v>
          </cell>
          <cell r="B4706" t="str">
            <v>MS SCOOP LIME FADE/LIME-SILV GR.</v>
          </cell>
          <cell r="C4706">
            <v>45</v>
          </cell>
          <cell r="D4706" t="str">
            <v>648478102880</v>
          </cell>
        </row>
        <row r="4707">
          <cell r="A4707" t="str">
            <v>670488386129</v>
          </cell>
          <cell r="B4707" t="str">
            <v>MS SCOOP MATT GUNMTL RBR/ GREY</v>
          </cell>
          <cell r="C4707">
            <v>47.5</v>
          </cell>
          <cell r="D4707" t="str">
            <v>648478647459</v>
          </cell>
        </row>
        <row r="4708">
          <cell r="A4708" t="str">
            <v>670488462069</v>
          </cell>
          <cell r="B4708" t="str">
            <v>MS SCOOP CLEAR ORANGE/BRONZE ARC</v>
          </cell>
          <cell r="C4708">
            <v>20</v>
          </cell>
          <cell r="D4708" t="str">
            <v>648478102743</v>
          </cell>
        </row>
        <row r="4709">
          <cell r="A4709" t="str">
            <v>670488462174</v>
          </cell>
          <cell r="B4709" t="str">
            <v>MS SCOOP CLEAR ORANGE/ORANGE ARC</v>
          </cell>
          <cell r="C4709">
            <v>20</v>
          </cell>
          <cell r="D4709" t="str">
            <v>648478102767</v>
          </cell>
        </row>
        <row r="4710">
          <cell r="A4710" t="str">
            <v>670488462179</v>
          </cell>
          <cell r="B4710" t="str">
            <v>MS SCOOP CLEAR ORG / ORG GRAD</v>
          </cell>
          <cell r="C4710">
            <v>45</v>
          </cell>
          <cell r="D4710" t="str">
            <v>648478102897</v>
          </cell>
        </row>
        <row r="4711">
          <cell r="A4711" t="str">
            <v>670488543069</v>
          </cell>
          <cell r="B4711" t="str">
            <v>MS SCOOP RUST/BRONZE ARC</v>
          </cell>
          <cell r="C4711">
            <v>20</v>
          </cell>
          <cell r="D4711" t="str">
            <v>648478102804</v>
          </cell>
        </row>
        <row r="4712">
          <cell r="A4712" t="str">
            <v>670488613069</v>
          </cell>
          <cell r="B4712" t="str">
            <v>MS SCOOP TORTOISE/BRONZE  ARC</v>
          </cell>
          <cell r="C4712">
            <v>40</v>
          </cell>
          <cell r="D4712" t="str">
            <v>648478102644</v>
          </cell>
        </row>
        <row r="4713">
          <cell r="A4713" t="str">
            <v>670488613074</v>
          </cell>
          <cell r="B4713" t="str">
            <v>MS SCOOP TORTOISE W/ BRNZ POL LENSES</v>
          </cell>
          <cell r="C4713">
            <v>60</v>
          </cell>
          <cell r="D4713" t="str">
            <v>648478102835</v>
          </cell>
        </row>
        <row r="4714">
          <cell r="A4714" t="str">
            <v>670488632140</v>
          </cell>
          <cell r="B4714" t="str">
            <v>MS SCOOP WHITE / GRY-SILV GRAD</v>
          </cell>
          <cell r="C4714">
            <v>20</v>
          </cell>
          <cell r="D4714" t="str">
            <v>648478102910</v>
          </cell>
        </row>
        <row r="4715">
          <cell r="A4715" t="str">
            <v>670488632143</v>
          </cell>
          <cell r="B4715" t="str">
            <v>MS SCOOP WHITE/GREY ARCw/SIL</v>
          </cell>
          <cell r="C4715">
            <v>20</v>
          </cell>
          <cell r="D4715" t="str">
            <v>648478102750</v>
          </cell>
        </row>
        <row r="4716">
          <cell r="A4716" t="str">
            <v>670512038129</v>
          </cell>
          <cell r="B4716" t="str">
            <v>MODE BLACK/GREY ARC</v>
          </cell>
          <cell r="C4716">
            <v>42.5</v>
          </cell>
          <cell r="D4716" t="str">
            <v>648478601000</v>
          </cell>
        </row>
        <row r="4717">
          <cell r="A4717" t="str">
            <v>670512038135</v>
          </cell>
          <cell r="B4717" t="str">
            <v>MODE BLACK/GREY POL</v>
          </cell>
          <cell r="C4717">
            <v>62.5</v>
          </cell>
          <cell r="D4717" t="str">
            <v>648478107601</v>
          </cell>
        </row>
        <row r="4718">
          <cell r="A4718" t="str">
            <v>670512038136</v>
          </cell>
          <cell r="B4718" t="str">
            <v>MODE BLACK/GRY POLZ PHOTO</v>
          </cell>
          <cell r="C4718">
            <v>82.5</v>
          </cell>
          <cell r="D4718" t="str">
            <v>648478645714</v>
          </cell>
        </row>
        <row r="4719">
          <cell r="A4719" t="str">
            <v>670512045044</v>
          </cell>
          <cell r="B4719" t="str">
            <v>MODE BLK CLEAR FADE/BLK CLR FADE</v>
          </cell>
          <cell r="C4719">
            <v>50</v>
          </cell>
          <cell r="D4719" t="str">
            <v>648478107588</v>
          </cell>
        </row>
        <row r="4720">
          <cell r="A4720" t="str">
            <v>670512093048</v>
          </cell>
          <cell r="B4720" t="str">
            <v>MODE BLKYELLOW/BLKYELLWFADE8bCR</v>
          </cell>
          <cell r="C4720">
            <v>20</v>
          </cell>
          <cell r="D4720" t="str">
            <v>648478107595</v>
          </cell>
        </row>
        <row r="4721">
          <cell r="A4721" t="str">
            <v>670512103050</v>
          </cell>
          <cell r="B4721" t="str">
            <v>MODE BLU-CLR FD/BLU-CLR FD</v>
          </cell>
          <cell r="C4721">
            <v>47.5</v>
          </cell>
          <cell r="D4721" t="str">
            <v>648478107618</v>
          </cell>
        </row>
        <row r="4722">
          <cell r="A4722" t="str">
            <v>670512141073</v>
          </cell>
          <cell r="B4722" t="str">
            <v>MODE BRN PYTHON//BRZ FADE</v>
          </cell>
          <cell r="C4722">
            <v>150</v>
          </cell>
          <cell r="D4722" t="str">
            <v>648478647411</v>
          </cell>
        </row>
        <row r="4723">
          <cell r="A4723" t="str">
            <v>670512287044</v>
          </cell>
          <cell r="B4723" t="str">
            <v>MODE GREEN/BLK FADE</v>
          </cell>
          <cell r="C4723">
            <v>50</v>
          </cell>
          <cell r="D4723" t="str">
            <v>648478654747</v>
          </cell>
        </row>
        <row r="4724">
          <cell r="A4724" t="str">
            <v>670512304129</v>
          </cell>
          <cell r="B4724" t="str">
            <v>MODE GREY HORN/GREY ARC</v>
          </cell>
          <cell r="C4724">
            <v>20</v>
          </cell>
          <cell r="D4724" t="str">
            <v>648478606319</v>
          </cell>
        </row>
        <row r="4725">
          <cell r="A4725" t="str">
            <v>670512430166</v>
          </cell>
          <cell r="B4725" t="str">
            <v>MODE MYSTIC FADE/MYSTIC FADE</v>
          </cell>
          <cell r="C4725">
            <v>50</v>
          </cell>
          <cell r="D4725" t="str">
            <v>648478614710</v>
          </cell>
        </row>
        <row r="4726">
          <cell r="A4726" t="str">
            <v>670512451113</v>
          </cell>
          <cell r="B4726" t="str">
            <v>MODE OLIVE CLR FADE/DK OLIVE</v>
          </cell>
          <cell r="C4726">
            <v>20</v>
          </cell>
          <cell r="D4726" t="str">
            <v>648478107649</v>
          </cell>
        </row>
        <row r="4727">
          <cell r="A4727" t="str">
            <v>670512472073</v>
          </cell>
          <cell r="B4727" t="str">
            <v>MODE PASTEL ORANGE-BRNZ FD</v>
          </cell>
          <cell r="C4727">
            <v>50</v>
          </cell>
          <cell r="D4727" t="str">
            <v>648478669086</v>
          </cell>
        </row>
        <row r="4728">
          <cell r="A4728" t="str">
            <v>670512521069</v>
          </cell>
          <cell r="B4728" t="str">
            <v>MODE RED GRADIENT/BRNZ ARC</v>
          </cell>
          <cell r="C4728">
            <v>20</v>
          </cell>
          <cell r="D4728" t="str">
            <v>648478107564</v>
          </cell>
        </row>
        <row r="4729">
          <cell r="A4729" t="str">
            <v>670512589155</v>
          </cell>
          <cell r="B4729" t="str">
            <v>MODE TAUPE/LT BRONZE</v>
          </cell>
          <cell r="C4729">
            <v>42.5</v>
          </cell>
          <cell r="D4729" t="str">
            <v>648478613690</v>
          </cell>
        </row>
        <row r="4730">
          <cell r="A4730" t="str">
            <v>670512605227</v>
          </cell>
          <cell r="B4730" t="str">
            <v>MODE TERRA FADE W/ TERRA FADE</v>
          </cell>
          <cell r="C4730">
            <v>20</v>
          </cell>
          <cell r="D4730" t="str">
            <v>648478107632</v>
          </cell>
        </row>
        <row r="4731">
          <cell r="A4731" t="str">
            <v>670512613069</v>
          </cell>
          <cell r="B4731" t="str">
            <v>MODE TORTOISE/BRONZE ARC</v>
          </cell>
          <cell r="C4731">
            <v>42.5</v>
          </cell>
          <cell r="D4731" t="str">
            <v>648478107571</v>
          </cell>
        </row>
        <row r="4732">
          <cell r="A4732" t="str">
            <v>670512613074</v>
          </cell>
          <cell r="B4732" t="str">
            <v>MODE TORTOISE/BRNZ POLARZ8bCRDEC</v>
          </cell>
          <cell r="C4732">
            <v>30</v>
          </cell>
          <cell r="D4732" t="str">
            <v>648478107625</v>
          </cell>
        </row>
        <row r="4733">
          <cell r="A4733" t="str">
            <v>670512613129</v>
          </cell>
          <cell r="B4733" t="str">
            <v>MODE TORTOISE/GREY ARC</v>
          </cell>
          <cell r="C4733">
            <v>20</v>
          </cell>
          <cell r="D4733" t="str">
            <v>648478107557</v>
          </cell>
        </row>
        <row r="4734">
          <cell r="A4734" t="str">
            <v>670512632073</v>
          </cell>
          <cell r="B4734" t="str">
            <v>MODE WHITE/BRONZE FADE</v>
          </cell>
          <cell r="C4734">
            <v>50</v>
          </cell>
          <cell r="D4734" t="str">
            <v>648478614727</v>
          </cell>
        </row>
        <row r="4735">
          <cell r="A4735" t="str">
            <v>670526055135</v>
          </cell>
          <cell r="B4735" t="str">
            <v>NEO SCOOP BLACK PEARL/GREY POL</v>
          </cell>
          <cell r="C4735">
            <v>30</v>
          </cell>
          <cell r="D4735" t="str">
            <v>648478107397</v>
          </cell>
        </row>
        <row r="4736">
          <cell r="A4736" t="str">
            <v>670526097181</v>
          </cell>
          <cell r="B4736" t="str">
            <v>NEO SCOOP BLOOD ORG/ORG SIL GR</v>
          </cell>
          <cell r="C4736">
            <v>20</v>
          </cell>
          <cell r="D4736" t="str">
            <v>648478107441</v>
          </cell>
        </row>
        <row r="4737">
          <cell r="A4737" t="str">
            <v>670526098174</v>
          </cell>
          <cell r="B4737" t="str">
            <v>NEO SCOOP BLOOD ORG FADE/ORG</v>
          </cell>
          <cell r="C4737">
            <v>20</v>
          </cell>
          <cell r="D4737" t="str">
            <v>648478107380</v>
          </cell>
        </row>
        <row r="4738">
          <cell r="A4738" t="str">
            <v>670526104129</v>
          </cell>
          <cell r="B4738" t="str">
            <v>NEO SCOOP BLUE CRYSTAL/GRY ARC</v>
          </cell>
          <cell r="C4738">
            <v>20</v>
          </cell>
          <cell r="D4738" t="str">
            <v>648478107304</v>
          </cell>
        </row>
        <row r="4739">
          <cell r="A4739" t="str">
            <v>670526165074</v>
          </cell>
          <cell r="B4739" t="str">
            <v>NEO SCOOP CHAMP PRL/BRONZE POLARIZED</v>
          </cell>
          <cell r="C4739">
            <v>30</v>
          </cell>
          <cell r="D4739" t="str">
            <v>648478107458</v>
          </cell>
        </row>
        <row r="4740">
          <cell r="A4740" t="str">
            <v>670526165157</v>
          </cell>
          <cell r="B4740" t="str">
            <v>NEO SCOOP CHAMP PRL/LT BRN/GOLD GRAD</v>
          </cell>
          <cell r="C4740">
            <v>20</v>
          </cell>
          <cell r="D4740" t="str">
            <v>648478107403</v>
          </cell>
        </row>
        <row r="4741">
          <cell r="A4741" t="str">
            <v>670526177110</v>
          </cell>
          <cell r="B4741" t="str">
            <v>NEO SCOOP CHROME RUBR/CYAN VECTOR</v>
          </cell>
          <cell r="C4741">
            <v>20</v>
          </cell>
          <cell r="D4741" t="str">
            <v>648478107496</v>
          </cell>
        </row>
        <row r="4742">
          <cell r="A4742" t="str">
            <v>670526236176</v>
          </cell>
          <cell r="B4742" t="str">
            <v>NEO SCOOP DRK GREY FADE/ORG VECTOR</v>
          </cell>
          <cell r="C4742">
            <v>20</v>
          </cell>
          <cell r="D4742" t="str">
            <v>648478107502</v>
          </cell>
        </row>
        <row r="4743">
          <cell r="A4743" t="str">
            <v>670526241193</v>
          </cell>
          <cell r="B4743" t="str">
            <v>NEO SCOOP DK PURP/PURP-GOLD MIR</v>
          </cell>
          <cell r="C4743">
            <v>20</v>
          </cell>
          <cell r="D4743" t="str">
            <v>648478107465</v>
          </cell>
        </row>
        <row r="4744">
          <cell r="A4744" t="str">
            <v>670526241229</v>
          </cell>
          <cell r="B4744" t="str">
            <v>NEO SCOOP DARK PURPLE/VIOLET ARC 9B</v>
          </cell>
          <cell r="C4744">
            <v>20</v>
          </cell>
          <cell r="D4744" t="str">
            <v>648478107359</v>
          </cell>
        </row>
        <row r="4745">
          <cell r="A4745" t="str">
            <v>670526328068</v>
          </cell>
          <cell r="B4745" t="str">
            <v>NEO SCOOP CYAN GRY FADE/BLUE/ROSE MIR</v>
          </cell>
          <cell r="C4745">
            <v>20</v>
          </cell>
          <cell r="D4745" t="str">
            <v>648478107410</v>
          </cell>
        </row>
        <row r="4746">
          <cell r="A4746" t="str">
            <v>670526465069</v>
          </cell>
          <cell r="B4746" t="str">
            <v>NEO SCOOP ORG SPARKL/GRY ARC</v>
          </cell>
          <cell r="C4746">
            <v>20</v>
          </cell>
          <cell r="D4746" t="str">
            <v>648478107328</v>
          </cell>
        </row>
        <row r="4747">
          <cell r="A4747" t="str">
            <v>670526491143</v>
          </cell>
          <cell r="B4747" t="str">
            <v>NEO SCOOP PLATINUM/GREY ARC SIL MIR</v>
          </cell>
          <cell r="C4747">
            <v>20</v>
          </cell>
          <cell r="D4747" t="str">
            <v/>
          </cell>
        </row>
        <row r="4748">
          <cell r="A4748" t="str">
            <v>670526520129</v>
          </cell>
          <cell r="B4748" t="str">
            <v>NEO SCOOP RED FADE/GREY ARC</v>
          </cell>
          <cell r="C4748">
            <v>20</v>
          </cell>
          <cell r="D4748" t="str">
            <v>648478107335</v>
          </cell>
        </row>
        <row r="4749">
          <cell r="A4749" t="str">
            <v>670526520199</v>
          </cell>
          <cell r="B4749" t="str">
            <v>NEO SCOOP RED FADE/ROSE-SILV GRD</v>
          </cell>
          <cell r="C4749">
            <v>20</v>
          </cell>
          <cell r="D4749" t="str">
            <v>648478107472</v>
          </cell>
        </row>
        <row r="4750">
          <cell r="A4750" t="str">
            <v>670526607069</v>
          </cell>
          <cell r="B4750" t="str">
            <v>NEO SCOOP TIGER TORT/BRNZE ARC</v>
          </cell>
          <cell r="C4750">
            <v>20</v>
          </cell>
          <cell r="D4750" t="str">
            <v>648478107342</v>
          </cell>
        </row>
        <row r="4751">
          <cell r="A4751" t="str">
            <v>670526607074</v>
          </cell>
          <cell r="B4751" t="str">
            <v>NEO SCOOP TIGER TORT/BRZ POL</v>
          </cell>
          <cell r="C4751">
            <v>30</v>
          </cell>
          <cell r="D4751" t="str">
            <v>648478107434</v>
          </cell>
        </row>
        <row r="4752">
          <cell r="A4752" t="str">
            <v>670526613069</v>
          </cell>
          <cell r="B4752" t="str">
            <v>NEO SCOOP TORTOISE/ BRONZE ARC</v>
          </cell>
          <cell r="C4752">
            <v>20</v>
          </cell>
          <cell r="D4752" t="str">
            <v>648478107489</v>
          </cell>
        </row>
        <row r="4753">
          <cell r="A4753" t="str">
            <v>670533011039</v>
          </cell>
          <cell r="B4753" t="str">
            <v>NIKITA AMBER FADE/AMB-CLR FADE</v>
          </cell>
          <cell r="C4753">
            <v>20</v>
          </cell>
          <cell r="D4753" t="str">
            <v>648478108196</v>
          </cell>
        </row>
        <row r="4754">
          <cell r="A4754" t="str">
            <v>670533038129</v>
          </cell>
          <cell r="B4754" t="str">
            <v>NIKITA BLACK/GREY LENS</v>
          </cell>
          <cell r="C4754">
            <v>20</v>
          </cell>
          <cell r="D4754" t="str">
            <v>648478108004</v>
          </cell>
        </row>
        <row r="4755">
          <cell r="A4755" t="str">
            <v>670533038149</v>
          </cell>
          <cell r="B4755" t="str">
            <v>NIKITA BLACK/LT. BLUE LENS</v>
          </cell>
          <cell r="C4755">
            <v>20</v>
          </cell>
          <cell r="D4755" t="str">
            <v>648478108059</v>
          </cell>
        </row>
        <row r="4756">
          <cell r="A4756" t="str">
            <v>670533038174</v>
          </cell>
          <cell r="B4756" t="str">
            <v>NIKITA BLACK/ORANGE LENS</v>
          </cell>
          <cell r="C4756">
            <v>20</v>
          </cell>
          <cell r="D4756" t="str">
            <v>648478108073</v>
          </cell>
        </row>
        <row r="4757">
          <cell r="A4757" t="str">
            <v>670533038229</v>
          </cell>
          <cell r="B4757" t="str">
            <v>NIKITA BLACK/VIOLET LENS</v>
          </cell>
          <cell r="C4757">
            <v>20</v>
          </cell>
          <cell r="D4757" t="str">
            <v>648478108066</v>
          </cell>
        </row>
        <row r="4758">
          <cell r="A4758" t="str">
            <v>670533100129</v>
          </cell>
          <cell r="B4758" t="str">
            <v>NIKITA BLUE ARCTIC/GREY LENS</v>
          </cell>
          <cell r="C4758">
            <v>20</v>
          </cell>
          <cell r="D4758" t="str">
            <v>648478108141</v>
          </cell>
        </row>
        <row r="4759">
          <cell r="A4759" t="str">
            <v>670533103050</v>
          </cell>
          <cell r="B4759" t="str">
            <v>NIKITA BLU-CLR FADE/BLU-CLR FD</v>
          </cell>
          <cell r="C4759">
            <v>20</v>
          </cell>
          <cell r="D4759" t="str">
            <v>648478108202</v>
          </cell>
        </row>
        <row r="4760">
          <cell r="A4760" t="str">
            <v>670533192129</v>
          </cell>
          <cell r="B4760" t="str">
            <v>NIKITA CLR CHERRY/GREY  LENS</v>
          </cell>
          <cell r="C4760">
            <v>20</v>
          </cell>
          <cell r="D4760" t="str">
            <v>648478108158</v>
          </cell>
        </row>
        <row r="4761">
          <cell r="A4761" t="str">
            <v>670533222069</v>
          </cell>
          <cell r="B4761" t="str">
            <v>NIKITA CRYSTAL MOON/BRNZ LENS</v>
          </cell>
          <cell r="C4761">
            <v>20</v>
          </cell>
          <cell r="D4761" t="str">
            <v>648478108127</v>
          </cell>
        </row>
        <row r="4762">
          <cell r="A4762" t="str">
            <v>670533222174</v>
          </cell>
          <cell r="B4762" t="str">
            <v>NK CRYSTAL MOON/ORANGE  LENS</v>
          </cell>
          <cell r="C4762">
            <v>20</v>
          </cell>
          <cell r="D4762" t="str">
            <v>648478108134</v>
          </cell>
        </row>
        <row r="4763">
          <cell r="A4763" t="str">
            <v>670533269129</v>
          </cell>
          <cell r="B4763" t="str">
            <v>NIKITA FROST BLUE/GREY LENS</v>
          </cell>
          <cell r="C4763">
            <v>20</v>
          </cell>
          <cell r="D4763" t="str">
            <v>648478108028</v>
          </cell>
        </row>
        <row r="4764">
          <cell r="A4764" t="str">
            <v>670533292133</v>
          </cell>
          <cell r="B4764" t="str">
            <v>NIKITA GREEN MOSS/GREY GRN</v>
          </cell>
          <cell r="C4764">
            <v>20</v>
          </cell>
          <cell r="D4764" t="str">
            <v>648478108219</v>
          </cell>
        </row>
        <row r="4765">
          <cell r="A4765" t="str">
            <v>670533346129</v>
          </cell>
          <cell r="B4765" t="str">
            <v>NIKITA LICORICE/GREY LENS</v>
          </cell>
          <cell r="C4765">
            <v>20</v>
          </cell>
          <cell r="D4765" t="str">
            <v>648478108042</v>
          </cell>
        </row>
        <row r="4766">
          <cell r="A4766" t="str">
            <v>670533346149</v>
          </cell>
          <cell r="B4766" t="str">
            <v>NIKITA LICORICE/LT. BLUE LENS</v>
          </cell>
          <cell r="C4766">
            <v>20</v>
          </cell>
          <cell r="D4766" t="str">
            <v>648478108110</v>
          </cell>
        </row>
        <row r="4767">
          <cell r="A4767" t="str">
            <v>670533449129</v>
          </cell>
          <cell r="B4767" t="str">
            <v>NIKITA OLIVE BLACK/GREY LENS</v>
          </cell>
          <cell r="C4767">
            <v>20</v>
          </cell>
          <cell r="D4767" t="str">
            <v>648478108165</v>
          </cell>
        </row>
        <row r="4768">
          <cell r="A4768" t="str">
            <v>670533607069</v>
          </cell>
          <cell r="B4768" t="str">
            <v>NIKITA TIGER TORT/BRNZ LENS</v>
          </cell>
          <cell r="C4768">
            <v>20</v>
          </cell>
          <cell r="D4768" t="str">
            <v>648478108011</v>
          </cell>
        </row>
        <row r="4769">
          <cell r="A4769" t="str">
            <v>670533607149</v>
          </cell>
          <cell r="B4769" t="str">
            <v>NIKITA TIGER TORT/LT. BLUE</v>
          </cell>
          <cell r="C4769">
            <v>20</v>
          </cell>
          <cell r="D4769" t="str">
            <v>648478108080</v>
          </cell>
        </row>
        <row r="4770">
          <cell r="A4770" t="str">
            <v>670533607160</v>
          </cell>
          <cell r="B4770" t="str">
            <v>NIKITA TIGER TORT/LT. GREEN</v>
          </cell>
          <cell r="C4770">
            <v>20</v>
          </cell>
          <cell r="D4770" t="str">
            <v>648478108097</v>
          </cell>
        </row>
        <row r="4771">
          <cell r="A4771" t="str">
            <v>670533607174</v>
          </cell>
          <cell r="B4771" t="str">
            <v>NIKITA TIGER TORT/LT ORG LENS</v>
          </cell>
          <cell r="C4771">
            <v>20</v>
          </cell>
          <cell r="D4771" t="str">
            <v>648478108103</v>
          </cell>
        </row>
        <row r="4772">
          <cell r="A4772" t="str">
            <v>670533614069</v>
          </cell>
          <cell r="B4772" t="str">
            <v>NIKITA TORT CREAM/BRONZE LENS</v>
          </cell>
          <cell r="C4772">
            <v>20</v>
          </cell>
          <cell r="D4772" t="str">
            <v>648478108035</v>
          </cell>
        </row>
        <row r="4773">
          <cell r="A4773" t="str">
            <v>670535020129</v>
          </cell>
          <cell r="B4773" t="str">
            <v>NOLEN BK wBLU STRPS/TMPL-GY</v>
          </cell>
          <cell r="C4773">
            <v>52.5</v>
          </cell>
          <cell r="D4773" t="str">
            <v>648478678644</v>
          </cell>
        </row>
        <row r="4774">
          <cell r="A4774" t="str">
            <v>670535038129</v>
          </cell>
          <cell r="B4774" t="str">
            <v>NOLEN BLACK/GREY</v>
          </cell>
          <cell r="C4774">
            <v>47.5</v>
          </cell>
          <cell r="D4774" t="str">
            <v>648478654556</v>
          </cell>
        </row>
        <row r="4775">
          <cell r="A4775" t="str">
            <v>670535038135</v>
          </cell>
          <cell r="B4775" t="str">
            <v>NOLEN BLACK/GREY POLAR</v>
          </cell>
          <cell r="C4775">
            <v>67.5</v>
          </cell>
          <cell r="D4775" t="str">
            <v>648478654563</v>
          </cell>
        </row>
        <row r="4776">
          <cell r="A4776" t="str">
            <v>670535057116</v>
          </cell>
          <cell r="B4776" t="str">
            <v>NOLEN BK PNSTRP-EGGPLANT</v>
          </cell>
          <cell r="C4776">
            <v>42.5</v>
          </cell>
          <cell r="D4776" t="str">
            <v>648478663527</v>
          </cell>
        </row>
        <row r="4777">
          <cell r="A4777" t="str">
            <v>670535066129</v>
          </cell>
          <cell r="B4777" t="str">
            <v>NOLEN BLK STRP TORT-GREY</v>
          </cell>
          <cell r="C4777">
            <v>47.5</v>
          </cell>
          <cell r="D4777" t="str">
            <v>648478674165</v>
          </cell>
        </row>
        <row r="4778">
          <cell r="A4778" t="str">
            <v>670535130069</v>
          </cell>
          <cell r="B4778" t="str">
            <v>NOLEN BRONZE FADE-BRONZE</v>
          </cell>
          <cell r="C4778">
            <v>47.5</v>
          </cell>
          <cell r="D4778" t="str">
            <v>648478674189</v>
          </cell>
        </row>
        <row r="4779">
          <cell r="A4779" t="str">
            <v>670535130073</v>
          </cell>
          <cell r="B4779" t="str">
            <v>NOLEN BRONZE FADE/BRONZE FADE</v>
          </cell>
          <cell r="C4779">
            <v>50</v>
          </cell>
          <cell r="D4779" t="str">
            <v>648478654587</v>
          </cell>
        </row>
        <row r="4780">
          <cell r="A4780" t="str">
            <v>670535191073</v>
          </cell>
          <cell r="B4780" t="str">
            <v>NOLEN CLR BRN WH TEMPLES-BRNZ FD</v>
          </cell>
          <cell r="C4780">
            <v>50</v>
          </cell>
          <cell r="D4780" t="str">
            <v>648478663534</v>
          </cell>
        </row>
        <row r="4781">
          <cell r="A4781" t="str">
            <v>670535210074</v>
          </cell>
          <cell r="B4781" t="str">
            <v>NOLEN COCONUT CRM FD-BZ POLZD</v>
          </cell>
          <cell r="C4781">
            <v>67.5</v>
          </cell>
          <cell r="D4781" t="str">
            <v>648478663510</v>
          </cell>
        </row>
        <row r="4782">
          <cell r="A4782" t="str">
            <v>670535302129</v>
          </cell>
          <cell r="B4782" t="str">
            <v>NOLEN GREY CRYSTAL FADE-GREY</v>
          </cell>
          <cell r="C4782">
            <v>47.5</v>
          </cell>
          <cell r="D4782" t="str">
            <v>648478669093</v>
          </cell>
        </row>
        <row r="4783">
          <cell r="A4783" t="str">
            <v>670535613069</v>
          </cell>
          <cell r="B4783" t="str">
            <v>NOLEN BROWN STRP TORT-BRNZ</v>
          </cell>
          <cell r="C4783">
            <v>47.5</v>
          </cell>
          <cell r="D4783" t="str">
            <v>648478654570</v>
          </cell>
        </row>
        <row r="4784">
          <cell r="A4784" t="str">
            <v>670535613074</v>
          </cell>
          <cell r="B4784" t="str">
            <v>NOLEN TORTOISE/BRONZE POLARIZED</v>
          </cell>
          <cell r="C4784">
            <v>62.5</v>
          </cell>
          <cell r="D4784" t="str">
            <v>648478655201</v>
          </cell>
        </row>
        <row r="4785">
          <cell r="A4785" t="str">
            <v>670535638129</v>
          </cell>
          <cell r="B4785" t="str">
            <v>NOLEN WHITE SHINY-GREY</v>
          </cell>
          <cell r="C4785">
            <v>47.5</v>
          </cell>
          <cell r="D4785" t="str">
            <v>648478669109</v>
          </cell>
        </row>
        <row r="4786">
          <cell r="A4786" t="str">
            <v>670541062069</v>
          </cell>
          <cell r="B4786" t="str">
            <v>OASIS BLK GLS/BRONZE</v>
          </cell>
          <cell r="C4786">
            <v>35</v>
          </cell>
          <cell r="D4786" t="str">
            <v>648478645738</v>
          </cell>
        </row>
        <row r="4787">
          <cell r="A4787" t="str">
            <v>670541062129</v>
          </cell>
          <cell r="B4787" t="str">
            <v>OASIS BLK GLS/GREY</v>
          </cell>
          <cell r="C4787">
            <v>50</v>
          </cell>
          <cell r="D4787" t="str">
            <v>648478645721</v>
          </cell>
        </row>
        <row r="4788">
          <cell r="A4788" t="str">
            <v>670541062135</v>
          </cell>
          <cell r="B4788" t="str">
            <v>OASIS BLACK/GREY POLAR</v>
          </cell>
          <cell r="C4788">
            <v>72.5</v>
          </cell>
          <cell r="D4788" t="str">
            <v>648478654594</v>
          </cell>
        </row>
        <row r="4789">
          <cell r="A4789" t="str">
            <v>670541163073</v>
          </cell>
          <cell r="B4789" t="str">
            <v>OASIS CARAMEL BROWN/BRONZE FAD</v>
          </cell>
          <cell r="C4789">
            <v>35</v>
          </cell>
          <cell r="D4789" t="str">
            <v>648478654617</v>
          </cell>
        </row>
        <row r="4790">
          <cell r="A4790" t="str">
            <v>670541266133</v>
          </cell>
          <cell r="B4790" t="str">
            <v>OASIS FOREST GRN-GRY GRN</v>
          </cell>
          <cell r="C4790">
            <v>50</v>
          </cell>
          <cell r="D4790" t="str">
            <v>648478674196</v>
          </cell>
        </row>
        <row r="4791">
          <cell r="A4791" t="str">
            <v>670541272073</v>
          </cell>
          <cell r="B4791" t="str">
            <v>OASIS FUSHCIA/BRONZE FADE</v>
          </cell>
          <cell r="C4791">
            <v>52.5</v>
          </cell>
          <cell r="D4791" t="str">
            <v>648478654624</v>
          </cell>
        </row>
        <row r="4792">
          <cell r="A4792" t="str">
            <v>670541405164</v>
          </cell>
          <cell r="B4792" t="str">
            <v>OASIS MERLOT FADE-MERLOT FD</v>
          </cell>
          <cell r="C4792">
            <v>57.5</v>
          </cell>
          <cell r="D4792" t="str">
            <v>648478669116</v>
          </cell>
        </row>
        <row r="4793">
          <cell r="A4793" t="str">
            <v>670541478073</v>
          </cell>
          <cell r="B4793" t="str">
            <v>OASIS PEACH POWDER-BRNZ FADE</v>
          </cell>
          <cell r="C4793">
            <v>52.5</v>
          </cell>
          <cell r="D4793" t="str">
            <v>648478663480</v>
          </cell>
        </row>
        <row r="4794">
          <cell r="A4794" t="str">
            <v>670541566133</v>
          </cell>
          <cell r="B4794" t="str">
            <v>OASIS SMOKE W/STRIPES/GREY GRE</v>
          </cell>
          <cell r="C4794">
            <v>45</v>
          </cell>
          <cell r="D4794" t="str">
            <v>648478654631</v>
          </cell>
        </row>
        <row r="4795">
          <cell r="A4795" t="str">
            <v>670541613069</v>
          </cell>
          <cell r="B4795" t="str">
            <v>OASIS BROWN STRP TORT-BRONZE</v>
          </cell>
          <cell r="C4795">
            <v>35</v>
          </cell>
          <cell r="D4795" t="str">
            <v>648478645745</v>
          </cell>
        </row>
        <row r="4796">
          <cell r="A4796" t="str">
            <v>670541613073</v>
          </cell>
          <cell r="B4796" t="str">
            <v>DO NOT USE</v>
          </cell>
          <cell r="C4796">
            <v>65</v>
          </cell>
          <cell r="D4796" t="str">
            <v/>
          </cell>
        </row>
        <row r="4797">
          <cell r="A4797" t="str">
            <v>670541613074</v>
          </cell>
          <cell r="B4797" t="str">
            <v>OASIS BROWN STRP TORT-BZ POLZD</v>
          </cell>
          <cell r="C4797">
            <v>45</v>
          </cell>
          <cell r="D4797" t="str">
            <v>648478654600</v>
          </cell>
        </row>
        <row r="4798">
          <cell r="A4798" t="str">
            <v>670622024093</v>
          </cell>
          <cell r="B4798" t="str">
            <v>RICHELLE AQUA TERRA-CARAMEL BR</v>
          </cell>
          <cell r="C4798">
            <v>60</v>
          </cell>
          <cell r="D4798" t="str">
            <v>648478663244</v>
          </cell>
        </row>
        <row r="4799">
          <cell r="A4799" t="str">
            <v>670622044129</v>
          </cell>
          <cell r="B4799" t="str">
            <v>DO NOT USE SKU DROPPED</v>
          </cell>
          <cell r="C4799">
            <v>55</v>
          </cell>
          <cell r="D4799" t="str">
            <v/>
          </cell>
        </row>
        <row r="4800">
          <cell r="A4800" t="str">
            <v>670622062069</v>
          </cell>
          <cell r="B4800" t="str">
            <v>RICHELLE BLK SHNY-BRONZE</v>
          </cell>
          <cell r="C4800">
            <v>60</v>
          </cell>
          <cell r="D4800" t="str">
            <v>648478663251</v>
          </cell>
        </row>
        <row r="4801">
          <cell r="A4801" t="str">
            <v>670622062074</v>
          </cell>
          <cell r="B4801" t="str">
            <v>RICHELLE BLK SHNY-BRNZ PLZD</v>
          </cell>
          <cell r="C4801">
            <v>80</v>
          </cell>
          <cell r="D4801" t="str">
            <v>648478689480</v>
          </cell>
        </row>
        <row r="4802">
          <cell r="A4802" t="str">
            <v>670622117129</v>
          </cell>
          <cell r="B4802" t="str">
            <v>RICHELLE GR FRNTwYEL TMPL-GY</v>
          </cell>
          <cell r="C4802">
            <v>65</v>
          </cell>
          <cell r="D4802" t="str">
            <v>648478678675</v>
          </cell>
        </row>
        <row r="4803">
          <cell r="A4803" t="str">
            <v>670622315069</v>
          </cell>
          <cell r="B4803" t="str">
            <v>RICHELLE BONE STRP TORT-BRNZ</v>
          </cell>
          <cell r="C4803">
            <v>60</v>
          </cell>
          <cell r="D4803" t="str">
            <v>648478669130</v>
          </cell>
        </row>
        <row r="4804">
          <cell r="A4804" t="str">
            <v>670622317116</v>
          </cell>
          <cell r="B4804" t="str">
            <v>RICHELLE HNDMD PURP TORT-EGGPLANT</v>
          </cell>
          <cell r="C4804">
            <v>55</v>
          </cell>
          <cell r="D4804" t="str">
            <v>648478669147</v>
          </cell>
        </row>
        <row r="4805">
          <cell r="A4805" t="str">
            <v>670622317129</v>
          </cell>
          <cell r="B4805" t="str">
            <v>RICHELLE PURP STRP TORT-GREY</v>
          </cell>
          <cell r="C4805">
            <v>60</v>
          </cell>
          <cell r="D4805" t="str">
            <v>648478670143</v>
          </cell>
        </row>
        <row r="4806">
          <cell r="A4806" t="str">
            <v>670622418133</v>
          </cell>
          <cell r="B4806" t="str">
            <v>RICHELLE MILKY TORT-GREY GREEN</v>
          </cell>
          <cell r="C4806">
            <v>60</v>
          </cell>
          <cell r="D4806" t="str">
            <v>648478663275</v>
          </cell>
        </row>
        <row r="4807">
          <cell r="A4807" t="str">
            <v>670622478116</v>
          </cell>
          <cell r="B4807" t="str">
            <v>RICHELLE PEACH PWDR-EGGPLANT</v>
          </cell>
          <cell r="C4807">
            <v>55</v>
          </cell>
          <cell r="D4807" t="str">
            <v>648478663268</v>
          </cell>
        </row>
        <row r="4808">
          <cell r="A4808" t="str">
            <v>670622548055</v>
          </cell>
          <cell r="B4808" t="str">
            <v>RICHELLE SEABREEZE- BLUE GREY</v>
          </cell>
          <cell r="C4808">
            <v>55</v>
          </cell>
          <cell r="D4808" t="str">
            <v>648478669123</v>
          </cell>
        </row>
        <row r="4809">
          <cell r="A4809" t="str">
            <v>670622667093</v>
          </cell>
          <cell r="B4809" t="str">
            <v>RICHELLE YELLOW SNOW-CARAMEL BRN</v>
          </cell>
          <cell r="C4809">
            <v>55</v>
          </cell>
          <cell r="D4809" t="str">
            <v>648478669154</v>
          </cell>
        </row>
        <row r="4810">
          <cell r="A4810" t="str">
            <v>670622681129</v>
          </cell>
          <cell r="B4810" t="str">
            <v>RICHELLE BK W/ZEBRA PRNT-GREY</v>
          </cell>
          <cell r="C4810">
            <v>70</v>
          </cell>
          <cell r="D4810" t="str">
            <v>648478674288</v>
          </cell>
        </row>
        <row r="4811">
          <cell r="A4811" t="str">
            <v>670622797129</v>
          </cell>
          <cell r="B4811" t="str">
            <v>RICHELLE BKwWhTEXTURE on TMPL-GY</v>
          </cell>
          <cell r="C4811">
            <v>65</v>
          </cell>
          <cell r="D4811" t="str">
            <v>648478689466</v>
          </cell>
        </row>
        <row r="4812">
          <cell r="A4812" t="str">
            <v>670622807129</v>
          </cell>
          <cell r="B4812" t="str">
            <v>RICHELLE WHwWH/BK/MV Tmpl-GY</v>
          </cell>
          <cell r="C4812">
            <v>65</v>
          </cell>
          <cell r="D4812" t="str">
            <v>648478689473</v>
          </cell>
        </row>
        <row r="4813">
          <cell r="A4813" t="str">
            <v>670625062044</v>
          </cell>
          <cell r="B4813" t="str">
            <v>ROLLINS BLACK GLOSS/BLK FADE</v>
          </cell>
          <cell r="C4813">
            <v>82.5</v>
          </cell>
          <cell r="D4813" t="str">
            <v>648478613737</v>
          </cell>
        </row>
        <row r="4814">
          <cell r="A4814" t="str">
            <v>670625154227</v>
          </cell>
          <cell r="B4814" t="str">
            <v>ROLLINS BURGUNDY/TERRA FD</v>
          </cell>
          <cell r="C4814">
            <v>82.5</v>
          </cell>
          <cell r="D4814" t="str">
            <v>648478613744</v>
          </cell>
        </row>
        <row r="4815">
          <cell r="A4815" t="str">
            <v>670625174055</v>
          </cell>
          <cell r="B4815" t="str">
            <v>ROLLINS CHOC BRWN/BRW FD GLASS</v>
          </cell>
          <cell r="C4815">
            <v>112.5</v>
          </cell>
          <cell r="D4815" t="str">
            <v>648478613720</v>
          </cell>
        </row>
        <row r="4816">
          <cell r="A4816" t="str">
            <v>670625613069</v>
          </cell>
          <cell r="B4816" t="str">
            <v>ROLLINS TORTOISE/BRONZE</v>
          </cell>
          <cell r="C4816">
            <v>75</v>
          </cell>
          <cell r="D4816" t="str">
            <v>648478613751</v>
          </cell>
        </row>
        <row r="4817">
          <cell r="A4817" t="str">
            <v>670635038129</v>
          </cell>
          <cell r="B4817" t="str">
            <v>SCOOP BLACK/GREY ARC</v>
          </cell>
          <cell r="C4817">
            <v>20</v>
          </cell>
          <cell r="D4817" t="str">
            <v>648478100008</v>
          </cell>
        </row>
        <row r="4818">
          <cell r="A4818" t="str">
            <v>670635038143</v>
          </cell>
          <cell r="B4818" t="str">
            <v>SCOOP BLACK GREY ARC SILVER FRONT</v>
          </cell>
          <cell r="C4818">
            <v>20</v>
          </cell>
          <cell r="D4818" t="str">
            <v>648478100022</v>
          </cell>
        </row>
        <row r="4819">
          <cell r="A4819" t="str">
            <v>670635177129</v>
          </cell>
          <cell r="B4819" t="str">
            <v>SCOOP CHROME GREY ARC</v>
          </cell>
          <cell r="C4819">
            <v>20</v>
          </cell>
          <cell r="D4819" t="str">
            <v>648478100268</v>
          </cell>
        </row>
        <row r="4820">
          <cell r="A4820" t="str">
            <v>670635208129</v>
          </cell>
          <cell r="B4820" t="str">
            <v>SCOOP COBALT PEARL/ GREY ARC</v>
          </cell>
          <cell r="C4820">
            <v>20</v>
          </cell>
          <cell r="D4820" t="str">
            <v>648478100077</v>
          </cell>
        </row>
        <row r="4821">
          <cell r="A4821" t="str">
            <v>670635311143</v>
          </cell>
          <cell r="B4821" t="str">
            <v>SCOOP  GUNMETAL GREY ARC/SILVER</v>
          </cell>
          <cell r="C4821">
            <v>20</v>
          </cell>
          <cell r="D4821" t="str">
            <v>648478100251</v>
          </cell>
        </row>
        <row r="4822">
          <cell r="A4822" t="str">
            <v>670654062129</v>
          </cell>
          <cell r="B4822" t="str">
            <v>SIDNEY BLK GLS/GREY</v>
          </cell>
          <cell r="C4822">
            <v>50</v>
          </cell>
          <cell r="D4822" t="str">
            <v>648478645752</v>
          </cell>
        </row>
        <row r="4823">
          <cell r="A4823" t="str">
            <v>670654062135</v>
          </cell>
          <cell r="B4823" t="str">
            <v>SIDNEY BLK GLS/GREY POLAR</v>
          </cell>
          <cell r="C4823">
            <v>72.5</v>
          </cell>
          <cell r="D4823" t="str">
            <v>648478645769</v>
          </cell>
        </row>
        <row r="4824">
          <cell r="A4824" t="str">
            <v>670654163073</v>
          </cell>
          <cell r="B4824" t="str">
            <v>SIDNEY CARAMEL BRN/BRZ FADE</v>
          </cell>
          <cell r="C4824">
            <v>57.5</v>
          </cell>
          <cell r="D4824" t="str">
            <v>648478645776</v>
          </cell>
        </row>
        <row r="4825">
          <cell r="A4825" t="str">
            <v>670654163074</v>
          </cell>
          <cell r="B4825" t="str">
            <v>SIDNEY CARAMEL BRN-BRZ POLZD</v>
          </cell>
          <cell r="C4825">
            <v>52.5</v>
          </cell>
          <cell r="D4825" t="str">
            <v/>
          </cell>
        </row>
        <row r="4826">
          <cell r="A4826" t="str">
            <v>670654223164</v>
          </cell>
          <cell r="B4826" t="str">
            <v>SIDNEY CRISTAL PURPLE W/STRIPS/MER</v>
          </cell>
          <cell r="C4826">
            <v>52.5</v>
          </cell>
          <cell r="D4826" t="str">
            <v>648478654532</v>
          </cell>
        </row>
        <row r="4827">
          <cell r="A4827" t="str">
            <v>670654268069</v>
          </cell>
          <cell r="B4827" t="str">
            <v>SIDNEY FOREST TORT-BRONZE</v>
          </cell>
          <cell r="C4827">
            <v>45</v>
          </cell>
          <cell r="D4827" t="str">
            <v>648478663558</v>
          </cell>
        </row>
        <row r="4828">
          <cell r="A4828" t="str">
            <v>670654315074</v>
          </cell>
          <cell r="B4828" t="str">
            <v>SIDNEY BONE STRP TORT-BRNZ PLZD</v>
          </cell>
          <cell r="C4828">
            <v>72.5</v>
          </cell>
          <cell r="D4828" t="str">
            <v>648478669161</v>
          </cell>
        </row>
        <row r="4829">
          <cell r="A4829" t="str">
            <v>670654478105</v>
          </cell>
          <cell r="B4829" t="str">
            <v>SIDNEY PEACH PWDR-COCONUT CRM FD</v>
          </cell>
          <cell r="C4829">
            <v>52.5</v>
          </cell>
          <cell r="D4829" t="str">
            <v>648478663541</v>
          </cell>
        </row>
        <row r="4830">
          <cell r="A4830" t="str">
            <v>670654592073</v>
          </cell>
          <cell r="B4830" t="str">
            <v>SIDNEY TEAL VINTAGE FADE/BRZ FADE</v>
          </cell>
          <cell r="C4830">
            <v>52.5</v>
          </cell>
          <cell r="D4830" t="str">
            <v>648478654549</v>
          </cell>
        </row>
        <row r="4831">
          <cell r="A4831" t="str">
            <v>670654630073</v>
          </cell>
          <cell r="B4831" t="str">
            <v>SIDNEY WATERMELON-BRZ FADE</v>
          </cell>
          <cell r="C4831">
            <v>57.5</v>
          </cell>
          <cell r="D4831" t="str">
            <v>648478669178</v>
          </cell>
        </row>
        <row r="4832">
          <cell r="A4832" t="str">
            <v>670654632129</v>
          </cell>
          <cell r="B4832" t="str">
            <v>SIDNEY WHITE GLS/GREY</v>
          </cell>
          <cell r="C4832">
            <v>50</v>
          </cell>
          <cell r="D4832" t="str">
            <v/>
          </cell>
        </row>
        <row r="4833">
          <cell r="A4833" t="str">
            <v>670654638073</v>
          </cell>
          <cell r="B4833" t="str">
            <v>SIDNEY WHITE GLS/BRZ FADE</v>
          </cell>
          <cell r="C4833">
            <v>57.5</v>
          </cell>
          <cell r="D4833" t="str">
            <v>648478645783</v>
          </cell>
        </row>
        <row r="4834">
          <cell r="A4834" t="str">
            <v>670656164158</v>
          </cell>
          <cell r="B4834" t="str">
            <v>SILVER SHADOW CHAMPAGNE/LT BRZw SILV Mirr</v>
          </cell>
          <cell r="C4834">
            <v>72.5</v>
          </cell>
          <cell r="D4834" t="str">
            <v>648478645790</v>
          </cell>
        </row>
        <row r="4835">
          <cell r="A4835" t="str">
            <v>670656177143</v>
          </cell>
          <cell r="B4835" t="str">
            <v>SILVER SHADOW CHROME/LT GREYwSILV MIR</v>
          </cell>
          <cell r="C4835">
            <v>72.5</v>
          </cell>
          <cell r="D4835" t="str">
            <v>648478645806</v>
          </cell>
        </row>
        <row r="4836">
          <cell r="A4836" t="str">
            <v>670656279080</v>
          </cell>
          <cell r="B4836" t="str">
            <v>SILVER SHADOW SHINY GOLD-BRNZ W/GLD MIR</v>
          </cell>
          <cell r="C4836">
            <v>72.5</v>
          </cell>
          <cell r="D4836" t="str">
            <v>648478669192</v>
          </cell>
        </row>
        <row r="4837">
          <cell r="A4837" t="str">
            <v>670656374133</v>
          </cell>
          <cell r="B4837" t="str">
            <v>SILVER SHADOW MATTE BLACK-GRY GRN</v>
          </cell>
          <cell r="C4837">
            <v>65</v>
          </cell>
          <cell r="D4837" t="str">
            <v>648478669185</v>
          </cell>
        </row>
        <row r="4838">
          <cell r="A4838" t="str">
            <v>670656617073</v>
          </cell>
          <cell r="B4838" t="str">
            <v>SILVER SHADOW TURQUOISE/BRNZ FADE</v>
          </cell>
          <cell r="C4838">
            <v>70</v>
          </cell>
          <cell r="D4838" t="str">
            <v>648478647519</v>
          </cell>
        </row>
        <row r="4839">
          <cell r="A4839" t="str">
            <v>670656632143</v>
          </cell>
          <cell r="B4839" t="str">
            <v>SILVER SHADOW WHT MAT/LT GREYwSILV MIR</v>
          </cell>
          <cell r="C4839">
            <v>72.5</v>
          </cell>
          <cell r="D4839" t="str">
            <v>648478645813</v>
          </cell>
        </row>
        <row r="4840">
          <cell r="A4840" t="str">
            <v>670691130089</v>
          </cell>
          <cell r="B4840" t="str">
            <v>SONIX BRNZ FADE/BRWN VECTR+CLR</v>
          </cell>
          <cell r="C4840">
            <v>82.5</v>
          </cell>
          <cell r="D4840" t="str">
            <v>648478112438</v>
          </cell>
        </row>
        <row r="4841">
          <cell r="A4841" t="str">
            <v>670691229129</v>
          </cell>
          <cell r="B4841" t="str">
            <v>SONIX DRK BLU FD/GREY ARC 7SH</v>
          </cell>
          <cell r="C4841">
            <v>75</v>
          </cell>
          <cell r="D4841" t="str">
            <v>648478655393</v>
          </cell>
        </row>
        <row r="4842">
          <cell r="A4842" t="str">
            <v>670691374129</v>
          </cell>
          <cell r="B4842" t="str">
            <v>SONIX MATTE BLACK/GREY+CLR</v>
          </cell>
          <cell r="C4842">
            <v>75</v>
          </cell>
          <cell r="D4842" t="str">
            <v>648478112377</v>
          </cell>
        </row>
        <row r="4843">
          <cell r="A4843" t="str">
            <v>670691463179</v>
          </cell>
          <cell r="B4843" t="str">
            <v>SONIX ORG MATT/ORGwSilGr+BRZ</v>
          </cell>
          <cell r="C4843">
            <v>82.5</v>
          </cell>
          <cell r="D4843" t="str">
            <v>648478112421</v>
          </cell>
        </row>
        <row r="4844">
          <cell r="A4844" t="str">
            <v>670691632179</v>
          </cell>
          <cell r="B4844" t="str">
            <v>SONIX WHITE/ORGwGR SIL+BRZ</v>
          </cell>
          <cell r="C4844">
            <v>82.5</v>
          </cell>
          <cell r="D4844" t="str">
            <v>648478613768</v>
          </cell>
        </row>
        <row r="4845">
          <cell r="A4845" t="str">
            <v>670692012073</v>
          </cell>
          <cell r="B4845" t="str">
            <v>SIOUXSIE AMBER TORT- BRNZ FADE</v>
          </cell>
          <cell r="C4845">
            <v>62.5</v>
          </cell>
          <cell r="D4845" t="str">
            <v>648478665248</v>
          </cell>
        </row>
        <row r="4846">
          <cell r="A4846" t="str">
            <v>670692038044</v>
          </cell>
          <cell r="B4846" t="str">
            <v>SIOUXSIE BLACK-BLACK FADE</v>
          </cell>
          <cell r="C4846">
            <v>62.5</v>
          </cell>
          <cell r="D4846" t="str">
            <v>648478665224</v>
          </cell>
        </row>
        <row r="4847">
          <cell r="A4847" t="str">
            <v>670692613073</v>
          </cell>
          <cell r="B4847" t="str">
            <v>SIOUXSIE TORTOISE-BRONZE FADE</v>
          </cell>
          <cell r="C4847">
            <v>62.5</v>
          </cell>
          <cell r="D4847" t="str">
            <v>648478665231</v>
          </cell>
        </row>
        <row r="4848">
          <cell r="A4848" t="str">
            <v>670737062044</v>
          </cell>
          <cell r="B4848" t="str">
            <v>STRATOS BLK GLOSS/BLK FADE</v>
          </cell>
          <cell r="C4848">
            <v>82.5</v>
          </cell>
          <cell r="D4848" t="str">
            <v>648478613775</v>
          </cell>
        </row>
        <row r="4849">
          <cell r="A4849" t="str">
            <v>670737067069</v>
          </cell>
          <cell r="B4849" t="str">
            <v>STRATOS BLK TAN FADE/BRONZE</v>
          </cell>
          <cell r="C4849">
            <v>75</v>
          </cell>
          <cell r="D4849" t="str">
            <v>648478613782</v>
          </cell>
        </row>
        <row r="4850">
          <cell r="A4850" t="str">
            <v>670737071044</v>
          </cell>
          <cell r="B4850" t="str">
            <v>STRATOS BLK ORG PINSTRIPE-BLK FADE</v>
          </cell>
          <cell r="C4850">
            <v>80</v>
          </cell>
          <cell r="D4850" t="str">
            <v>648478665194</v>
          </cell>
        </row>
        <row r="4851">
          <cell r="A4851" t="str">
            <v>670737148073</v>
          </cell>
          <cell r="B4851" t="str">
            <v>STRATOS BROWN/ORANGE-BRONZE FADE</v>
          </cell>
          <cell r="C4851">
            <v>80</v>
          </cell>
          <cell r="D4851" t="str">
            <v>648478665217</v>
          </cell>
        </row>
        <row r="4852">
          <cell r="A4852" t="str">
            <v>670737154227</v>
          </cell>
          <cell r="B4852" t="str">
            <v>STRATOS BURGUNDY/TERRA FD</v>
          </cell>
          <cell r="C4852">
            <v>82.5</v>
          </cell>
          <cell r="D4852" t="str">
            <v>648478613799</v>
          </cell>
        </row>
        <row r="4853">
          <cell r="A4853" t="str">
            <v>670737284164</v>
          </cell>
          <cell r="B4853" t="str">
            <v>STRATOS GRAPE-MERLOT FADE</v>
          </cell>
          <cell r="C4853">
            <v>80</v>
          </cell>
          <cell r="D4853" t="str">
            <v>648478665200</v>
          </cell>
        </row>
        <row r="4854">
          <cell r="A4854" t="str">
            <v>670795028129</v>
          </cell>
          <cell r="B4854" t="str">
            <v>TOURING BK FRNTwBRGNDY-GRY</v>
          </cell>
          <cell r="C4854">
            <v>75</v>
          </cell>
          <cell r="D4854" t="str">
            <v>648478678781</v>
          </cell>
        </row>
        <row r="4855">
          <cell r="A4855" t="str">
            <v>670795054069</v>
          </cell>
          <cell r="B4855" t="str">
            <v>TOURING BLACK PAISLEY-BRONZE</v>
          </cell>
          <cell r="C4855">
            <v>72.5</v>
          </cell>
          <cell r="D4855" t="str">
            <v>648478674349</v>
          </cell>
        </row>
        <row r="4856">
          <cell r="A4856" t="str">
            <v>670795062133</v>
          </cell>
          <cell r="B4856" t="str">
            <v>TOURING BLK SHNY-GREY GRN</v>
          </cell>
          <cell r="C4856">
            <v>60</v>
          </cell>
          <cell r="D4856" t="str">
            <v>648478663183</v>
          </cell>
        </row>
        <row r="4857">
          <cell r="A4857" t="str">
            <v>670795188073</v>
          </cell>
          <cell r="B4857" t="str">
            <v>TOURING CLR BRWN-BRNZ FADE</v>
          </cell>
          <cell r="C4857">
            <v>67.5</v>
          </cell>
          <cell r="D4857" t="str">
            <v>648478663190</v>
          </cell>
        </row>
        <row r="4858">
          <cell r="A4858" t="str">
            <v>670795305129</v>
          </cell>
          <cell r="B4858" t="str">
            <v>TOURING GREY PAISLEY-GREY</v>
          </cell>
          <cell r="C4858">
            <v>55</v>
          </cell>
          <cell r="D4858" t="str">
            <v>648478669239</v>
          </cell>
        </row>
        <row r="4859">
          <cell r="A4859" t="str">
            <v>670795316069</v>
          </cell>
          <cell r="B4859" t="str">
            <v>TOURING BROWN STRP TORT-BRONZE</v>
          </cell>
          <cell r="C4859">
            <v>60</v>
          </cell>
          <cell r="D4859" t="str">
            <v>648478669246</v>
          </cell>
        </row>
        <row r="4860">
          <cell r="A4860" t="str">
            <v>670795660129</v>
          </cell>
          <cell r="B4860" t="str">
            <v>TOURING X-RAY TORT-GREY</v>
          </cell>
          <cell r="C4860">
            <v>47.5</v>
          </cell>
          <cell r="D4860" t="str">
            <v>648478663206</v>
          </cell>
        </row>
        <row r="4861">
          <cell r="A4861" t="str">
            <v>670795662038</v>
          </cell>
          <cell r="B4861" t="str">
            <v>TOURING YELLOW BLISS-AMBER</v>
          </cell>
          <cell r="C4861">
            <v>47.5</v>
          </cell>
          <cell r="D4861" t="str">
            <v>648478669253</v>
          </cell>
        </row>
        <row r="4862">
          <cell r="A4862" t="str">
            <v>670795699069</v>
          </cell>
          <cell r="B4862" t="str">
            <v>TOURING RED SNAKE-BRONZE</v>
          </cell>
          <cell r="C4862">
            <v>75</v>
          </cell>
          <cell r="D4862" t="str">
            <v>648478674332</v>
          </cell>
        </row>
        <row r="4863">
          <cell r="A4863" t="str">
            <v>670795794129</v>
          </cell>
          <cell r="B4863" t="str">
            <v>TOURING BKwClrflStrpsTmpl-GY</v>
          </cell>
          <cell r="C4863">
            <v>65</v>
          </cell>
          <cell r="D4863" t="str">
            <v>648478689589</v>
          </cell>
        </row>
        <row r="4864">
          <cell r="A4864" t="str">
            <v>670805062069</v>
          </cell>
          <cell r="B4864" t="str">
            <v>TRON BLACK GLS/BRONZE</v>
          </cell>
          <cell r="C4864">
            <v>50</v>
          </cell>
          <cell r="D4864" t="str">
            <v>648478620100</v>
          </cell>
        </row>
        <row r="4865">
          <cell r="A4865" t="str">
            <v>670805062139</v>
          </cell>
          <cell r="B4865" t="str">
            <v>TRON BLACK SHNY-GRY W/BLK MIR</v>
          </cell>
          <cell r="C4865">
            <v>57.5</v>
          </cell>
          <cell r="D4865" t="str">
            <v>648478669208</v>
          </cell>
        </row>
        <row r="4866">
          <cell r="A4866" t="str">
            <v>670805082139</v>
          </cell>
          <cell r="B4866" t="str">
            <v>TRON GRwWH/YEL STRPS TMPL-GYwBKMir</v>
          </cell>
          <cell r="C4866">
            <v>62.5</v>
          </cell>
          <cell r="D4866" t="str">
            <v>648478678767</v>
          </cell>
        </row>
        <row r="4867">
          <cell r="A4867" t="str">
            <v>670805134139</v>
          </cell>
          <cell r="B4867" t="str">
            <v>TRON PKwWH/YEL STRPS TMPL-GYwBkMir</v>
          </cell>
          <cell r="C4867">
            <v>62.5</v>
          </cell>
          <cell r="D4867" t="str">
            <v>648478678774</v>
          </cell>
        </row>
        <row r="4868">
          <cell r="A4868" t="str">
            <v>670805173140</v>
          </cell>
          <cell r="B4868" t="str">
            <v>TRON CHECKERS-GRY SILV GRAD</v>
          </cell>
          <cell r="C4868">
            <v>62.5</v>
          </cell>
          <cell r="D4868" t="str">
            <v>648478663312</v>
          </cell>
        </row>
        <row r="4869">
          <cell r="A4869" t="str">
            <v>670805281080</v>
          </cell>
          <cell r="B4869" t="str">
            <v>TRON TRULY GLD-BRNZ W/GOLD MIR</v>
          </cell>
          <cell r="C4869">
            <v>57.5</v>
          </cell>
          <cell r="D4869" t="str">
            <v>648478669215</v>
          </cell>
        </row>
        <row r="4870">
          <cell r="A4870" t="str">
            <v>670805366139</v>
          </cell>
          <cell r="B4870" t="str">
            <v>TRON MAGNTA W/ZBRA-GRY W/BK MIR</v>
          </cell>
          <cell r="C4870">
            <v>57.5</v>
          </cell>
          <cell r="D4870" t="str">
            <v>648478669222</v>
          </cell>
        </row>
        <row r="4871">
          <cell r="A4871" t="str">
            <v>670805374080</v>
          </cell>
          <cell r="B4871" t="str">
            <v>TRON MATTE BLACK/ BRZ GOLD MIR</v>
          </cell>
          <cell r="C4871">
            <v>62.5</v>
          </cell>
          <cell r="D4871" t="str">
            <v>648478654860</v>
          </cell>
        </row>
        <row r="4872">
          <cell r="A4872" t="str">
            <v>670805391129</v>
          </cell>
          <cell r="B4872" t="str">
            <v>TRON MAT NEON PNK/GREY</v>
          </cell>
          <cell r="C4872">
            <v>62.5</v>
          </cell>
          <cell r="D4872" t="str">
            <v>648478620124</v>
          </cell>
        </row>
        <row r="4873">
          <cell r="A4873" t="str">
            <v>670805396811</v>
          </cell>
          <cell r="B4873" t="str">
            <v>TRON MT WHITE-GRYwMultiLayerGrn</v>
          </cell>
          <cell r="C4873">
            <v>62.5</v>
          </cell>
          <cell r="D4873" t="str">
            <v>648478689572</v>
          </cell>
        </row>
        <row r="4874">
          <cell r="A4874" t="str">
            <v>670805419140</v>
          </cell>
          <cell r="B4874" t="str">
            <v>TRON MINT 80s SPLATTER/GRY SIL</v>
          </cell>
          <cell r="C4874">
            <v>57.5</v>
          </cell>
          <cell r="D4874" t="str">
            <v>648478654853</v>
          </cell>
        </row>
        <row r="4875">
          <cell r="A4875" t="str">
            <v>670805512116</v>
          </cell>
          <cell r="B4875" t="str">
            <v>TRON RED-EGGPLANT</v>
          </cell>
          <cell r="C4875">
            <v>57.5</v>
          </cell>
          <cell r="D4875" t="str">
            <v>648478663329</v>
          </cell>
        </row>
        <row r="4876">
          <cell r="A4876" t="str">
            <v>670805617080</v>
          </cell>
          <cell r="B4876" t="str">
            <v>TRON TURQUOISE/BRZwGLD MIR</v>
          </cell>
          <cell r="C4876">
            <v>62.5</v>
          </cell>
          <cell r="D4876" t="str">
            <v>648478645820</v>
          </cell>
        </row>
        <row r="4877">
          <cell r="A4877" t="str">
            <v>670805632080</v>
          </cell>
          <cell r="B4877" t="str">
            <v>TRON WHITE/BRZwGOLD MIR</v>
          </cell>
          <cell r="C4877">
            <v>57.5</v>
          </cell>
          <cell r="D4877" t="str">
            <v>648478620117</v>
          </cell>
        </row>
        <row r="4878">
          <cell r="A4878" t="str">
            <v>670805658080</v>
          </cell>
          <cell r="B4878" t="str">
            <v>TRON WOODGRAIN/BRZ GOLD MIR</v>
          </cell>
          <cell r="C4878">
            <v>70</v>
          </cell>
          <cell r="D4878" t="str">
            <v>648478654846</v>
          </cell>
        </row>
        <row r="4879">
          <cell r="A4879" t="str">
            <v>670805698129</v>
          </cell>
          <cell r="B4879" t="str">
            <v>TRON BK MAT wACID GRN TMPL-GY</v>
          </cell>
          <cell r="C4879">
            <v>72.5</v>
          </cell>
          <cell r="D4879" t="str">
            <v>648478674325</v>
          </cell>
        </row>
        <row r="4880">
          <cell r="A4880" t="str">
            <v>670805794129</v>
          </cell>
          <cell r="B4880" t="str">
            <v>TRON BKwClrflStrpsTmpl-GY</v>
          </cell>
          <cell r="C4880">
            <v>62.5</v>
          </cell>
          <cell r="D4880" t="str">
            <v>648478689565</v>
          </cell>
        </row>
        <row r="4881">
          <cell r="A4881" t="str">
            <v>670807062129</v>
          </cell>
          <cell r="B4881" t="str">
            <v>TWIGGY BLACK GLS/GREY</v>
          </cell>
          <cell r="C4881">
            <v>42.5</v>
          </cell>
          <cell r="D4881" t="str">
            <v>648478620131</v>
          </cell>
        </row>
        <row r="4882">
          <cell r="A4882" t="str">
            <v>670807076073</v>
          </cell>
          <cell r="B4882" t="str">
            <v>TWIGGY BLK W/ WHT TEMPLES/BRZ</v>
          </cell>
          <cell r="C4882">
            <v>50</v>
          </cell>
          <cell r="D4882" t="str">
            <v>648478654914</v>
          </cell>
        </row>
        <row r="4883">
          <cell r="A4883" t="str">
            <v>670807122073</v>
          </cell>
          <cell r="B4883" t="str">
            <v>TWIGGY BONE-BRONZE FADE</v>
          </cell>
          <cell r="C4883">
            <v>50</v>
          </cell>
          <cell r="D4883" t="str">
            <v>648478663596</v>
          </cell>
        </row>
        <row r="4884">
          <cell r="A4884" t="str">
            <v>670807210105</v>
          </cell>
          <cell r="B4884" t="str">
            <v>TWIGGY COCONUT CR FD/COCONT FD</v>
          </cell>
          <cell r="C4884">
            <v>50</v>
          </cell>
          <cell r="D4884" t="str">
            <v>648478620155</v>
          </cell>
        </row>
        <row r="4885">
          <cell r="A4885" t="str">
            <v>670807219164</v>
          </cell>
          <cell r="B4885" t="str">
            <v>TWIGGY CRISTAL PURPLE W/STRIPS</v>
          </cell>
          <cell r="C4885">
            <v>50</v>
          </cell>
          <cell r="D4885" t="str">
            <v>648478654921</v>
          </cell>
        </row>
        <row r="4886">
          <cell r="A4886" t="str">
            <v>670807283164</v>
          </cell>
          <cell r="B4886" t="str">
            <v>TWIGGY GRAPE FD-MERLOT FD</v>
          </cell>
          <cell r="C4886">
            <v>50</v>
          </cell>
          <cell r="D4886" t="str">
            <v>648478663589</v>
          </cell>
        </row>
        <row r="4887">
          <cell r="A4887" t="str">
            <v>670807315069</v>
          </cell>
          <cell r="B4887" t="str">
            <v>TWIGGY BONE STRP TORT-BRNZ</v>
          </cell>
          <cell r="C4887">
            <v>42.5</v>
          </cell>
          <cell r="D4887" t="str">
            <v>648478669277</v>
          </cell>
        </row>
        <row r="4888">
          <cell r="A4888" t="str">
            <v>670807364073</v>
          </cell>
          <cell r="B4888" t="str">
            <v>TWIGGY LIQD WHITE/BRONZE FADE</v>
          </cell>
          <cell r="C4888">
            <v>50</v>
          </cell>
          <cell r="D4888" t="str">
            <v>648478620148</v>
          </cell>
        </row>
        <row r="4889">
          <cell r="A4889" t="str">
            <v>670807548055</v>
          </cell>
          <cell r="B4889" t="str">
            <v>TWIGGY SEA BREEZE-BLUE GREY</v>
          </cell>
          <cell r="C4889">
            <v>42.5</v>
          </cell>
          <cell r="D4889" t="str">
            <v>648478669260</v>
          </cell>
        </row>
        <row r="4890">
          <cell r="A4890" t="str">
            <v>670807577073</v>
          </cell>
          <cell r="B4890" t="str">
            <v>TWIGGY SWIRL/BRZ FADE</v>
          </cell>
          <cell r="C4890">
            <v>72.5</v>
          </cell>
          <cell r="D4890" t="str">
            <v>648478645837</v>
          </cell>
        </row>
        <row r="4891">
          <cell r="A4891" t="str">
            <v>670807623227</v>
          </cell>
          <cell r="B4891" t="str">
            <v>TWIGGY VINTAGE TORTOISE/TERRA</v>
          </cell>
          <cell r="C4891">
            <v>50</v>
          </cell>
          <cell r="D4891" t="str">
            <v>648478654907</v>
          </cell>
        </row>
        <row r="4892">
          <cell r="A4892" t="str">
            <v>670818045129</v>
          </cell>
          <cell r="B4892" t="str">
            <v>VEGA BLACK FADE/GREY</v>
          </cell>
          <cell r="C4892">
            <v>42.5</v>
          </cell>
          <cell r="D4892" t="str">
            <v>648478103832</v>
          </cell>
        </row>
        <row r="4893">
          <cell r="A4893" t="str">
            <v>670818163069</v>
          </cell>
          <cell r="B4893" t="str">
            <v>VEGA CARAMEL BRWN/BRONZE</v>
          </cell>
          <cell r="C4893">
            <v>42.5</v>
          </cell>
          <cell r="D4893" t="str">
            <v>648478103863</v>
          </cell>
        </row>
        <row r="4894">
          <cell r="A4894" t="str">
            <v>670818374129</v>
          </cell>
          <cell r="B4894" t="str">
            <v>VEGA BLACK MATTE/GREY ARC</v>
          </cell>
          <cell r="C4894">
            <v>42.5</v>
          </cell>
          <cell r="D4894" t="str">
            <v>648478103849</v>
          </cell>
        </row>
        <row r="4895">
          <cell r="A4895" t="str">
            <v>670818374135</v>
          </cell>
          <cell r="B4895" t="str">
            <v>VEGA BLACK MATTE/GREY POLARZ</v>
          </cell>
          <cell r="C4895">
            <v>62.5</v>
          </cell>
          <cell r="D4895" t="str">
            <v>648478103856</v>
          </cell>
        </row>
        <row r="4896">
          <cell r="A4896" t="str">
            <v>670818498129</v>
          </cell>
          <cell r="B4896" t="str">
            <v>VEGA POWDER BLUE/GREY ARC</v>
          </cell>
          <cell r="C4896">
            <v>42.5</v>
          </cell>
          <cell r="D4896" t="str">
            <v>648478103870</v>
          </cell>
        </row>
        <row r="4897">
          <cell r="A4897" t="str">
            <v>670818499131</v>
          </cell>
          <cell r="B4897" t="str">
            <v>VEGA POWDER PEARL/GRYwMC BLU</v>
          </cell>
          <cell r="C4897">
            <v>50</v>
          </cell>
          <cell r="D4897" t="str">
            <v>648478103887</v>
          </cell>
        </row>
        <row r="4898">
          <cell r="A4898" t="str">
            <v>670818575069</v>
          </cell>
          <cell r="B4898" t="str">
            <v>VEGA SUNSET FADE/RED BRNZ</v>
          </cell>
          <cell r="C4898">
            <v>42.5</v>
          </cell>
          <cell r="D4898" t="str">
            <v>648478613805</v>
          </cell>
        </row>
        <row r="4899">
          <cell r="A4899" t="str">
            <v>670826062129</v>
          </cell>
          <cell r="B4899" t="str">
            <v>VJ BLACKGLOSS/GREY ARC</v>
          </cell>
          <cell r="C4899">
            <v>20</v>
          </cell>
          <cell r="D4899" t="str">
            <v>648478600058</v>
          </cell>
        </row>
        <row r="4900">
          <cell r="A4900" t="str">
            <v>670826103050</v>
          </cell>
          <cell r="B4900" t="str">
            <v>VJ BLU-CLR FD/BLU-CLR FD</v>
          </cell>
          <cell r="C4900">
            <v>20</v>
          </cell>
          <cell r="D4900" t="str">
            <v>648478600102</v>
          </cell>
        </row>
        <row r="4901">
          <cell r="A4901" t="str">
            <v>670826188114</v>
          </cell>
          <cell r="B4901" t="str">
            <v>VJ CLR BROWN/LT TAN BEIGE ARC</v>
          </cell>
          <cell r="C4901">
            <v>20</v>
          </cell>
          <cell r="D4901" t="str">
            <v>648478600065</v>
          </cell>
        </row>
        <row r="4902">
          <cell r="A4902" t="str">
            <v>670826188156</v>
          </cell>
          <cell r="B4902" t="str">
            <v>VJ CLR BRN/LT BRN-GOLD FL.</v>
          </cell>
          <cell r="C4902">
            <v>20</v>
          </cell>
          <cell r="D4902" t="str">
            <v>648478600119</v>
          </cell>
        </row>
        <row r="4903">
          <cell r="A4903" t="str">
            <v>670826304129</v>
          </cell>
          <cell r="B4903" t="str">
            <v>VJ GREY HORN/GREY ARC</v>
          </cell>
          <cell r="C4903">
            <v>20</v>
          </cell>
          <cell r="D4903" t="str">
            <v>648478600072</v>
          </cell>
        </row>
        <row r="4904">
          <cell r="A4904" t="str">
            <v>670826449125</v>
          </cell>
          <cell r="B4904" t="str">
            <v>VJ OLIVE BLACK/GRN OLIVE ARC</v>
          </cell>
          <cell r="C4904">
            <v>20</v>
          </cell>
          <cell r="D4904" t="str">
            <v>648478600089</v>
          </cell>
        </row>
        <row r="4905">
          <cell r="A4905" t="str">
            <v>670826503229</v>
          </cell>
          <cell r="B4905" t="str">
            <v>VJ PRUNE/VIOLET ARC</v>
          </cell>
          <cell r="C4905">
            <v>20</v>
          </cell>
          <cell r="D4905" t="str">
            <v>648478600096</v>
          </cell>
        </row>
        <row r="4906">
          <cell r="A4906" t="str">
            <v>670827132082</v>
          </cell>
          <cell r="B4906" t="str">
            <v>VJ MTL SHINY BRNZ/BRZwLtGLD FL</v>
          </cell>
          <cell r="C4906">
            <v>25</v>
          </cell>
          <cell r="D4906" t="str">
            <v>648478104105</v>
          </cell>
        </row>
        <row r="4907">
          <cell r="A4907" t="str">
            <v>670827180102</v>
          </cell>
          <cell r="B4907" t="str">
            <v>VJ MTL SHNY CHROM/CLRwSIL GRAD</v>
          </cell>
          <cell r="C4907">
            <v>25</v>
          </cell>
          <cell r="D4907" t="str">
            <v>648478104112</v>
          </cell>
        </row>
        <row r="4908">
          <cell r="A4908" t="str">
            <v>670827553133</v>
          </cell>
          <cell r="B4908" t="str">
            <v>VJ MTL SHNY GUNMTL/GREY GREEN</v>
          </cell>
          <cell r="C4908">
            <v>25</v>
          </cell>
          <cell r="D4908" t="str">
            <v>648478104129</v>
          </cell>
        </row>
        <row r="4909">
          <cell r="A4909" t="str">
            <v>670829038129</v>
          </cell>
          <cell r="B4909" t="str">
            <v>VK BLACK /GREY LENS</v>
          </cell>
          <cell r="C4909">
            <v>20</v>
          </cell>
          <cell r="D4909" t="str">
            <v/>
          </cell>
        </row>
        <row r="4910">
          <cell r="A4910" t="str">
            <v>670829038143</v>
          </cell>
          <cell r="B4910" t="str">
            <v>VK BLACK /GREY W/SILVER LENS</v>
          </cell>
          <cell r="C4910">
            <v>20</v>
          </cell>
          <cell r="D4910" t="str">
            <v>648478110007</v>
          </cell>
        </row>
        <row r="4911">
          <cell r="A4911" t="str">
            <v>670829048129</v>
          </cell>
          <cell r="B4911" t="str">
            <v>VK BLACKJACK/GREY LENS</v>
          </cell>
          <cell r="C4911">
            <v>20</v>
          </cell>
          <cell r="D4911" t="str">
            <v>648478110014</v>
          </cell>
        </row>
        <row r="4912">
          <cell r="A4912" t="str">
            <v>670829048174</v>
          </cell>
          <cell r="B4912" t="str">
            <v>VK BLACK JACK/ ORANGE LENS</v>
          </cell>
          <cell r="C4912">
            <v>20</v>
          </cell>
          <cell r="D4912" t="str">
            <v>648478110090</v>
          </cell>
        </row>
        <row r="4913">
          <cell r="A4913" t="str">
            <v>670829062129</v>
          </cell>
          <cell r="B4913" t="str">
            <v>VK BLACKGLOSS/GREY LENS</v>
          </cell>
          <cell r="C4913">
            <v>20</v>
          </cell>
          <cell r="D4913" t="str">
            <v>648478110106</v>
          </cell>
        </row>
        <row r="4914">
          <cell r="A4914" t="str">
            <v>670829109129</v>
          </cell>
          <cell r="B4914" t="str">
            <v>VK BLUE JAY/GREY LENS</v>
          </cell>
          <cell r="C4914">
            <v>20</v>
          </cell>
          <cell r="D4914" t="str">
            <v>648478110038</v>
          </cell>
        </row>
        <row r="4915">
          <cell r="A4915" t="str">
            <v>670829109149</v>
          </cell>
          <cell r="B4915" t="str">
            <v>VK BLUEJAY/LT.BLUE LENS</v>
          </cell>
          <cell r="C4915">
            <v>20</v>
          </cell>
          <cell r="D4915" t="str">
            <v>648478110274</v>
          </cell>
        </row>
        <row r="4916">
          <cell r="A4916" t="str">
            <v>670829288069</v>
          </cell>
          <cell r="B4916" t="str">
            <v>VK GREEN BEE/BRONZE LENS</v>
          </cell>
          <cell r="C4916">
            <v>20</v>
          </cell>
          <cell r="D4916" t="str">
            <v>648478110250</v>
          </cell>
        </row>
        <row r="4917">
          <cell r="A4917" t="str">
            <v>670829291133</v>
          </cell>
          <cell r="B4917" t="str">
            <v>VK GREEN FADE/GREY GREEN LENS</v>
          </cell>
          <cell r="C4917">
            <v>20</v>
          </cell>
          <cell r="D4917" t="str">
            <v>648478110236</v>
          </cell>
        </row>
        <row r="4918">
          <cell r="A4918" t="str">
            <v>670829341069</v>
          </cell>
          <cell r="B4918" t="str">
            <v>VK KILLER BEE/BRONZE LENS</v>
          </cell>
          <cell r="C4918">
            <v>20</v>
          </cell>
          <cell r="D4918" t="str">
            <v>648478110045</v>
          </cell>
        </row>
        <row r="4919">
          <cell r="A4919" t="str">
            <v>670829341084</v>
          </cell>
          <cell r="B4919" t="str">
            <v>VK KILLER BEE/BRNZ W/SILV LENS</v>
          </cell>
          <cell r="C4919">
            <v>20</v>
          </cell>
          <cell r="D4919" t="str">
            <v>648478110052</v>
          </cell>
        </row>
        <row r="4920">
          <cell r="A4920" t="str">
            <v>670829429069</v>
          </cell>
          <cell r="B4920" t="str">
            <v>VK GLOSS MOSS/BRONZE LENS</v>
          </cell>
          <cell r="C4920">
            <v>20</v>
          </cell>
          <cell r="D4920" t="str">
            <v>648478110069</v>
          </cell>
        </row>
        <row r="4921">
          <cell r="A4921" t="str">
            <v>670829429129</v>
          </cell>
          <cell r="B4921" t="str">
            <v>VK ICEBERG/GREY ARC</v>
          </cell>
          <cell r="C4921">
            <v>20</v>
          </cell>
          <cell r="D4921" t="str">
            <v>648478110212</v>
          </cell>
        </row>
        <row r="4922">
          <cell r="A4922" t="str">
            <v>670829522129</v>
          </cell>
          <cell r="B4922" t="str">
            <v>VIKTOR/RED HOT/GREY LENS</v>
          </cell>
          <cell r="C4922">
            <v>20</v>
          </cell>
          <cell r="D4922" t="str">
            <v>648478110076</v>
          </cell>
        </row>
        <row r="4923">
          <cell r="A4923" t="str">
            <v>670829613069</v>
          </cell>
          <cell r="B4923" t="str">
            <v>VK TORTOISE /BRONZE LENS</v>
          </cell>
          <cell r="C4923">
            <v>20</v>
          </cell>
          <cell r="D4923" t="str">
            <v>648478110182</v>
          </cell>
        </row>
        <row r="4924">
          <cell r="A4924" t="str">
            <v>670829613074</v>
          </cell>
          <cell r="B4924" t="str">
            <v>VK TORTOISE/BRONZE POLZD</v>
          </cell>
          <cell r="C4924">
            <v>30</v>
          </cell>
          <cell r="D4924" t="str">
            <v>648478110229</v>
          </cell>
        </row>
        <row r="4925">
          <cell r="A4925" t="str">
            <v>670829619069</v>
          </cell>
          <cell r="B4925" t="str">
            <v>VK TUSK/BRONZE LENS</v>
          </cell>
          <cell r="C4925">
            <v>20</v>
          </cell>
          <cell r="D4925" t="str">
            <v>648478110083</v>
          </cell>
        </row>
        <row r="4926">
          <cell r="A4926" t="str">
            <v>670829619229</v>
          </cell>
          <cell r="B4926" t="str">
            <v>VK TUSK/VIOLET LENS</v>
          </cell>
          <cell r="C4926">
            <v>20</v>
          </cell>
          <cell r="D4926" t="str">
            <v>648478110137</v>
          </cell>
        </row>
        <row r="4927">
          <cell r="A4927" t="str">
            <v>670829631069</v>
          </cell>
          <cell r="B4927" t="str">
            <v>VK WHISKEY FADE/BRONZE LENS</v>
          </cell>
          <cell r="C4927">
            <v>20</v>
          </cell>
          <cell r="D4927" t="str">
            <v>648478110205</v>
          </cell>
        </row>
        <row r="4928">
          <cell r="A4928" t="str">
            <v>670844153133</v>
          </cell>
          <cell r="B4928" t="str">
            <v>WILSHIRE BULLIT-GREY GREEN</v>
          </cell>
          <cell r="C4928">
            <v>80</v>
          </cell>
          <cell r="D4928" t="str">
            <v>648478663619</v>
          </cell>
        </row>
        <row r="4929">
          <cell r="A4929" t="str">
            <v>670844279069</v>
          </cell>
          <cell r="B4929" t="str">
            <v>WILSHIRE GOLD SHNY-BRONZE</v>
          </cell>
          <cell r="C4929">
            <v>55</v>
          </cell>
          <cell r="D4929" t="str">
            <v>648478663633</v>
          </cell>
        </row>
        <row r="4930">
          <cell r="A4930" t="str">
            <v>670844279080</v>
          </cell>
          <cell r="B4930" t="str">
            <v>WILSHIRE GOLD SHNY-BZwGLD MIRR</v>
          </cell>
          <cell r="C4930">
            <v>62.5</v>
          </cell>
          <cell r="D4930" t="str">
            <v>648478689633</v>
          </cell>
        </row>
        <row r="4931">
          <cell r="A4931" t="str">
            <v>670844374133</v>
          </cell>
          <cell r="B4931" t="str">
            <v>WILSHIRE MATTE BLACK-GREY GRN</v>
          </cell>
          <cell r="C4931">
            <v>55</v>
          </cell>
          <cell r="D4931" t="str">
            <v>648478669284</v>
          </cell>
        </row>
        <row r="4932">
          <cell r="A4932" t="str">
            <v>670844505116</v>
          </cell>
          <cell r="B4932" t="str">
            <v>WILSHIRE SHINY PURPLE-EGGPLANT</v>
          </cell>
          <cell r="C4932">
            <v>50</v>
          </cell>
          <cell r="D4932" t="str">
            <v>648478669291</v>
          </cell>
        </row>
        <row r="4933">
          <cell r="A4933" t="str">
            <v>670844517143</v>
          </cell>
          <cell r="B4933" t="str">
            <v>WILSHIRE RED CHRM FD-GRY W SILV MIRR</v>
          </cell>
          <cell r="C4933">
            <v>57.5</v>
          </cell>
          <cell r="D4933" t="str">
            <v>648478663640</v>
          </cell>
        </row>
        <row r="4934">
          <cell r="A4934" t="str">
            <v>670844561133</v>
          </cell>
          <cell r="B4934" t="str">
            <v>WILSHIRE SILVR SHNY-GREY GREEN</v>
          </cell>
          <cell r="C4934">
            <v>55</v>
          </cell>
          <cell r="D4934" t="str">
            <v>648478663626</v>
          </cell>
        </row>
        <row r="4935">
          <cell r="A4935" t="str">
            <v>670844700129</v>
          </cell>
          <cell r="B4935" t="str">
            <v>WILSHIRE PEWTER MATTE-GREY</v>
          </cell>
          <cell r="C4935">
            <v>55</v>
          </cell>
          <cell r="D4935" t="str">
            <v>648478674356</v>
          </cell>
        </row>
        <row r="4936">
          <cell r="A4936" t="str">
            <v>670844742139</v>
          </cell>
          <cell r="B4936" t="str">
            <v>WILSHIRE BRSHD GNMTLwSIL TMPL-BK MIR</v>
          </cell>
          <cell r="C4936">
            <v>62.5</v>
          </cell>
          <cell r="D4936" t="str">
            <v>648478678835</v>
          </cell>
        </row>
        <row r="4937">
          <cell r="A4937" t="str">
            <v>670844745129</v>
          </cell>
          <cell r="B4937" t="str">
            <v>WILSHIRE BIG BLACK SIGN. WHT-GREY</v>
          </cell>
          <cell r="C4937">
            <v>62.5</v>
          </cell>
          <cell r="D4937" t="str">
            <v>648478680401</v>
          </cell>
        </row>
        <row r="4938">
          <cell r="A4938" t="str">
            <v>670853038069</v>
          </cell>
          <cell r="B4938" t="str">
            <v>XS SCOOP BLACK/BRONZE ARC</v>
          </cell>
          <cell r="C4938">
            <v>37.5</v>
          </cell>
          <cell r="D4938" t="str">
            <v>648478102002</v>
          </cell>
        </row>
        <row r="4939">
          <cell r="A4939" t="str">
            <v>670853045129</v>
          </cell>
          <cell r="B4939" t="str">
            <v>XS SCOOP BLACK FADE/GREY ARC</v>
          </cell>
          <cell r="C4939">
            <v>20</v>
          </cell>
          <cell r="D4939" t="str">
            <v>648478102385</v>
          </cell>
        </row>
        <row r="4940">
          <cell r="A4940" t="str">
            <v>670853104063</v>
          </cell>
          <cell r="B4940" t="str">
            <v>XS SCOOP BLUCRYSTL/BLUE ARC GRAD MIR</v>
          </cell>
          <cell r="C4940">
            <v>42.5</v>
          </cell>
          <cell r="D4940" t="str">
            <v>648478102378</v>
          </cell>
        </row>
        <row r="4941">
          <cell r="A4941" t="str">
            <v>670853104107</v>
          </cell>
          <cell r="B4941" t="str">
            <v>XS SCOOP BLUE CRYSTAL/ CYAN ARC</v>
          </cell>
          <cell r="C4941">
            <v>20</v>
          </cell>
          <cell r="D4941" t="str">
            <v>648478102361</v>
          </cell>
        </row>
        <row r="4942">
          <cell r="A4942" t="str">
            <v>670853104129</v>
          </cell>
          <cell r="B4942" t="str">
            <v>XS SCOOP BLUE CRYSTAL/GREY ARC</v>
          </cell>
          <cell r="C4942">
            <v>20</v>
          </cell>
          <cell r="D4942" t="str">
            <v>648478102347</v>
          </cell>
        </row>
        <row r="4943">
          <cell r="A4943" t="str">
            <v>670853104174</v>
          </cell>
          <cell r="B4943" t="str">
            <v>XS SCCOP BLUE CRYSTAL/ ORANGE ARC</v>
          </cell>
          <cell r="C4943">
            <v>20</v>
          </cell>
          <cell r="D4943" t="str">
            <v>648478102354</v>
          </cell>
        </row>
        <row r="4944">
          <cell r="A4944" t="str">
            <v>670853104179</v>
          </cell>
          <cell r="B4944" t="str">
            <v>XS SCOOP BLUE CRYSTAL/ ORG-SIL GR.</v>
          </cell>
          <cell r="C4944">
            <v>20</v>
          </cell>
          <cell r="D4944" t="str">
            <v>648478102392</v>
          </cell>
        </row>
        <row r="4945">
          <cell r="A4945" t="str">
            <v>670853275080</v>
          </cell>
          <cell r="B4945" t="str">
            <v>XS SCOOP GOLD CHROME BRZ ARC/ GOLD</v>
          </cell>
          <cell r="C4945">
            <v>20</v>
          </cell>
          <cell r="D4945" t="str">
            <v>648478102194</v>
          </cell>
        </row>
        <row r="4946">
          <cell r="A4946" t="str">
            <v>670853311129</v>
          </cell>
          <cell r="B4946" t="str">
            <v>XS SCOOP GUNMETAL GREY ARC</v>
          </cell>
          <cell r="C4946">
            <v>20</v>
          </cell>
          <cell r="D4946" t="str">
            <v>648478102064</v>
          </cell>
        </row>
        <row r="4947">
          <cell r="A4947" t="str">
            <v>670853311135</v>
          </cell>
          <cell r="B4947" t="str">
            <v>XS SCOOP GUNMETAL GREY POLZD</v>
          </cell>
          <cell r="C4947">
            <v>50</v>
          </cell>
          <cell r="D4947" t="str">
            <v>648478102170</v>
          </cell>
        </row>
        <row r="4948">
          <cell r="A4948" t="str">
            <v>670853311143</v>
          </cell>
          <cell r="B4948" t="str">
            <v>XS SCOOP GUNMETAL GRY ARC w/SIL</v>
          </cell>
          <cell r="C4948">
            <v>20</v>
          </cell>
          <cell r="D4948" t="str">
            <v>648478102071</v>
          </cell>
        </row>
        <row r="4949">
          <cell r="A4949" t="str">
            <v>670853341069</v>
          </cell>
          <cell r="B4949" t="str">
            <v>XS SCOOP KILLER BEE BRONZE ARC</v>
          </cell>
          <cell r="C4949">
            <v>20</v>
          </cell>
          <cell r="D4949" t="str">
            <v>648478102101</v>
          </cell>
        </row>
        <row r="4950">
          <cell r="A4950" t="str">
            <v>670853528084</v>
          </cell>
          <cell r="B4950" t="str">
            <v>XS SCOOP RED VIPER BRZ ARC w/SIL</v>
          </cell>
          <cell r="C4950">
            <v>20</v>
          </cell>
          <cell r="D4950" t="str">
            <v>648478102026</v>
          </cell>
        </row>
        <row r="4951">
          <cell r="A4951" t="str">
            <v>670861044129</v>
          </cell>
          <cell r="B4951" t="str">
            <v>ZOE BKwGLD TMPLS-GREY</v>
          </cell>
          <cell r="C4951">
            <v>67.5</v>
          </cell>
          <cell r="D4951" t="str">
            <v>648478678309</v>
          </cell>
        </row>
        <row r="4952">
          <cell r="A4952" t="str">
            <v>670861062129</v>
          </cell>
          <cell r="B4952" t="str">
            <v>ZOE BLACK GLOSS/GREY</v>
          </cell>
          <cell r="C4952">
            <v>50</v>
          </cell>
          <cell r="D4952" t="str">
            <v>648478613812</v>
          </cell>
        </row>
        <row r="4953">
          <cell r="A4953" t="str">
            <v>670861062135</v>
          </cell>
          <cell r="B4953" t="str">
            <v>ZOE BLACK GLS/GREY POLARZ</v>
          </cell>
          <cell r="C4953">
            <v>72.5</v>
          </cell>
          <cell r="D4953" t="str">
            <v>648478620094</v>
          </cell>
        </row>
        <row r="4954">
          <cell r="A4954" t="str">
            <v>670861062164</v>
          </cell>
          <cell r="B4954" t="str">
            <v>ZOE BLACK GLS/MERLOT FADE</v>
          </cell>
          <cell r="C4954">
            <v>57.5</v>
          </cell>
          <cell r="D4954" t="str">
            <v>648478620070</v>
          </cell>
        </row>
        <row r="4955">
          <cell r="A4955" t="str">
            <v>670861122073</v>
          </cell>
          <cell r="B4955" t="str">
            <v>ZOE BONE-BRZ FADE</v>
          </cell>
          <cell r="C4955">
            <v>52.5</v>
          </cell>
          <cell r="D4955" t="str">
            <v>648478663473</v>
          </cell>
        </row>
        <row r="4956">
          <cell r="A4956" t="str">
            <v>670861268069</v>
          </cell>
          <cell r="B4956" t="str">
            <v>ZOE FOREST TORT/BRONZE</v>
          </cell>
          <cell r="C4956">
            <v>50</v>
          </cell>
          <cell r="D4956" t="str">
            <v>648478613843</v>
          </cell>
        </row>
        <row r="4957">
          <cell r="A4957" t="str">
            <v>670861271092</v>
          </cell>
          <cell r="B4957" t="str">
            <v>ZOE FULL CRYSTAL YELL-CARAMEL</v>
          </cell>
          <cell r="C4957">
            <v>50</v>
          </cell>
          <cell r="D4957" t="str">
            <v>648478669307</v>
          </cell>
        </row>
        <row r="4958">
          <cell r="A4958" t="str">
            <v>670861283164</v>
          </cell>
          <cell r="B4958" t="str">
            <v>ZOE GRAPE FADE-MERLOT FADE</v>
          </cell>
          <cell r="C4958">
            <v>52.5</v>
          </cell>
          <cell r="D4958" t="str">
            <v>648478663466</v>
          </cell>
        </row>
        <row r="4959">
          <cell r="A4959" t="str">
            <v>670861285044</v>
          </cell>
          <cell r="B4959" t="str">
            <v>ZOE GRASS GRN/BLACK FADE</v>
          </cell>
          <cell r="C4959">
            <v>52.5</v>
          </cell>
          <cell r="D4959" t="str">
            <v>648478620087</v>
          </cell>
        </row>
        <row r="4960">
          <cell r="A4960" t="str">
            <v>670861315074</v>
          </cell>
          <cell r="B4960" t="str">
            <v>ZOE BONE STRP TORT-BZ POLZD</v>
          </cell>
          <cell r="C4960">
            <v>72.5</v>
          </cell>
          <cell r="D4960" t="str">
            <v>648478669321</v>
          </cell>
        </row>
        <row r="4961">
          <cell r="A4961" t="str">
            <v>670861430166</v>
          </cell>
          <cell r="B4961" t="str">
            <v>ZOE MYSTIC FADE/MYSTIC FD</v>
          </cell>
          <cell r="C4961">
            <v>52.5</v>
          </cell>
          <cell r="D4961" t="str">
            <v>648478613829</v>
          </cell>
        </row>
        <row r="4962">
          <cell r="A4962" t="str">
            <v>670861462073</v>
          </cell>
          <cell r="B4962" t="str">
            <v>ZOE ORANGE/BRZ FADE</v>
          </cell>
          <cell r="C4962">
            <v>52.5</v>
          </cell>
          <cell r="D4962" t="str">
            <v>648478654754</v>
          </cell>
        </row>
        <row r="4963">
          <cell r="A4963" t="str">
            <v>670861568069</v>
          </cell>
          <cell r="B4963" t="str">
            <v>ZOE SNAKE SKIN-BRONZE</v>
          </cell>
          <cell r="C4963">
            <v>65</v>
          </cell>
          <cell r="D4963" t="str">
            <v>648478669314</v>
          </cell>
        </row>
        <row r="4964">
          <cell r="A4964" t="str">
            <v>670861591226</v>
          </cell>
          <cell r="B4964" t="str">
            <v>ZOE TEAL FADE/TEAL FADE</v>
          </cell>
          <cell r="C4964">
            <v>52.5</v>
          </cell>
          <cell r="D4964" t="str">
            <v>648478613836</v>
          </cell>
        </row>
        <row r="4965">
          <cell r="A4965" t="str">
            <v>670861592227</v>
          </cell>
          <cell r="B4965" t="str">
            <v>ZOE TEAL VINTAGE FADE/TERRA FA</v>
          </cell>
          <cell r="C4965">
            <v>52.5</v>
          </cell>
          <cell r="D4965" t="str">
            <v>648478654761</v>
          </cell>
        </row>
        <row r="4966">
          <cell r="A4966" t="str">
            <v>670861683129</v>
          </cell>
          <cell r="B4966" t="str">
            <v>ZOE BK wSIL BROCADE-GY</v>
          </cell>
          <cell r="C4966">
            <v>57.5</v>
          </cell>
          <cell r="D4966" t="str">
            <v>648478674363</v>
          </cell>
        </row>
        <row r="4967">
          <cell r="A4967" t="str">
            <v>670890061129</v>
          </cell>
          <cell r="B4967" t="str">
            <v>MC2 BK wMTL GNMTL TMPL-GY</v>
          </cell>
          <cell r="C4967">
            <v>62.5</v>
          </cell>
          <cell r="D4967" t="str">
            <v>648478678255</v>
          </cell>
        </row>
        <row r="4968">
          <cell r="A4968" t="str">
            <v>670890062129</v>
          </cell>
          <cell r="B4968" t="str">
            <v>MC2  BLACK SHINY-GREY</v>
          </cell>
          <cell r="C4968">
            <v>35</v>
          </cell>
          <cell r="D4968" t="str">
            <v>648478670075</v>
          </cell>
        </row>
        <row r="4969">
          <cell r="A4969" t="str">
            <v>670890062135</v>
          </cell>
          <cell r="B4969" t="str">
            <v>MC2  BLACK SHINY-GRY POLARIZED</v>
          </cell>
          <cell r="C4969">
            <v>45</v>
          </cell>
          <cell r="D4969" t="str">
            <v>648478670082</v>
          </cell>
        </row>
        <row r="4970">
          <cell r="A4970" t="str">
            <v>670890066129</v>
          </cell>
          <cell r="B4970" t="str">
            <v>MC2 BLK STRP TORT-GY</v>
          </cell>
          <cell r="C4970">
            <v>35</v>
          </cell>
          <cell r="D4970" t="str">
            <v>648478673571</v>
          </cell>
        </row>
        <row r="4971">
          <cell r="A4971" t="str">
            <v>670890302129</v>
          </cell>
          <cell r="B4971" t="str">
            <v>MC2 GREY CRYSTAL FD-GREY</v>
          </cell>
          <cell r="C4971">
            <v>35</v>
          </cell>
          <cell r="D4971" t="str">
            <v>648478670129</v>
          </cell>
        </row>
        <row r="4972">
          <cell r="A4972" t="str">
            <v>670890471143</v>
          </cell>
          <cell r="B4972" t="str">
            <v>MC2 PASTEL BLUE-GRY wSLV MIRR</v>
          </cell>
          <cell r="C4972">
            <v>57.5</v>
          </cell>
          <cell r="D4972" t="str">
            <v>648478670112</v>
          </cell>
        </row>
        <row r="4973">
          <cell r="A4973" t="str">
            <v>670890613069</v>
          </cell>
          <cell r="B4973" t="str">
            <v>MC2 BROWN STRP TORT-BZ</v>
          </cell>
          <cell r="C4973">
            <v>35</v>
          </cell>
          <cell r="D4973" t="str">
            <v>648478670099</v>
          </cell>
        </row>
        <row r="4974">
          <cell r="A4974" t="str">
            <v>670890613074</v>
          </cell>
          <cell r="B4974" t="str">
            <v>MC2 BROWN STRP TORT-BZ POLZD</v>
          </cell>
          <cell r="C4974">
            <v>45</v>
          </cell>
          <cell r="D4974" t="str">
            <v>648478670105</v>
          </cell>
        </row>
        <row r="4975">
          <cell r="A4975" t="str">
            <v>670890638129</v>
          </cell>
          <cell r="B4975" t="str">
            <v>MC2 WHITE-GREY</v>
          </cell>
          <cell r="C4975">
            <v>35</v>
          </cell>
          <cell r="D4975" t="str">
            <v>648478673588</v>
          </cell>
        </row>
        <row r="4976">
          <cell r="A4976" t="str">
            <v>670890676069</v>
          </cell>
          <cell r="B4976" t="str">
            <v>MC2 PASTEL BROWN-BRNZ</v>
          </cell>
          <cell r="C4976">
            <v>52.5</v>
          </cell>
          <cell r="D4976" t="str">
            <v>648478673564</v>
          </cell>
        </row>
        <row r="4977">
          <cell r="A4977" t="str">
            <v>670922677044</v>
          </cell>
          <cell r="B4977" t="str">
            <v>CLAUDETTE CLR wWH LAYER-BK FD</v>
          </cell>
          <cell r="C4977">
            <v>62.5</v>
          </cell>
          <cell r="D4977" t="str">
            <v>648478673595</v>
          </cell>
        </row>
        <row r="4978">
          <cell r="A4978" t="str">
            <v>670922678044</v>
          </cell>
          <cell r="B4978" t="str">
            <v>CLAUDETTE WH w/BK LAYER-BK FD</v>
          </cell>
          <cell r="C4978">
            <v>62.5</v>
          </cell>
          <cell r="D4978" t="str">
            <v>648478673601</v>
          </cell>
        </row>
        <row r="4979">
          <cell r="A4979" t="str">
            <v>670922679073</v>
          </cell>
          <cell r="B4979" t="str">
            <v>CLAUDETTE DK BRWN STRP-BZ FD</v>
          </cell>
          <cell r="C4979">
            <v>62.5</v>
          </cell>
          <cell r="D4979" t="str">
            <v>648478673618</v>
          </cell>
        </row>
        <row r="4980">
          <cell r="A4980" t="str">
            <v>670923038129</v>
          </cell>
          <cell r="B4980" t="str">
            <v>BLOK MATTE BLACK-GREY</v>
          </cell>
          <cell r="C4980">
            <v>57.5</v>
          </cell>
          <cell r="D4980" t="str">
            <v>648478678248</v>
          </cell>
        </row>
        <row r="4981">
          <cell r="A4981" t="str">
            <v>670923062133</v>
          </cell>
          <cell r="B4981" t="str">
            <v>BLOK BLACK-GREY GREEN</v>
          </cell>
          <cell r="C4981">
            <v>52.5</v>
          </cell>
          <cell r="D4981" t="str">
            <v>648478673526</v>
          </cell>
        </row>
        <row r="4982">
          <cell r="A4982" t="str">
            <v>670923062801</v>
          </cell>
          <cell r="B4982" t="str">
            <v>BLOK BLACK-GRY GRN PLZD</v>
          </cell>
          <cell r="C4982">
            <v>75</v>
          </cell>
          <cell r="D4982" t="str">
            <v>648478673533</v>
          </cell>
        </row>
        <row r="4983">
          <cell r="A4983" t="str">
            <v>670923076129</v>
          </cell>
          <cell r="B4983" t="str">
            <v>BLOK BLK W/ WHT TMPLS-GY</v>
          </cell>
          <cell r="C4983">
            <v>52.5</v>
          </cell>
          <cell r="D4983" t="str">
            <v>648478673540</v>
          </cell>
        </row>
        <row r="4984">
          <cell r="A4984" t="str">
            <v>670923316069</v>
          </cell>
          <cell r="B4984" t="str">
            <v>BLOK BROWN STRP TORT-BZ</v>
          </cell>
          <cell r="C4984">
            <v>52.5</v>
          </cell>
          <cell r="D4984" t="str">
            <v>648478673557</v>
          </cell>
        </row>
        <row r="4985">
          <cell r="A4985" t="str">
            <v>670923374810</v>
          </cell>
          <cell r="B4985" t="str">
            <v>BLOK MT BLK-GYwMULTILAYER Pk</v>
          </cell>
          <cell r="C4985">
            <v>65</v>
          </cell>
          <cell r="D4985" t="str">
            <v>648478688957</v>
          </cell>
        </row>
        <row r="4986">
          <cell r="A4986" t="str">
            <v>670923613069</v>
          </cell>
          <cell r="B4986" t="str">
            <v>DO NOT USE!!! USE 670923316069</v>
          </cell>
          <cell r="C4986">
            <v>47.5</v>
          </cell>
          <cell r="D4986" t="str">
            <v/>
          </cell>
        </row>
        <row r="4987">
          <cell r="A4987" t="str">
            <v>670923675129</v>
          </cell>
          <cell r="B4987" t="str">
            <v>BLOK BLK MATTE w/BLU TMPLS-GY</v>
          </cell>
          <cell r="C4987">
            <v>60</v>
          </cell>
          <cell r="D4987" t="str">
            <v>648478673519</v>
          </cell>
        </row>
        <row r="4988">
          <cell r="A4988" t="str">
            <v>670923794129</v>
          </cell>
          <cell r="B4988" t="str">
            <v>BLOK BKwColourfulStrpsTmpls-GY</v>
          </cell>
          <cell r="C4988">
            <v>57.5</v>
          </cell>
          <cell r="D4988" t="str">
            <v>648478688940</v>
          </cell>
        </row>
        <row r="4989">
          <cell r="A4989" t="str">
            <v>670924028129</v>
          </cell>
          <cell r="B4989" t="str">
            <v>PAYCHECK BK FRNTwBRGNDY-GRY</v>
          </cell>
          <cell r="C4989">
            <v>52.5</v>
          </cell>
          <cell r="D4989" t="str">
            <v>648478678651</v>
          </cell>
        </row>
        <row r="4990">
          <cell r="A4990" t="str">
            <v>670924062073</v>
          </cell>
          <cell r="B4990" t="str">
            <v>PAYCHECK BLACK-BRONZE FADE</v>
          </cell>
          <cell r="C4990">
            <v>57.5</v>
          </cell>
          <cell r="D4990" t="str">
            <v>648478674240</v>
          </cell>
        </row>
        <row r="4991">
          <cell r="A4991" t="str">
            <v>670924062129</v>
          </cell>
          <cell r="B4991" t="str">
            <v>PAYCHECK BLACK-GREY</v>
          </cell>
          <cell r="C4991">
            <v>47.5</v>
          </cell>
          <cell r="D4991" t="str">
            <v>648478674226</v>
          </cell>
        </row>
        <row r="4992">
          <cell r="A4992" t="str">
            <v>670924062135</v>
          </cell>
          <cell r="B4992" t="str">
            <v>PAYCHECK BLACK-GREY POLZD</v>
          </cell>
          <cell r="C4992">
            <v>67.5</v>
          </cell>
          <cell r="D4992" t="str">
            <v>648478674233</v>
          </cell>
        </row>
        <row r="4993">
          <cell r="A4993" t="str">
            <v>670924066129</v>
          </cell>
          <cell r="B4993" t="str">
            <v>PAYCHECK BLK STRP TORT-GREY</v>
          </cell>
          <cell r="C4993">
            <v>47.5</v>
          </cell>
          <cell r="D4993" t="str">
            <v>648478674257</v>
          </cell>
        </row>
        <row r="4994">
          <cell r="A4994" t="str">
            <v>670924203083</v>
          </cell>
          <cell r="B4994" t="str">
            <v>PAYCHECK CLEAR-BZwRDSpctrMir</v>
          </cell>
          <cell r="C4994">
            <v>62.5</v>
          </cell>
          <cell r="D4994" t="str">
            <v>648478689459</v>
          </cell>
        </row>
        <row r="4995">
          <cell r="A4995" t="str">
            <v>670924316069</v>
          </cell>
          <cell r="B4995" t="str">
            <v>PAYCHECK BRWN STRP TORT-BRNZ</v>
          </cell>
          <cell r="C4995">
            <v>47.5</v>
          </cell>
          <cell r="D4995" t="str">
            <v>648478674264</v>
          </cell>
        </row>
        <row r="4996">
          <cell r="A4996" t="str">
            <v>670924316074</v>
          </cell>
          <cell r="B4996" t="str">
            <v>PAYCHECK BRN STRP TORT-BZ PLZ</v>
          </cell>
          <cell r="C4996">
            <v>67.5</v>
          </cell>
          <cell r="D4996" t="str">
            <v>648478674271</v>
          </cell>
        </row>
        <row r="4997">
          <cell r="A4997" t="str">
            <v>670924613069</v>
          </cell>
          <cell r="B4997" t="str">
            <v>DO NOT USE!!!! USE 670924316069</v>
          </cell>
          <cell r="C4997">
            <v>70</v>
          </cell>
          <cell r="D4997" t="str">
            <v/>
          </cell>
        </row>
        <row r="4998">
          <cell r="A4998" t="str">
            <v>670924613074</v>
          </cell>
          <cell r="B4998" t="str">
            <v>DO NOT USE!!!! USE 670924316074</v>
          </cell>
          <cell r="C4998">
            <v>70</v>
          </cell>
          <cell r="D4998" t="str">
            <v/>
          </cell>
        </row>
        <row r="4999">
          <cell r="A4999" t="str">
            <v>670924693129</v>
          </cell>
          <cell r="B4999" t="str">
            <v>PAYCHECK WHT wBK &amp; WH TMPL-GY</v>
          </cell>
          <cell r="C4999">
            <v>50</v>
          </cell>
          <cell r="D4999" t="str">
            <v>648478674202</v>
          </cell>
        </row>
        <row r="5000">
          <cell r="A5000" t="str">
            <v>670924694129</v>
          </cell>
          <cell r="B5000" t="str">
            <v>PAYCHECK BK MAT/SPLTR TMPL-GY</v>
          </cell>
          <cell r="C5000">
            <v>55</v>
          </cell>
          <cell r="D5000" t="str">
            <v>648478674219</v>
          </cell>
        </row>
        <row r="5001">
          <cell r="A5001" t="str">
            <v>670924794129</v>
          </cell>
          <cell r="B5001" t="str">
            <v>PAYCHECK BKwClrflStrpsTmpl-GY</v>
          </cell>
          <cell r="C5001">
            <v>52.5</v>
          </cell>
          <cell r="D5001" t="str">
            <v>648478689442</v>
          </cell>
        </row>
        <row r="5002">
          <cell r="A5002" t="str">
            <v>670925062073</v>
          </cell>
          <cell r="B5002" t="str">
            <v>ELIZA BLACK-BRONZE FADE</v>
          </cell>
          <cell r="C5002">
            <v>65</v>
          </cell>
          <cell r="D5002" t="str">
            <v>648478673786</v>
          </cell>
        </row>
        <row r="5003">
          <cell r="A5003" t="str">
            <v>670925062129</v>
          </cell>
          <cell r="B5003" t="str">
            <v>ELIZA BLACK-GREY</v>
          </cell>
          <cell r="C5003">
            <v>50</v>
          </cell>
          <cell r="D5003" t="str">
            <v>648478673762</v>
          </cell>
        </row>
        <row r="5004">
          <cell r="A5004" t="str">
            <v>670925062135</v>
          </cell>
          <cell r="B5004" t="str">
            <v>ELIZA BLACK-GREY POLZD</v>
          </cell>
          <cell r="C5004">
            <v>75</v>
          </cell>
          <cell r="D5004" t="str">
            <v>648478673779</v>
          </cell>
        </row>
        <row r="5005">
          <cell r="A5005" t="str">
            <v>670925125129</v>
          </cell>
          <cell r="B5005" t="str">
            <v>ELIZA MILKY PKwGRN LSR TMPL-GY</v>
          </cell>
          <cell r="C5005">
            <v>55</v>
          </cell>
          <cell r="D5005" t="str">
            <v>648478678484</v>
          </cell>
        </row>
        <row r="5006">
          <cell r="A5006" t="str">
            <v>670925315069</v>
          </cell>
          <cell r="B5006" t="str">
            <v>ELIZA BONE STRP TORT-BRNZ</v>
          </cell>
          <cell r="C5006">
            <v>50</v>
          </cell>
          <cell r="D5006" t="str">
            <v>648478673793</v>
          </cell>
        </row>
        <row r="5007">
          <cell r="A5007" t="str">
            <v>670925638129</v>
          </cell>
          <cell r="B5007" t="str">
            <v>ELIZA WHITE-GREY</v>
          </cell>
          <cell r="C5007">
            <v>50</v>
          </cell>
          <cell r="D5007" t="str">
            <v>648478673809</v>
          </cell>
        </row>
        <row r="5008">
          <cell r="A5008" t="str">
            <v>670925638135</v>
          </cell>
          <cell r="B5008" t="str">
            <v>ELIZA WHITE-GREY POLZD</v>
          </cell>
          <cell r="C5008">
            <v>75</v>
          </cell>
          <cell r="D5008" t="str">
            <v>648478689114</v>
          </cell>
        </row>
        <row r="5009">
          <cell r="A5009" t="str">
            <v>670925680073</v>
          </cell>
          <cell r="B5009" t="str">
            <v>ELIZA ANT PERLZD PkFd-BzFd</v>
          </cell>
          <cell r="C5009">
            <v>65</v>
          </cell>
          <cell r="D5009" t="str">
            <v>648478673748</v>
          </cell>
        </row>
        <row r="5010">
          <cell r="A5010" t="str">
            <v>670925681129</v>
          </cell>
          <cell r="B5010" t="str">
            <v>ELIZA BK WZEBRA PRNT-GY</v>
          </cell>
          <cell r="C5010">
            <v>65</v>
          </cell>
          <cell r="D5010" t="str">
            <v>648478673755</v>
          </cell>
        </row>
        <row r="5011">
          <cell r="A5011" t="str">
            <v>670925794129</v>
          </cell>
          <cell r="B5011" t="str">
            <v>ELIZA BKwColourfulStrpsTmpl-GY</v>
          </cell>
          <cell r="C5011">
            <v>60</v>
          </cell>
          <cell r="D5011" t="str">
            <v>648478689091</v>
          </cell>
        </row>
        <row r="5012">
          <cell r="A5012" t="str">
            <v>670925795129</v>
          </cell>
          <cell r="B5012" t="str">
            <v>ELIZA BKwGldGiraffeTmpls-GY</v>
          </cell>
          <cell r="C5012">
            <v>60</v>
          </cell>
          <cell r="D5012" t="str">
            <v>648478689107</v>
          </cell>
        </row>
        <row r="5013">
          <cell r="A5013" t="str">
            <v>670925795135</v>
          </cell>
          <cell r="B5013" t="str">
            <v>ELIZA BKwGldGiraffeTmpls-GY PLZD</v>
          </cell>
          <cell r="C5013">
            <v>80</v>
          </cell>
          <cell r="D5013" t="str">
            <v>648478689084</v>
          </cell>
        </row>
        <row r="5014">
          <cell r="A5014" t="str">
            <v>670926071044</v>
          </cell>
          <cell r="B5014" t="str">
            <v>SITTLER BK ORG PINSTRP-BK FD</v>
          </cell>
          <cell r="C5014">
            <v>70</v>
          </cell>
          <cell r="D5014" t="str">
            <v>648478674301</v>
          </cell>
        </row>
        <row r="5015">
          <cell r="A5015" t="str">
            <v>670926613133</v>
          </cell>
          <cell r="B5015" t="str">
            <v>SITTLER TORTOISE-GREY GREEN</v>
          </cell>
          <cell r="C5015">
            <v>60</v>
          </cell>
          <cell r="D5015" t="str">
            <v>648478674318</v>
          </cell>
        </row>
        <row r="5016">
          <cell r="A5016" t="str">
            <v>670926696803</v>
          </cell>
          <cell r="B5016" t="str">
            <v>SITTLER BLK wGLD STRPS-GRN FD</v>
          </cell>
          <cell r="C5016">
            <v>70</v>
          </cell>
          <cell r="D5016" t="str">
            <v>648478674295</v>
          </cell>
        </row>
        <row r="5017">
          <cell r="A5017" t="str">
            <v>670937062129</v>
          </cell>
          <cell r="B5017" t="str">
            <v>DIRTY MO BLACK-GREY</v>
          </cell>
          <cell r="C5017">
            <v>55</v>
          </cell>
          <cell r="D5017" t="str">
            <v>648478687738</v>
          </cell>
        </row>
        <row r="5018">
          <cell r="A5018" t="str">
            <v>670937062135</v>
          </cell>
          <cell r="B5018" t="str">
            <v>DIRTY MO BLACK-GREY POLZD</v>
          </cell>
          <cell r="C5018">
            <v>75</v>
          </cell>
          <cell r="D5018" t="str">
            <v>648478687745</v>
          </cell>
        </row>
        <row r="5019">
          <cell r="A5019" t="str">
            <v>670937302129</v>
          </cell>
          <cell r="B5019" t="str">
            <v>DIRTY MO GRY CRSTL FD-GREY</v>
          </cell>
          <cell r="C5019">
            <v>55</v>
          </cell>
          <cell r="D5019" t="str">
            <v>648478689046</v>
          </cell>
        </row>
        <row r="5020">
          <cell r="A5020" t="str">
            <v>670937316069</v>
          </cell>
          <cell r="B5020" t="str">
            <v>DIRTY MO BRWN STRP TORT-BRNZ</v>
          </cell>
          <cell r="C5020">
            <v>55</v>
          </cell>
          <cell r="D5020" t="str">
            <v>648478687752</v>
          </cell>
        </row>
        <row r="5021">
          <cell r="A5021" t="str">
            <v>670937316074</v>
          </cell>
          <cell r="B5021" t="str">
            <v>DIRTY MO BRWN STRP TORT-BRNZ POLZD</v>
          </cell>
          <cell r="C5021">
            <v>75</v>
          </cell>
          <cell r="D5021" t="str">
            <v>648478687769</v>
          </cell>
        </row>
        <row r="5022">
          <cell r="A5022" t="str">
            <v>670937608069</v>
          </cell>
          <cell r="B5022" t="str">
            <v>DIRTY MO TOBACCO-BZ</v>
          </cell>
          <cell r="C5022">
            <v>55</v>
          </cell>
          <cell r="D5022" t="str">
            <v>648478688025</v>
          </cell>
        </row>
        <row r="5023">
          <cell r="A5023" t="str">
            <v>670937638129</v>
          </cell>
          <cell r="B5023" t="str">
            <v>DIRTY MO WHITE-GREY</v>
          </cell>
          <cell r="C5023">
            <v>55</v>
          </cell>
          <cell r="D5023" t="str">
            <v>648478687776</v>
          </cell>
        </row>
        <row r="5024">
          <cell r="A5024" t="str">
            <v>670937638135</v>
          </cell>
          <cell r="B5024" t="str">
            <v>DIRTY MO WHITE-GREY POLZD</v>
          </cell>
          <cell r="C5024">
            <v>75</v>
          </cell>
          <cell r="D5024" t="str">
            <v>648478689053</v>
          </cell>
        </row>
        <row r="5025">
          <cell r="A5025" t="str">
            <v>670939045129</v>
          </cell>
          <cell r="B5025" t="str">
            <v>LOGAN BLACK FADE-GREY</v>
          </cell>
          <cell r="C5025">
            <v>37.5</v>
          </cell>
          <cell r="D5025" t="str">
            <v>648478674042</v>
          </cell>
        </row>
        <row r="5026">
          <cell r="A5026" t="str">
            <v>670939062069</v>
          </cell>
          <cell r="B5026" t="str">
            <v>LOGAN BLACK-BRONZE</v>
          </cell>
          <cell r="C5026">
            <v>37.5</v>
          </cell>
          <cell r="D5026" t="str">
            <v>648478674066</v>
          </cell>
        </row>
        <row r="5027">
          <cell r="A5027" t="str">
            <v>670939062129</v>
          </cell>
          <cell r="B5027" t="str">
            <v>LOGAN BLACK SHINY-GREY</v>
          </cell>
          <cell r="C5027">
            <v>37.5</v>
          </cell>
          <cell r="D5027" t="str">
            <v>648478674059</v>
          </cell>
        </row>
        <row r="5028">
          <cell r="A5028" t="str">
            <v>670939062135</v>
          </cell>
          <cell r="B5028" t="str">
            <v>LOGAN BLACK - GREY POLZD</v>
          </cell>
          <cell r="C5028">
            <v>60</v>
          </cell>
          <cell r="D5028" t="str">
            <v>648478674073</v>
          </cell>
        </row>
        <row r="5029">
          <cell r="A5029" t="str">
            <v>670939063129</v>
          </cell>
          <cell r="B5029" t="str">
            <v>LOGAN BK wRED STRIPES-GY</v>
          </cell>
          <cell r="C5029">
            <v>47.5</v>
          </cell>
          <cell r="D5029" t="str">
            <v>648478678545</v>
          </cell>
        </row>
        <row r="5030">
          <cell r="A5030" t="str">
            <v>670939130069</v>
          </cell>
          <cell r="B5030" t="str">
            <v>LOGAN BRONZE FADE-BRONZE</v>
          </cell>
          <cell r="C5030">
            <v>37.5</v>
          </cell>
          <cell r="D5030" t="str">
            <v>648478674110</v>
          </cell>
        </row>
        <row r="5031">
          <cell r="A5031" t="str">
            <v>670939204143</v>
          </cell>
          <cell r="B5031" t="str">
            <v>LOGAN CLR SMOKE-GYwSilMir</v>
          </cell>
          <cell r="C5031">
            <v>45</v>
          </cell>
          <cell r="D5031" t="str">
            <v>648478689411</v>
          </cell>
        </row>
        <row r="5032">
          <cell r="A5032" t="str">
            <v>670939316069</v>
          </cell>
          <cell r="B5032" t="str">
            <v>LOGAN BROWN STRP TORT-BRNZ</v>
          </cell>
          <cell r="C5032">
            <v>37.5</v>
          </cell>
          <cell r="D5032" t="str">
            <v>648478674080</v>
          </cell>
        </row>
        <row r="5033">
          <cell r="A5033" t="str">
            <v>670939316074</v>
          </cell>
          <cell r="B5033" t="str">
            <v>LOGAN BROWN STRP TORT-BZ PLZD</v>
          </cell>
          <cell r="C5033">
            <v>60</v>
          </cell>
          <cell r="D5033" t="str">
            <v>648478674097</v>
          </cell>
        </row>
        <row r="5034">
          <cell r="A5034" t="str">
            <v>670939424129</v>
          </cell>
          <cell r="B5034" t="str">
            <v>LOGAN BLK ROUNDSTOOTH-GREY</v>
          </cell>
          <cell r="C5034">
            <v>42.5</v>
          </cell>
          <cell r="D5034" t="str">
            <v>648478680418</v>
          </cell>
        </row>
        <row r="5035">
          <cell r="A5035" t="str">
            <v>670939613069</v>
          </cell>
          <cell r="B5035" t="str">
            <v>DO NOT USE!!!!! USE 670939316069</v>
          </cell>
          <cell r="C5035">
            <v>70</v>
          </cell>
          <cell r="D5035" t="str">
            <v/>
          </cell>
        </row>
        <row r="5036">
          <cell r="A5036" t="str">
            <v>670939613074</v>
          </cell>
          <cell r="B5036" t="str">
            <v>DO NOT USE!!!!! USE 670939316074</v>
          </cell>
          <cell r="C5036">
            <v>70</v>
          </cell>
          <cell r="D5036" t="str">
            <v/>
          </cell>
        </row>
        <row r="5037">
          <cell r="A5037" t="str">
            <v>670939638129</v>
          </cell>
          <cell r="B5037" t="str">
            <v>LOGAN WHITE-GREY</v>
          </cell>
          <cell r="C5037">
            <v>37.5</v>
          </cell>
          <cell r="D5037" t="str">
            <v>648478674103</v>
          </cell>
        </row>
        <row r="5038">
          <cell r="A5038" t="str">
            <v>670939638135</v>
          </cell>
          <cell r="B5038" t="str">
            <v>LOGAN WHITE-GREY POLARIZED</v>
          </cell>
          <cell r="C5038">
            <v>62.5</v>
          </cell>
          <cell r="D5038" t="str">
            <v>648478680425</v>
          </cell>
        </row>
        <row r="5039">
          <cell r="A5039" t="str">
            <v>670949038129</v>
          </cell>
          <cell r="B5039" t="str">
            <v>DO NOT USE</v>
          </cell>
          <cell r="C5039">
            <v>70</v>
          </cell>
          <cell r="D5039" t="str">
            <v/>
          </cell>
        </row>
        <row r="5040">
          <cell r="A5040" t="str">
            <v>670949038135</v>
          </cell>
          <cell r="B5040" t="str">
            <v>DO NOT USE</v>
          </cell>
          <cell r="C5040">
            <v>70</v>
          </cell>
          <cell r="D5040" t="str">
            <v/>
          </cell>
        </row>
        <row r="5041">
          <cell r="A5041" t="str">
            <v>670949038802</v>
          </cell>
          <cell r="B5041" t="str">
            <v>DO NOT USE</v>
          </cell>
          <cell r="C5041">
            <v>70</v>
          </cell>
          <cell r="D5041" t="str">
            <v/>
          </cell>
        </row>
        <row r="5042">
          <cell r="A5042" t="str">
            <v>670949056129</v>
          </cell>
          <cell r="B5042" t="str">
            <v>HSX BK wGNMTL TMPL-GY</v>
          </cell>
          <cell r="C5042">
            <v>72.5</v>
          </cell>
          <cell r="D5042" t="str">
            <v>648478678491</v>
          </cell>
        </row>
        <row r="5043">
          <cell r="A5043" t="str">
            <v>670949311077</v>
          </cell>
          <cell r="B5043" t="str">
            <v>HSX GUNMETAL-BZwBlSpctrMir</v>
          </cell>
          <cell r="C5043">
            <v>60</v>
          </cell>
          <cell r="D5043" t="str">
            <v>648478689329</v>
          </cell>
        </row>
        <row r="5044">
          <cell r="A5044" t="str">
            <v>670949374129</v>
          </cell>
          <cell r="B5044" t="str">
            <v>HSX BLACK MATTE-GREY</v>
          </cell>
          <cell r="C5044">
            <v>52.5</v>
          </cell>
          <cell r="D5044" t="str">
            <v>648478673953</v>
          </cell>
        </row>
        <row r="5045">
          <cell r="A5045" t="str">
            <v>670949374135</v>
          </cell>
          <cell r="B5045" t="str">
            <v>HSX BLACK MATTE-GREY POLZD</v>
          </cell>
          <cell r="C5045">
            <v>75</v>
          </cell>
          <cell r="D5045" t="str">
            <v>648478673977</v>
          </cell>
        </row>
        <row r="5046">
          <cell r="A5046" t="str">
            <v>670949374802</v>
          </cell>
          <cell r="B5046" t="str">
            <v>HSX BLK MATTE-BZ Cat.4</v>
          </cell>
          <cell r="C5046">
            <v>52.5</v>
          </cell>
          <cell r="D5046" t="str">
            <v>648478673960</v>
          </cell>
        </row>
        <row r="5047">
          <cell r="A5047" t="str">
            <v>670949613069</v>
          </cell>
          <cell r="B5047" t="str">
            <v>HSX TORTOISE-BRONZE</v>
          </cell>
          <cell r="C5047">
            <v>52.5</v>
          </cell>
          <cell r="D5047" t="str">
            <v>648478673984</v>
          </cell>
        </row>
        <row r="5048">
          <cell r="A5048" t="str">
            <v>670949638129</v>
          </cell>
          <cell r="B5048" t="str">
            <v>HSX WHITE-GREY</v>
          </cell>
          <cell r="C5048">
            <v>52.5</v>
          </cell>
          <cell r="D5048" t="str">
            <v>648478673991</v>
          </cell>
        </row>
        <row r="5049">
          <cell r="A5049" t="str">
            <v>670949638135</v>
          </cell>
          <cell r="B5049" t="str">
            <v>HSX WHITE-GREY POLZD</v>
          </cell>
          <cell r="C5049">
            <v>75</v>
          </cell>
          <cell r="D5049" t="str">
            <v>648478689336</v>
          </cell>
        </row>
        <row r="5050">
          <cell r="A5050" t="str">
            <v>670949689129</v>
          </cell>
          <cell r="B5050" t="str">
            <v>HSX METAL BLK/BLUE FD-GY</v>
          </cell>
          <cell r="C5050">
            <v>52.5</v>
          </cell>
          <cell r="D5050" t="str">
            <v>648478673922</v>
          </cell>
        </row>
        <row r="5051">
          <cell r="A5051" t="str">
            <v>670949690069</v>
          </cell>
          <cell r="B5051" t="str">
            <v>HSX METAL BK/RED FADE-BZ</v>
          </cell>
          <cell r="C5051">
            <v>52.5</v>
          </cell>
          <cell r="D5051" t="str">
            <v>648478673939</v>
          </cell>
        </row>
        <row r="5052">
          <cell r="A5052" t="str">
            <v>670949691129</v>
          </cell>
          <cell r="B5052" t="str">
            <v>HSX METAL GREY-GREY</v>
          </cell>
          <cell r="C5052">
            <v>52.5</v>
          </cell>
          <cell r="D5052" t="str">
            <v>648478673946</v>
          </cell>
        </row>
        <row r="5053">
          <cell r="A5053" t="str">
            <v>670980045129</v>
          </cell>
          <cell r="B5053" t="str">
            <v>DIABLO BLACK FADE/GREY</v>
          </cell>
          <cell r="C5053">
            <v>47.5</v>
          </cell>
          <cell r="D5053" t="str">
            <v>648478674516</v>
          </cell>
        </row>
        <row r="5054">
          <cell r="A5054" t="str">
            <v>670980045132</v>
          </cell>
          <cell r="B5054" t="str">
            <v>DIABLO BLK FADE/GREY PHOTOCHR</v>
          </cell>
          <cell r="C5054">
            <v>67.5</v>
          </cell>
          <cell r="D5054" t="str">
            <v>648478674547</v>
          </cell>
        </row>
        <row r="5055">
          <cell r="A5055" t="str">
            <v>670980266133</v>
          </cell>
          <cell r="B5055" t="str">
            <v>DIABLO FOREST GRN-GRY GRN</v>
          </cell>
          <cell r="C5055">
            <v>47.5</v>
          </cell>
          <cell r="D5055" t="str">
            <v>648478674554</v>
          </cell>
        </row>
        <row r="5056">
          <cell r="A5056" t="str">
            <v>670980374129</v>
          </cell>
          <cell r="B5056" t="str">
            <v>DIABLO BLACK MATTE/GREY</v>
          </cell>
          <cell r="C5056">
            <v>47.5</v>
          </cell>
          <cell r="D5056" t="str">
            <v>648478674523</v>
          </cell>
        </row>
        <row r="5057">
          <cell r="A5057" t="str">
            <v>670980374135</v>
          </cell>
          <cell r="B5057" t="str">
            <v>DIABLO BLACK MATTE/GREY POLAR</v>
          </cell>
          <cell r="C5057">
            <v>67.5</v>
          </cell>
          <cell r="D5057" t="str">
            <v>648478674530</v>
          </cell>
        </row>
        <row r="5058">
          <cell r="A5058" t="str">
            <v>670980567129</v>
          </cell>
          <cell r="B5058" t="str">
            <v>DIABLO SMOKE GUN FADE/GREY</v>
          </cell>
          <cell r="C5058">
            <v>47.5</v>
          </cell>
          <cell r="D5058" t="str">
            <v>648478674561</v>
          </cell>
        </row>
        <row r="5059">
          <cell r="A5059" t="str">
            <v>670980613069</v>
          </cell>
          <cell r="B5059" t="str">
            <v>DIABLO TORTOISE-BRONZE</v>
          </cell>
          <cell r="C5059">
            <v>47.5</v>
          </cell>
          <cell r="D5059" t="str">
            <v>648478674578</v>
          </cell>
        </row>
        <row r="5060">
          <cell r="A5060" t="str">
            <v>670980638129</v>
          </cell>
          <cell r="B5060" t="str">
            <v>DIABLO WHITE SHINY - GREY</v>
          </cell>
          <cell r="C5060">
            <v>47.5</v>
          </cell>
          <cell r="D5060" t="str">
            <v>648478674585</v>
          </cell>
        </row>
        <row r="5061">
          <cell r="A5061" t="str">
            <v>670980638132</v>
          </cell>
          <cell r="B5061" t="str">
            <v>DIABLO WHT GLS/GRY PHOTO</v>
          </cell>
          <cell r="C5061">
            <v>67.5</v>
          </cell>
          <cell r="D5061" t="str">
            <v>648478674592</v>
          </cell>
        </row>
        <row r="5062">
          <cell r="A5062" t="str">
            <v>671008068069</v>
          </cell>
          <cell r="B5062" t="str">
            <v>DO NOT USE</v>
          </cell>
          <cell r="C5062">
            <v>62.5</v>
          </cell>
          <cell r="D5062" t="str">
            <v/>
          </cell>
        </row>
        <row r="5063">
          <cell r="A5063" t="str">
            <v>671008069069</v>
          </cell>
          <cell r="B5063" t="str">
            <v>DECKER BROWN AND HORN-BRONZE</v>
          </cell>
          <cell r="C5063">
            <v>80</v>
          </cell>
          <cell r="D5063" t="str">
            <v>648478678378</v>
          </cell>
        </row>
        <row r="5064">
          <cell r="A5064" t="str">
            <v>671008071129</v>
          </cell>
          <cell r="B5064" t="str">
            <v>DECKER BLK wORG PINSTRIPE-GY</v>
          </cell>
          <cell r="C5064">
            <v>80</v>
          </cell>
          <cell r="D5064" t="str">
            <v>648478678361</v>
          </cell>
        </row>
        <row r="5065">
          <cell r="A5065" t="str">
            <v>671008135129</v>
          </cell>
          <cell r="B5065" t="str">
            <v>DECKER RED wBLACK STRPS-GREY</v>
          </cell>
          <cell r="C5065">
            <v>80</v>
          </cell>
          <cell r="D5065" t="str">
            <v>648478678392</v>
          </cell>
        </row>
        <row r="5066">
          <cell r="A5066" t="str">
            <v>671008613133</v>
          </cell>
          <cell r="B5066" t="str">
            <v>DECKER TORT-GREY GREEN</v>
          </cell>
          <cell r="C5066">
            <v>80</v>
          </cell>
          <cell r="D5066" t="str">
            <v>648478678385</v>
          </cell>
        </row>
        <row r="5067">
          <cell r="A5067" t="str">
            <v>671009064069</v>
          </cell>
          <cell r="B5067" t="str">
            <v>DBL DECKER BK/WH/TORT-BRNZ</v>
          </cell>
          <cell r="C5067">
            <v>80</v>
          </cell>
          <cell r="D5067" t="str">
            <v>648478678415</v>
          </cell>
        </row>
        <row r="5068">
          <cell r="A5068" t="str">
            <v>671009069069</v>
          </cell>
          <cell r="B5068" t="str">
            <v>DBL DECKER BRWN wHORN-BRNZ</v>
          </cell>
          <cell r="C5068">
            <v>80</v>
          </cell>
          <cell r="D5068" t="str">
            <v>648478678422</v>
          </cell>
        </row>
        <row r="5069">
          <cell r="A5069" t="str">
            <v>671009071129</v>
          </cell>
          <cell r="B5069" t="str">
            <v>DBL DECKER BK wORG PNSTRP-GY</v>
          </cell>
          <cell r="C5069">
            <v>80</v>
          </cell>
          <cell r="D5069" t="str">
            <v>648478678408</v>
          </cell>
        </row>
        <row r="5070">
          <cell r="A5070" t="str">
            <v>671009144129</v>
          </cell>
          <cell r="B5070" t="str">
            <v>DBL DECKER WHTwBLK STRPS-GRY</v>
          </cell>
          <cell r="C5070">
            <v>80</v>
          </cell>
          <cell r="D5070" t="str">
            <v>648478678439</v>
          </cell>
        </row>
        <row r="5071">
          <cell r="A5071" t="str">
            <v>671010077080</v>
          </cell>
          <cell r="B5071" t="str">
            <v>FIRENZE GLDwBK TMPL-BZwGLD MIR</v>
          </cell>
          <cell r="C5071">
            <v>92.5</v>
          </cell>
          <cell r="D5071" t="str">
            <v>648478678705</v>
          </cell>
        </row>
        <row r="5072">
          <cell r="A5072" t="str">
            <v>671010080069</v>
          </cell>
          <cell r="B5072" t="str">
            <v>FIRENZE GLD wWHT TMPLS-BZ</v>
          </cell>
          <cell r="C5072">
            <v>85</v>
          </cell>
          <cell r="D5072" t="str">
            <v>648478678699</v>
          </cell>
        </row>
        <row r="5073">
          <cell r="A5073" t="str">
            <v>671010101129</v>
          </cell>
          <cell r="B5073" t="str">
            <v>FIRENZE BLACK-GREY</v>
          </cell>
          <cell r="C5073">
            <v>85</v>
          </cell>
          <cell r="D5073" t="str">
            <v>648478678682</v>
          </cell>
        </row>
        <row r="5074">
          <cell r="A5074" t="str">
            <v>671010143129</v>
          </cell>
          <cell r="B5074" t="str">
            <v>FIRENZE SILVERwRED TMPLS-GRY</v>
          </cell>
          <cell r="C5074">
            <v>85</v>
          </cell>
          <cell r="D5074" t="str">
            <v>648478678712</v>
          </cell>
        </row>
        <row r="5075">
          <cell r="A5075" t="str">
            <v>671011178140</v>
          </cell>
          <cell r="B5075" t="str">
            <v>MACH II FADE CHROME/GRY-SIL GR.</v>
          </cell>
          <cell r="C5075">
            <v>60</v>
          </cell>
          <cell r="D5075" t="str">
            <v>648478680449</v>
          </cell>
        </row>
        <row r="5076">
          <cell r="A5076" t="str">
            <v>671011311077</v>
          </cell>
          <cell r="B5076" t="str">
            <v>MACH II GUNMETAL-BZwBlSpctrMir</v>
          </cell>
          <cell r="C5076">
            <v>60</v>
          </cell>
          <cell r="D5076" t="str">
            <v>648478689428</v>
          </cell>
        </row>
        <row r="5077">
          <cell r="A5077" t="str">
            <v>671011374129</v>
          </cell>
          <cell r="B5077" t="str">
            <v>MACH II MT BLACK-GREY</v>
          </cell>
          <cell r="C5077">
            <v>52.5</v>
          </cell>
          <cell r="D5077" t="str">
            <v>648478678552</v>
          </cell>
        </row>
        <row r="5078">
          <cell r="A5078" t="str">
            <v>671011374135</v>
          </cell>
          <cell r="B5078" t="str">
            <v>MACH II MT BLACK-GREY POLZD</v>
          </cell>
          <cell r="C5078">
            <v>75</v>
          </cell>
          <cell r="D5078" t="str">
            <v>648478678569</v>
          </cell>
        </row>
        <row r="5079">
          <cell r="A5079" t="str">
            <v>671011613069</v>
          </cell>
          <cell r="B5079" t="str">
            <v>MACH II TORTOISE-BRONZE</v>
          </cell>
          <cell r="C5079">
            <v>52.5</v>
          </cell>
          <cell r="D5079" t="str">
            <v>648478680432</v>
          </cell>
        </row>
        <row r="5080">
          <cell r="A5080" t="str">
            <v>671011638129</v>
          </cell>
          <cell r="B5080" t="str">
            <v>MACH II WHITE-GREY</v>
          </cell>
          <cell r="C5080">
            <v>52.5</v>
          </cell>
          <cell r="D5080" t="str">
            <v>648478678576</v>
          </cell>
        </row>
        <row r="5081">
          <cell r="A5081" t="str">
            <v>671011638135</v>
          </cell>
          <cell r="B5081" t="str">
            <v>MACH II WHITE-GREY POLZD</v>
          </cell>
          <cell r="C5081">
            <v>75</v>
          </cell>
          <cell r="D5081" t="str">
            <v>648478689435</v>
          </cell>
        </row>
        <row r="5082">
          <cell r="A5082" t="str">
            <v>671011689129</v>
          </cell>
          <cell r="B5082" t="str">
            <v>MACH II METAL BK FD/BL SHNY-GY</v>
          </cell>
          <cell r="C5082">
            <v>52.5</v>
          </cell>
          <cell r="D5082" t="str">
            <v>648478678583</v>
          </cell>
        </row>
        <row r="5083">
          <cell r="A5083" t="str">
            <v>671011690069</v>
          </cell>
          <cell r="B5083" t="str">
            <v>MACH II METAL BK FD/RD SHNY-GY</v>
          </cell>
          <cell r="C5083">
            <v>70</v>
          </cell>
          <cell r="D5083" t="str">
            <v>648478678590</v>
          </cell>
        </row>
        <row r="5084">
          <cell r="A5084" t="str">
            <v>671012062133</v>
          </cell>
          <cell r="B5084" t="str">
            <v>MURENA BLACK-GREY GREEN</v>
          </cell>
          <cell r="C5084">
            <v>80</v>
          </cell>
          <cell r="D5084" t="str">
            <v>648478678606</v>
          </cell>
        </row>
        <row r="5085">
          <cell r="A5085" t="str">
            <v>671012070129</v>
          </cell>
          <cell r="B5085" t="str">
            <v>MURENA CLEAR GREEN-GREY</v>
          </cell>
          <cell r="C5085">
            <v>80</v>
          </cell>
          <cell r="D5085" t="str">
            <v>648478678620</v>
          </cell>
        </row>
        <row r="5086">
          <cell r="A5086" t="str">
            <v>671012085129</v>
          </cell>
          <cell r="B5086" t="str">
            <v>MURENA GRY FRNTwCLEAR TMPLS-GY</v>
          </cell>
          <cell r="C5086">
            <v>80</v>
          </cell>
          <cell r="D5086" t="str">
            <v>648478678637</v>
          </cell>
        </row>
        <row r="5087">
          <cell r="A5087" t="str">
            <v>671012146129</v>
          </cell>
          <cell r="B5087" t="str">
            <v>MURENA WHwPrplTMPL-GREY</v>
          </cell>
          <cell r="C5087">
            <v>80</v>
          </cell>
          <cell r="D5087" t="str">
            <v>648478678613</v>
          </cell>
        </row>
        <row r="5088">
          <cell r="A5088" t="str">
            <v>671013071129</v>
          </cell>
          <cell r="B5088" t="str">
            <v>THRASH BKwORG PNSTRPS-GRY</v>
          </cell>
          <cell r="C5088">
            <v>80</v>
          </cell>
          <cell r="D5088" t="str">
            <v>648478678729</v>
          </cell>
        </row>
        <row r="5089">
          <cell r="A5089" t="str">
            <v>671013123069</v>
          </cell>
          <cell r="B5089" t="str">
            <v>THRASH PINK LAYERED-BRONZE</v>
          </cell>
          <cell r="C5089">
            <v>65</v>
          </cell>
          <cell r="D5089" t="str">
            <v>648478678750</v>
          </cell>
        </row>
        <row r="5090">
          <cell r="A5090" t="str">
            <v>671013137069</v>
          </cell>
          <cell r="B5090" t="str">
            <v>THRASH BROWN HORN-BRONZE</v>
          </cell>
          <cell r="C5090">
            <v>80</v>
          </cell>
          <cell r="D5090" t="str">
            <v>648478678736</v>
          </cell>
        </row>
        <row r="5091">
          <cell r="A5091" t="str">
            <v>671013145164</v>
          </cell>
          <cell r="B5091" t="str">
            <v>THRASH WHITEwCLEAR-MERLOT FADE</v>
          </cell>
          <cell r="C5091">
            <v>80</v>
          </cell>
          <cell r="D5091" t="str">
            <v>648478678743</v>
          </cell>
        </row>
        <row r="5092">
          <cell r="A5092" t="str">
            <v>671014071129</v>
          </cell>
          <cell r="B5092" t="str">
            <v>VIENTE BKwORG PNSTRPS-GRY</v>
          </cell>
          <cell r="C5092">
            <v>80</v>
          </cell>
          <cell r="D5092" t="str">
            <v>648478678798</v>
          </cell>
        </row>
        <row r="5093">
          <cell r="A5093" t="str">
            <v>671014075133</v>
          </cell>
          <cell r="B5093" t="str">
            <v>VIENTE DARK TORT-GREY GREEN</v>
          </cell>
          <cell r="C5093">
            <v>80</v>
          </cell>
          <cell r="D5093" t="str">
            <v>648478678804</v>
          </cell>
        </row>
        <row r="5094">
          <cell r="A5094" t="str">
            <v>671014135129</v>
          </cell>
          <cell r="B5094" t="str">
            <v>VIENTE RED wBLK STRPS-GREY</v>
          </cell>
          <cell r="C5094">
            <v>80</v>
          </cell>
          <cell r="D5094" t="str">
            <v>648478678828</v>
          </cell>
        </row>
        <row r="5095">
          <cell r="A5095" t="str">
            <v>671014144129</v>
          </cell>
          <cell r="B5095" t="str">
            <v>VIENTE WHT wBLK STRPS-GREY</v>
          </cell>
          <cell r="C5095">
            <v>80</v>
          </cell>
          <cell r="D5095" t="str">
            <v>648478678811</v>
          </cell>
        </row>
        <row r="5096">
          <cell r="A5096" t="str">
            <v>671015062129</v>
          </cell>
          <cell r="B5096" t="str">
            <v>CLEO BLACK-GREY</v>
          </cell>
          <cell r="C5096">
            <v>52.5</v>
          </cell>
          <cell r="D5096" t="str">
            <v>648478678262</v>
          </cell>
        </row>
        <row r="5097">
          <cell r="A5097" t="str">
            <v>671015062135</v>
          </cell>
          <cell r="B5097" t="str">
            <v>CLEO BLACK-GREY POLARIZED</v>
          </cell>
          <cell r="C5097">
            <v>75</v>
          </cell>
          <cell r="D5097" t="str">
            <v>648478678279</v>
          </cell>
        </row>
        <row r="5098">
          <cell r="A5098" t="str">
            <v>671015315069</v>
          </cell>
          <cell r="B5098" t="str">
            <v>CLEO BONE STRIPED TORT-BRONZE</v>
          </cell>
          <cell r="C5098">
            <v>52.5</v>
          </cell>
          <cell r="D5098" t="str">
            <v>648478678286</v>
          </cell>
        </row>
        <row r="5099">
          <cell r="A5099" t="str">
            <v>671015315074</v>
          </cell>
          <cell r="B5099" t="str">
            <v>CLEO BONE STRIPE TORT-BZ POLZD</v>
          </cell>
          <cell r="C5099">
            <v>75</v>
          </cell>
          <cell r="D5099" t="str">
            <v>648478678293</v>
          </cell>
        </row>
        <row r="5100">
          <cell r="A5100" t="str">
            <v>671015638129</v>
          </cell>
          <cell r="B5100" t="str">
            <v>CLEO WHITE-GREY</v>
          </cell>
          <cell r="C5100">
            <v>52.5</v>
          </cell>
          <cell r="D5100" t="str">
            <v>648478678316</v>
          </cell>
        </row>
        <row r="5101">
          <cell r="A5101" t="str">
            <v>671015793129</v>
          </cell>
          <cell r="B5101" t="str">
            <v>CLEO BKwBK/GY/WH PRNT TMPLS-GY</v>
          </cell>
          <cell r="C5101">
            <v>55</v>
          </cell>
          <cell r="D5101" t="str">
            <v>648478689008</v>
          </cell>
        </row>
        <row r="5102">
          <cell r="A5102" t="str">
            <v>671015793135</v>
          </cell>
          <cell r="B5102" t="str">
            <v>CLEO BKwBK/GY/WH PRNT TMPLS-GY POLZD</v>
          </cell>
          <cell r="C5102">
            <v>80</v>
          </cell>
          <cell r="D5102" t="str">
            <v>648478689015</v>
          </cell>
        </row>
        <row r="5103">
          <cell r="A5103" t="str">
            <v>671015796129</v>
          </cell>
          <cell r="B5103" t="str">
            <v>CLEO BKwWHT PEAKS TMPLS-GREY</v>
          </cell>
          <cell r="C5103">
            <v>55</v>
          </cell>
          <cell r="D5103" t="str">
            <v>648478688995</v>
          </cell>
        </row>
        <row r="5104">
          <cell r="A5104" t="str">
            <v>671063062129</v>
          </cell>
          <cell r="B5104" t="str">
            <v>HAILWOOD BLACK-GREY</v>
          </cell>
          <cell r="C5104">
            <v>55</v>
          </cell>
          <cell r="D5104" t="str">
            <v>648478689251</v>
          </cell>
        </row>
        <row r="5105">
          <cell r="A5105" t="str">
            <v>671063062135</v>
          </cell>
          <cell r="B5105" t="str">
            <v>HAILWOOD BLACK-GREY POLZD</v>
          </cell>
          <cell r="C5105">
            <v>75</v>
          </cell>
          <cell r="D5105" t="str">
            <v>648478689268</v>
          </cell>
        </row>
        <row r="5106">
          <cell r="A5106" t="str">
            <v>671063316069</v>
          </cell>
          <cell r="B5106" t="str">
            <v>HAILWOOD BRWN STRP TORT-BRONZE</v>
          </cell>
          <cell r="C5106">
            <v>55</v>
          </cell>
          <cell r="D5106" t="str">
            <v>648478689275</v>
          </cell>
        </row>
        <row r="5107">
          <cell r="A5107" t="str">
            <v>671063316074</v>
          </cell>
          <cell r="B5107" t="str">
            <v>HAILWOOD BRWN STRP TORT-BRNZ POLZD</v>
          </cell>
          <cell r="C5107">
            <v>75</v>
          </cell>
          <cell r="D5107" t="str">
            <v>648478689282</v>
          </cell>
        </row>
        <row r="5108">
          <cell r="A5108" t="str">
            <v>671063638129</v>
          </cell>
          <cell r="B5108" t="str">
            <v>HAILWOOD WHITE-GREY</v>
          </cell>
          <cell r="C5108">
            <v>55</v>
          </cell>
          <cell r="D5108" t="str">
            <v>648478689299</v>
          </cell>
        </row>
        <row r="5109">
          <cell r="A5109" t="str">
            <v>671063638135</v>
          </cell>
          <cell r="B5109" t="str">
            <v>HAILWOOD WHITE-GREY POLZD</v>
          </cell>
          <cell r="C5109">
            <v>75</v>
          </cell>
          <cell r="D5109" t="str">
            <v>648478689305</v>
          </cell>
        </row>
        <row r="5110">
          <cell r="A5110" t="str">
            <v>671063796129</v>
          </cell>
          <cell r="B5110" t="str">
            <v>HAILWOOD BKwWHT PEAK TMPL-GREY</v>
          </cell>
          <cell r="C5110">
            <v>60</v>
          </cell>
          <cell r="D5110" t="str">
            <v>648478689244</v>
          </cell>
        </row>
        <row r="5111">
          <cell r="A5111" t="str">
            <v>671064071129</v>
          </cell>
          <cell r="B5111" t="str">
            <v>JUMP BLK wORG PINSTRIPE-GY</v>
          </cell>
          <cell r="C5111">
            <v>90</v>
          </cell>
          <cell r="D5111" t="str">
            <v>648478689350</v>
          </cell>
        </row>
        <row r="5112">
          <cell r="A5112" t="str">
            <v>671064074069</v>
          </cell>
          <cell r="B5112" t="str">
            <v>JUMP BLK STRIPE HORN-BRNZ</v>
          </cell>
          <cell r="C5112">
            <v>90</v>
          </cell>
          <cell r="D5112" t="str">
            <v>648478689343</v>
          </cell>
        </row>
        <row r="5113">
          <cell r="A5113" t="str">
            <v>671064613133</v>
          </cell>
          <cell r="B5113" t="str">
            <v>JUMP TORT-GREY GRN</v>
          </cell>
          <cell r="C5113">
            <v>90</v>
          </cell>
          <cell r="D5113" t="str">
            <v>648478689367</v>
          </cell>
        </row>
        <row r="5114">
          <cell r="A5114" t="str">
            <v>671065062129</v>
          </cell>
          <cell r="B5114" t="str">
            <v>BRONSEN BLACK-GREY</v>
          </cell>
          <cell r="C5114">
            <v>60</v>
          </cell>
          <cell r="D5114" t="str">
            <v>648478689503</v>
          </cell>
        </row>
        <row r="5115">
          <cell r="A5115" t="str">
            <v>671065062135</v>
          </cell>
          <cell r="B5115" t="str">
            <v>BRONSEN BLACK-GREY POLZD</v>
          </cell>
          <cell r="C5115">
            <v>80</v>
          </cell>
          <cell r="D5115" t="str">
            <v>648478689510</v>
          </cell>
        </row>
        <row r="5116">
          <cell r="A5116" t="str">
            <v>671065316069</v>
          </cell>
          <cell r="B5116" t="str">
            <v>BRONSEN BRWN STRP TORT-BRNZ</v>
          </cell>
          <cell r="C5116">
            <v>60</v>
          </cell>
          <cell r="D5116" t="str">
            <v>648478689527</v>
          </cell>
        </row>
        <row r="5117">
          <cell r="A5117" t="str">
            <v>671065316074</v>
          </cell>
          <cell r="B5117" t="str">
            <v>BRONSEN BRWN STRP TORT-BRNZ POLZD</v>
          </cell>
          <cell r="C5117">
            <v>80</v>
          </cell>
          <cell r="D5117" t="str">
            <v>648478689534</v>
          </cell>
        </row>
        <row r="5118">
          <cell r="A5118" t="str">
            <v>671065638129</v>
          </cell>
          <cell r="B5118" t="str">
            <v>BRONSEN WHITE-GREY</v>
          </cell>
          <cell r="C5118">
            <v>60</v>
          </cell>
          <cell r="D5118" t="str">
            <v>648478689541</v>
          </cell>
        </row>
        <row r="5119">
          <cell r="A5119" t="str">
            <v>671065638135</v>
          </cell>
          <cell r="B5119" t="str">
            <v>BRONSEN WHITE-GREY POLZD</v>
          </cell>
          <cell r="C5119">
            <v>80</v>
          </cell>
          <cell r="D5119" t="str">
            <v>648478689558</v>
          </cell>
        </row>
        <row r="5120">
          <cell r="A5120" t="str">
            <v>671065797129</v>
          </cell>
          <cell r="B5120" t="str">
            <v>BRONSEN BKwWhTEXTURE on TMPL-GY</v>
          </cell>
          <cell r="C5120">
            <v>65</v>
          </cell>
          <cell r="D5120" t="str">
            <v>648478689497</v>
          </cell>
        </row>
        <row r="5121">
          <cell r="A5121" t="str">
            <v>671066613069</v>
          </cell>
          <cell r="B5121" t="str">
            <v>VALENTINA TORT-BRONZE</v>
          </cell>
          <cell r="C5121">
            <v>80</v>
          </cell>
          <cell r="D5121" t="str">
            <v>648478689626</v>
          </cell>
        </row>
        <row r="5122">
          <cell r="A5122" t="str">
            <v>671066800069</v>
          </cell>
          <cell r="B5122" t="str">
            <v>VALENTINA CANDY PINK-BRONZE</v>
          </cell>
          <cell r="C5122">
            <v>80</v>
          </cell>
          <cell r="D5122" t="str">
            <v>648478689619</v>
          </cell>
        </row>
        <row r="5123">
          <cell r="A5123" t="str">
            <v>671066804069</v>
          </cell>
          <cell r="B5123" t="str">
            <v>VALENTINA STRIPED BURGUNDY-BRONZE</v>
          </cell>
          <cell r="C5123">
            <v>80</v>
          </cell>
          <cell r="D5123" t="str">
            <v>648478689596</v>
          </cell>
        </row>
        <row r="5124">
          <cell r="A5124" t="str">
            <v>671066806129</v>
          </cell>
          <cell r="B5124" t="str">
            <v>VALENTINA TRANSPARENT PRPL-GY</v>
          </cell>
          <cell r="C5124">
            <v>80</v>
          </cell>
          <cell r="D5124" t="str">
            <v>648478689602</v>
          </cell>
        </row>
        <row r="5125">
          <cell r="A5125" t="str">
            <v>671067279069</v>
          </cell>
          <cell r="B5125" t="str">
            <v>YOKO GOLD SHNY-BRONZE</v>
          </cell>
          <cell r="C5125">
            <v>75</v>
          </cell>
          <cell r="D5125" t="str">
            <v>648478689671</v>
          </cell>
        </row>
        <row r="5126">
          <cell r="A5126" t="str">
            <v>671067374133</v>
          </cell>
          <cell r="B5126" t="str">
            <v>YOKO MT BLACK-GRY GRN</v>
          </cell>
          <cell r="C5126">
            <v>75</v>
          </cell>
          <cell r="D5126" t="str">
            <v>648478689640</v>
          </cell>
        </row>
        <row r="5127">
          <cell r="A5127" t="str">
            <v>671067561129</v>
          </cell>
          <cell r="B5127" t="str">
            <v>YOKO SILVER SHNY-GREY</v>
          </cell>
          <cell r="C5127">
            <v>75</v>
          </cell>
          <cell r="D5127" t="str">
            <v>648478689664</v>
          </cell>
        </row>
        <row r="5128">
          <cell r="A5128" t="str">
            <v>671067809129</v>
          </cell>
          <cell r="B5128" t="str">
            <v>YOKO MT BLKwWHT TMPLS-GREY</v>
          </cell>
          <cell r="C5128">
            <v>75</v>
          </cell>
          <cell r="D5128" t="str">
            <v>648478689657</v>
          </cell>
        </row>
        <row r="5129">
          <cell r="A5129" t="str">
            <v>672002062129</v>
          </cell>
          <cell r="B5129" t="str">
            <v>DIRTY MO BLACK w/SLEEVE-GREY</v>
          </cell>
          <cell r="C5129">
            <v>55</v>
          </cell>
          <cell r="D5129" t="str">
            <v>648478692626</v>
          </cell>
        </row>
        <row r="5130">
          <cell r="A5130" t="str">
            <v>672002062135</v>
          </cell>
          <cell r="B5130" t="str">
            <v>DIRTY MO BLACK w/SLEEVE-GY POLZD</v>
          </cell>
          <cell r="C5130">
            <v>75</v>
          </cell>
          <cell r="D5130" t="str">
            <v>648478692633</v>
          </cell>
        </row>
        <row r="5131">
          <cell r="A5131" t="str">
            <v>672002302129</v>
          </cell>
          <cell r="B5131" t="str">
            <v>DIRTY MO GRY CRSTL FD w/SLEEVE-GY</v>
          </cell>
          <cell r="C5131">
            <v>55</v>
          </cell>
          <cell r="D5131" t="str">
            <v>648478692640</v>
          </cell>
        </row>
        <row r="5132">
          <cell r="A5132" t="str">
            <v>672002316069</v>
          </cell>
          <cell r="B5132" t="str">
            <v>DIRTY MO BRWN STRP TORT w/SLEEVE-BZ</v>
          </cell>
          <cell r="C5132">
            <v>55</v>
          </cell>
          <cell r="D5132" t="str">
            <v>648478692657</v>
          </cell>
        </row>
        <row r="5133">
          <cell r="A5133" t="str">
            <v>672002316074</v>
          </cell>
          <cell r="B5133" t="str">
            <v>DIRTY MO BRN STRP TORTwSLEEVE-BZ PLZ</v>
          </cell>
          <cell r="C5133">
            <v>75</v>
          </cell>
          <cell r="D5133" t="str">
            <v>648478692664</v>
          </cell>
        </row>
        <row r="5134">
          <cell r="A5134" t="str">
            <v>672002608069</v>
          </cell>
          <cell r="B5134" t="str">
            <v>DIRTY MO TOBACCO DIRTY MOwSLEEVE-BZ</v>
          </cell>
          <cell r="C5134">
            <v>55</v>
          </cell>
          <cell r="D5134" t="str">
            <v>648478692671</v>
          </cell>
        </row>
        <row r="5135">
          <cell r="A5135" t="str">
            <v>672002638129</v>
          </cell>
          <cell r="B5135" t="str">
            <v>DIRTY MO WHITEwSLEEVE-GREY</v>
          </cell>
          <cell r="C5135">
            <v>55</v>
          </cell>
          <cell r="D5135" t="str">
            <v>648478692688</v>
          </cell>
        </row>
        <row r="5136">
          <cell r="A5136" t="str">
            <v>672002638135</v>
          </cell>
          <cell r="B5136" t="str">
            <v>DIRTY MO WHITEwSLEEVE-GY PLZD</v>
          </cell>
          <cell r="C5136">
            <v>75</v>
          </cell>
          <cell r="D5136" t="str">
            <v>648478692695</v>
          </cell>
        </row>
        <row r="5137">
          <cell r="A5137" t="str">
            <v>680195062129</v>
          </cell>
          <cell r="B5137" t="str">
            <v>BLEMISHED COOPER BLACK-GY</v>
          </cell>
          <cell r="C5137">
            <v>40</v>
          </cell>
          <cell r="D5137" t="str">
            <v/>
          </cell>
        </row>
        <row r="5138">
          <cell r="A5138" t="str">
            <v>680195066129</v>
          </cell>
          <cell r="B5138" t="str">
            <v>BLEMISHED COOPER BK STRP TORT-GY</v>
          </cell>
          <cell r="C5138">
            <v>40</v>
          </cell>
          <cell r="D5138" t="str">
            <v/>
          </cell>
        </row>
        <row r="5139">
          <cell r="A5139" t="str">
            <v>680431062129</v>
          </cell>
          <cell r="B5139" t="str">
            <v>BLEMISHED LACROSSE BLACK-GREY</v>
          </cell>
          <cell r="C5139">
            <v>40</v>
          </cell>
          <cell r="D5139" t="str">
            <v/>
          </cell>
        </row>
        <row r="5140">
          <cell r="A5140" t="str">
            <v>680535038129</v>
          </cell>
          <cell r="B5140" t="str">
            <v>BLEMISHED NOLEN BLACK-GREY</v>
          </cell>
          <cell r="C5140">
            <v>40</v>
          </cell>
          <cell r="D5140" t="str">
            <v/>
          </cell>
        </row>
        <row r="5141">
          <cell r="A5141" t="str">
            <v>680795062133</v>
          </cell>
          <cell r="B5141" t="str">
            <v>BLEMISHED TOURING BLACK-GRY GRN</v>
          </cell>
          <cell r="C5141">
            <v>40</v>
          </cell>
          <cell r="D5141" t="str">
            <v/>
          </cell>
        </row>
        <row r="5142">
          <cell r="A5142" t="str">
            <v>680925062129</v>
          </cell>
          <cell r="B5142" t="str">
            <v>BLEMISHED ELIZA BLACK-GREY</v>
          </cell>
          <cell r="C5142">
            <v>40</v>
          </cell>
          <cell r="D5142" t="str">
            <v/>
          </cell>
        </row>
        <row r="5143">
          <cell r="A5143" t="str">
            <v>680949374129</v>
          </cell>
          <cell r="B5143" t="str">
            <v>BLEMISHED HSX MTBLACK-GREY</v>
          </cell>
          <cell r="C5143">
            <v>40</v>
          </cell>
          <cell r="D5143" t="str">
            <v/>
          </cell>
        </row>
        <row r="5144">
          <cell r="A5144" t="str">
            <v>SNA801</v>
          </cell>
          <cell r="B5144" t="str">
            <v>APOLLO8 BRONZE LENS</v>
          </cell>
          <cell r="C5144">
            <v>25</v>
          </cell>
          <cell r="D5144" t="str">
            <v>648478679719</v>
          </cell>
        </row>
        <row r="5145">
          <cell r="A5145" t="str">
            <v>SNA801B</v>
          </cell>
          <cell r="B5145" t="str">
            <v>APOLLO8 BZwBLK MIR LENS</v>
          </cell>
          <cell r="C5145">
            <v>33</v>
          </cell>
          <cell r="D5145" t="str">
            <v>648478680630</v>
          </cell>
        </row>
        <row r="5146">
          <cell r="A5146" t="str">
            <v>SNA806</v>
          </cell>
          <cell r="B5146" t="str">
            <v>APOLLO8 ROSE LENS</v>
          </cell>
          <cell r="C5146">
            <v>25</v>
          </cell>
          <cell r="D5146" t="str">
            <v>648478679733</v>
          </cell>
        </row>
        <row r="5147">
          <cell r="A5147" t="str">
            <v>SNA808</v>
          </cell>
          <cell r="B5147" t="str">
            <v>APOLLO8 PERSIMMON LENS</v>
          </cell>
          <cell r="C5147">
            <v>25</v>
          </cell>
          <cell r="D5147" t="str">
            <v>648478679726</v>
          </cell>
        </row>
        <row r="5148">
          <cell r="A5148" t="str">
            <v>SNA821</v>
          </cell>
          <cell r="B5148" t="str">
            <v>APOLLO8 BZwGLD MIR LENS</v>
          </cell>
          <cell r="C5148">
            <v>33</v>
          </cell>
          <cell r="D5148" t="str">
            <v>648478680647</v>
          </cell>
        </row>
        <row r="5149">
          <cell r="A5149" t="str">
            <v>SNA841</v>
          </cell>
          <cell r="B5149" t="str">
            <v>APOLLO8 BRNZwSIL MIR LENS</v>
          </cell>
          <cell r="C5149">
            <v>33</v>
          </cell>
          <cell r="D5149" t="str">
            <v>648478679771</v>
          </cell>
        </row>
        <row r="5150">
          <cell r="A5150" t="str">
            <v>SNA846</v>
          </cell>
          <cell r="B5150" t="str">
            <v>APOLLO8 ROSEwSILV MIR LENS</v>
          </cell>
          <cell r="C5150">
            <v>33</v>
          </cell>
          <cell r="D5150" t="str">
            <v>648478679740</v>
          </cell>
        </row>
        <row r="5151">
          <cell r="A5151" t="str">
            <v>SNA868</v>
          </cell>
          <cell r="B5151" t="str">
            <v>APOLLO8 PERSwLT SIL MIR LENS</v>
          </cell>
          <cell r="C5151">
            <v>33</v>
          </cell>
          <cell r="D5151" t="str">
            <v>648478679757</v>
          </cell>
        </row>
        <row r="5152">
          <cell r="A5152" t="str">
            <v>SNA8SB01</v>
          </cell>
          <cell r="B5152" t="str">
            <v>APOLLO 08 BLACKwBK/DK GRY STRP-BZ</v>
          </cell>
          <cell r="C5152">
            <v>80</v>
          </cell>
          <cell r="D5152" t="str">
            <v>648478679429</v>
          </cell>
        </row>
        <row r="5153">
          <cell r="A5153" t="str">
            <v>SNA8SO08</v>
          </cell>
          <cell r="B5153" t="str">
            <v>APOLLO 08 ORANGE-PERSIMMON</v>
          </cell>
          <cell r="C5153">
            <v>80</v>
          </cell>
          <cell r="D5153" t="str">
            <v>648478679450</v>
          </cell>
        </row>
        <row r="5154">
          <cell r="A5154" t="str">
            <v>SND801</v>
          </cell>
          <cell r="B5154" t="str">
            <v>BIAS8 BRONZE LENS</v>
          </cell>
          <cell r="C5154">
            <v>19.5</v>
          </cell>
          <cell r="D5154" t="str">
            <v>648478680050</v>
          </cell>
        </row>
        <row r="5155">
          <cell r="A5155" t="str">
            <v>SND805</v>
          </cell>
          <cell r="B5155" t="str">
            <v>BIAS8 CLEAR LENS</v>
          </cell>
          <cell r="C5155">
            <v>19.5</v>
          </cell>
          <cell r="D5155" t="str">
            <v>648478680111</v>
          </cell>
        </row>
        <row r="5156">
          <cell r="A5156" t="str">
            <v>SND806</v>
          </cell>
          <cell r="B5156" t="str">
            <v>BIAS8 ROSE LENS</v>
          </cell>
          <cell r="C5156">
            <v>19.5</v>
          </cell>
          <cell r="D5156" t="str">
            <v>648478680074</v>
          </cell>
        </row>
        <row r="5157">
          <cell r="A5157" t="str">
            <v>SND808</v>
          </cell>
          <cell r="B5157" t="str">
            <v>BIAS8 PERSIMMON LENS</v>
          </cell>
          <cell r="C5157">
            <v>19.5</v>
          </cell>
          <cell r="D5157" t="str">
            <v>648478680081</v>
          </cell>
        </row>
        <row r="5158">
          <cell r="A5158" t="str">
            <v>SND810</v>
          </cell>
          <cell r="B5158" t="str">
            <v>BIAS8  YELLOW LENS</v>
          </cell>
          <cell r="C5158">
            <v>19.5</v>
          </cell>
          <cell r="D5158" t="str">
            <v>648478680104</v>
          </cell>
        </row>
        <row r="5159">
          <cell r="A5159" t="str">
            <v>SND817</v>
          </cell>
          <cell r="B5159" t="str">
            <v>BIAS8 BLUE LENS</v>
          </cell>
          <cell r="C5159">
            <v>19.5</v>
          </cell>
          <cell r="D5159" t="str">
            <v>648478680098</v>
          </cell>
        </row>
        <row r="5160">
          <cell r="A5160" t="str">
            <v>SND821</v>
          </cell>
          <cell r="B5160" t="str">
            <v>BIAS8 BRONZE wGOLD MIRR</v>
          </cell>
          <cell r="C5160">
            <v>27.5</v>
          </cell>
          <cell r="D5160" t="str">
            <v>648478687561</v>
          </cell>
        </row>
        <row r="5161">
          <cell r="A5161" t="str">
            <v>SND841</v>
          </cell>
          <cell r="B5161" t="str">
            <v>BIAS8  BRONZE/SILVER MIRR</v>
          </cell>
          <cell r="C5161">
            <v>27.5</v>
          </cell>
          <cell r="D5161" t="str">
            <v>648478680043</v>
          </cell>
        </row>
        <row r="5162">
          <cell r="A5162" t="str">
            <v>SND846</v>
          </cell>
          <cell r="B5162" t="str">
            <v>BIAS8 ROSE/SILVER MIRROR LENS</v>
          </cell>
          <cell r="C5162">
            <v>27.5</v>
          </cell>
          <cell r="D5162" t="str">
            <v>648478680067</v>
          </cell>
        </row>
        <row r="5163">
          <cell r="A5163" t="str">
            <v>SND868</v>
          </cell>
          <cell r="B5163" t="str">
            <v>BIAS8 PERSIMMONwLT Sil MIR</v>
          </cell>
          <cell r="C5163">
            <v>27.5</v>
          </cell>
          <cell r="D5163" t="str">
            <v>648478687547</v>
          </cell>
        </row>
        <row r="5164">
          <cell r="A5164" t="str">
            <v>SND8WH08-GFT</v>
          </cell>
          <cell r="B5164" t="str">
            <v>BIAS8  WHITE SHINY-MINTY-PERS+GIFT</v>
          </cell>
          <cell r="C5164">
            <v>47.5</v>
          </cell>
          <cell r="D5164" t="str">
            <v>648478695405</v>
          </cell>
        </row>
        <row r="5165">
          <cell r="A5165" t="str">
            <v>SNI801</v>
          </cell>
          <cell r="B5165" t="str">
            <v>TARGA8 SNOW MINI LENS-BRONZE</v>
          </cell>
          <cell r="C5165">
            <v>11</v>
          </cell>
          <cell r="D5165" t="str">
            <v>648478680340</v>
          </cell>
        </row>
        <row r="5166">
          <cell r="A5166" t="str">
            <v>SNI805</v>
          </cell>
          <cell r="B5166" t="str">
            <v>TARGA8 SNOW MINI LENS-CLEAR</v>
          </cell>
          <cell r="C5166">
            <v>11</v>
          </cell>
          <cell r="D5166" t="str">
            <v>648478680364</v>
          </cell>
        </row>
        <row r="5167">
          <cell r="A5167" t="str">
            <v>SNI808</v>
          </cell>
          <cell r="B5167" t="str">
            <v>TARGA8 SNOW MINI LENS-PERSIMMON</v>
          </cell>
          <cell r="C5167">
            <v>11</v>
          </cell>
          <cell r="D5167" t="str">
            <v>648478680357</v>
          </cell>
        </row>
        <row r="5168">
          <cell r="A5168" t="str">
            <v>SNI810</v>
          </cell>
          <cell r="B5168" t="str">
            <v>TARGA8 SNOW MINI YELLOW LENS</v>
          </cell>
          <cell r="C5168">
            <v>11</v>
          </cell>
          <cell r="D5168" t="str">
            <v>648478680371</v>
          </cell>
        </row>
        <row r="5169">
          <cell r="A5169" t="str">
            <v>SNI841</v>
          </cell>
          <cell r="B5169" t="str">
            <v>TARGA8 SNOW MINI BZwSILV MIR LENS</v>
          </cell>
          <cell r="C5169">
            <v>16.5</v>
          </cell>
          <cell r="D5169" t="str">
            <v>648478680395</v>
          </cell>
        </row>
        <row r="5170">
          <cell r="A5170" t="str">
            <v>SNI868</v>
          </cell>
          <cell r="B5170" t="str">
            <v>TARGA8 SNOW MINI PERSwLT SILV MIRR</v>
          </cell>
          <cell r="C5170">
            <v>16.5</v>
          </cell>
          <cell r="D5170" t="str">
            <v>648478680388</v>
          </cell>
        </row>
        <row r="5171">
          <cell r="A5171" t="str">
            <v>SNI8BS01</v>
          </cell>
          <cell r="B5171" t="str">
            <v>TARGA8 SNOW MINI SHINY BK-BRNZ</v>
          </cell>
          <cell r="C5171">
            <v>22.5</v>
          </cell>
          <cell r="D5171" t="str">
            <v>648478679627</v>
          </cell>
        </row>
        <row r="5172">
          <cell r="A5172" t="str">
            <v>SNI8BS08</v>
          </cell>
          <cell r="B5172" t="str">
            <v>TARGA8 SNOW MINI SHINY BK-PERS</v>
          </cell>
          <cell r="C5172">
            <v>22.5</v>
          </cell>
          <cell r="D5172" t="str">
            <v>648478679337</v>
          </cell>
        </row>
        <row r="5173">
          <cell r="A5173" t="str">
            <v>SNM801</v>
          </cell>
          <cell r="B5173" t="str">
            <v>OMEGA8 BRONZE LENS</v>
          </cell>
          <cell r="C5173">
            <v>11</v>
          </cell>
          <cell r="D5173" t="str">
            <v>648478679962</v>
          </cell>
        </row>
        <row r="5174">
          <cell r="A5174" t="str">
            <v>SNM805</v>
          </cell>
          <cell r="B5174" t="str">
            <v>OMEGA8 CLEAR LENS</v>
          </cell>
          <cell r="C5174">
            <v>11</v>
          </cell>
          <cell r="D5174" t="str">
            <v>648478680029</v>
          </cell>
        </row>
        <row r="5175">
          <cell r="A5175" t="str">
            <v>SNM806</v>
          </cell>
          <cell r="B5175" t="str">
            <v>OMEGA8 ROSE LENS</v>
          </cell>
          <cell r="C5175">
            <v>11</v>
          </cell>
          <cell r="D5175" t="str">
            <v>648478679993</v>
          </cell>
        </row>
        <row r="5176">
          <cell r="A5176" t="str">
            <v>SNM808</v>
          </cell>
          <cell r="B5176" t="str">
            <v>OMEGA8 PERSIMMON LENS</v>
          </cell>
          <cell r="C5176">
            <v>11</v>
          </cell>
          <cell r="D5176" t="str">
            <v>648478680005</v>
          </cell>
        </row>
        <row r="5177">
          <cell r="A5177" t="str">
            <v>SNM810</v>
          </cell>
          <cell r="B5177" t="str">
            <v>OMEGA8 YELLOW LENS</v>
          </cell>
          <cell r="C5177">
            <v>11</v>
          </cell>
          <cell r="D5177" t="str">
            <v>648478680012</v>
          </cell>
        </row>
        <row r="5178">
          <cell r="A5178" t="str">
            <v>SNM821</v>
          </cell>
          <cell r="B5178" t="str">
            <v>OMEGA8 BRONZE/GOLD MIRROR LENS</v>
          </cell>
          <cell r="C5178">
            <v>16.5</v>
          </cell>
          <cell r="D5178" t="str">
            <v>648478679948</v>
          </cell>
        </row>
        <row r="5179">
          <cell r="A5179" t="str">
            <v>SNM841</v>
          </cell>
          <cell r="B5179" t="str">
            <v>OMEGA8 BRONZE/SILVER MIRROR LENS</v>
          </cell>
          <cell r="C5179">
            <v>16.5</v>
          </cell>
          <cell r="D5179" t="str">
            <v>648478679955</v>
          </cell>
        </row>
        <row r="5180">
          <cell r="A5180" t="str">
            <v>SNM846</v>
          </cell>
          <cell r="B5180" t="str">
            <v>OMEGA8 ROSE/SILVER MIRROR LENS</v>
          </cell>
          <cell r="C5180">
            <v>16.5</v>
          </cell>
          <cell r="D5180" t="str">
            <v>648478679979</v>
          </cell>
        </row>
        <row r="5181">
          <cell r="A5181" t="str">
            <v>SNM868</v>
          </cell>
          <cell r="B5181" t="str">
            <v>OMEGA8 PERSIMMON/LT SILVER MIRR</v>
          </cell>
          <cell r="C5181">
            <v>22</v>
          </cell>
          <cell r="D5181" t="str">
            <v>648478679986</v>
          </cell>
        </row>
        <row r="5182">
          <cell r="A5182" t="str">
            <v>SNM8MB01</v>
          </cell>
          <cell r="B5182" t="str">
            <v>OMEGA8 MATTE BLACK-BRONZE</v>
          </cell>
          <cell r="C5182">
            <v>47.5</v>
          </cell>
          <cell r="D5182" t="str">
            <v>648478679115</v>
          </cell>
        </row>
        <row r="5183">
          <cell r="A5183" t="str">
            <v>SNM8MB08</v>
          </cell>
          <cell r="B5183" t="str">
            <v>OMEGA8 MATTE BLACK-PERSIMMON</v>
          </cell>
          <cell r="C5183">
            <v>47.5</v>
          </cell>
          <cell r="D5183" t="str">
            <v>648478679498</v>
          </cell>
        </row>
        <row r="5184">
          <cell r="A5184" t="str">
            <v>SNM8MB41</v>
          </cell>
          <cell r="B5184" t="str">
            <v>OMEGA8 MATTE BLACK-BZwSIL MIR</v>
          </cell>
          <cell r="C5184">
            <v>62.5</v>
          </cell>
          <cell r="D5184" t="str">
            <v>648478680937</v>
          </cell>
        </row>
        <row r="5185">
          <cell r="A5185" t="str">
            <v>SNM8MB82</v>
          </cell>
          <cell r="B5185" t="str">
            <v>OMEGA8 Mt Black-PerBluSpctraMir</v>
          </cell>
          <cell r="C5185">
            <v>77.5</v>
          </cell>
          <cell r="D5185" t="str">
            <v>648478687974</v>
          </cell>
        </row>
        <row r="5186">
          <cell r="A5186" t="str">
            <v>SNM8MW01</v>
          </cell>
          <cell r="B5186" t="str">
            <v>OMEGA8 MATTE WHITE-BRONZE</v>
          </cell>
          <cell r="C5186">
            <v>47.5</v>
          </cell>
          <cell r="D5186" t="str">
            <v>648478679108</v>
          </cell>
        </row>
        <row r="5187">
          <cell r="A5187" t="str">
            <v>SNM8MW08</v>
          </cell>
          <cell r="B5187" t="str">
            <v>OMEGA8 MATTE WHITE-PERSIMMON</v>
          </cell>
          <cell r="C5187">
            <v>47.5</v>
          </cell>
          <cell r="D5187" t="str">
            <v>648478679504</v>
          </cell>
        </row>
        <row r="5188">
          <cell r="A5188" t="str">
            <v>SNM8MW41</v>
          </cell>
          <cell r="B5188" t="str">
            <v>OMEGA8 MATTE WHITE-BZwSIL MIR</v>
          </cell>
          <cell r="C5188">
            <v>62.5</v>
          </cell>
          <cell r="D5188" t="str">
            <v>648478680944</v>
          </cell>
        </row>
        <row r="5189">
          <cell r="A5189" t="str">
            <v>SNM8MW82</v>
          </cell>
          <cell r="B5189" t="str">
            <v>OMEGA8 Mt WHITE-PERwBluSpctraMir</v>
          </cell>
          <cell r="C5189">
            <v>77.5</v>
          </cell>
          <cell r="D5189" t="str">
            <v>648478688933</v>
          </cell>
        </row>
        <row r="5190">
          <cell r="A5190" t="str">
            <v>SNS800G</v>
          </cell>
          <cell r="B5190" t="str">
            <v>SOLDIER8 GYwSIL GRAD MIR LENS</v>
          </cell>
          <cell r="C5190">
            <v>27.5</v>
          </cell>
          <cell r="D5190" t="str">
            <v>648478679801</v>
          </cell>
        </row>
        <row r="5191">
          <cell r="A5191" t="str">
            <v>SNS801</v>
          </cell>
          <cell r="B5191" t="str">
            <v>SOLDIER8 BRONZE LENS</v>
          </cell>
          <cell r="C5191">
            <v>19.5</v>
          </cell>
          <cell r="D5191" t="str">
            <v>648478679818</v>
          </cell>
        </row>
        <row r="5192">
          <cell r="A5192" t="str">
            <v>SNS801B</v>
          </cell>
          <cell r="B5192" t="str">
            <v>SOLDIER8 BRONZEwBLK  MIRR LENS</v>
          </cell>
          <cell r="C5192">
            <v>27.5</v>
          </cell>
          <cell r="D5192" t="str">
            <v>648478687486</v>
          </cell>
        </row>
        <row r="5193">
          <cell r="A5193" t="str">
            <v>SNS805</v>
          </cell>
          <cell r="B5193" t="str">
            <v>SOLDIER8 CLEAR LENS</v>
          </cell>
          <cell r="C5193">
            <v>19.5</v>
          </cell>
          <cell r="D5193" t="str">
            <v>648478679924</v>
          </cell>
        </row>
        <row r="5194">
          <cell r="A5194" t="str">
            <v>SNS805SF</v>
          </cell>
          <cell r="B5194" t="str">
            <v>SOLDIER8 CLEARwSILV FLASH MIR LENS</v>
          </cell>
          <cell r="C5194">
            <v>27.5</v>
          </cell>
          <cell r="D5194" t="str">
            <v>648478679900</v>
          </cell>
        </row>
        <row r="5195">
          <cell r="A5195" t="str">
            <v>SNS806</v>
          </cell>
          <cell r="B5195" t="str">
            <v>SOLDIER8 ROSE LENS</v>
          </cell>
          <cell r="C5195">
            <v>19.5</v>
          </cell>
          <cell r="D5195" t="str">
            <v>648478679863</v>
          </cell>
        </row>
        <row r="5196">
          <cell r="A5196" t="str">
            <v>SNS808</v>
          </cell>
          <cell r="B5196" t="str">
            <v>SOLDIER8 PERSIMMON LENS</v>
          </cell>
          <cell r="C5196">
            <v>19.5</v>
          </cell>
          <cell r="D5196" t="str">
            <v>648478679894</v>
          </cell>
        </row>
        <row r="5197">
          <cell r="A5197" t="str">
            <v>SNS810</v>
          </cell>
          <cell r="B5197" t="str">
            <v>SOLDIER8 YELLOW LENS</v>
          </cell>
          <cell r="C5197">
            <v>19.5</v>
          </cell>
          <cell r="D5197" t="str">
            <v>648478679917</v>
          </cell>
        </row>
        <row r="5198">
          <cell r="A5198" t="str">
            <v>SNS815</v>
          </cell>
          <cell r="B5198" t="str">
            <v>SOLDIER8 ORANGE LENS</v>
          </cell>
          <cell r="C5198">
            <v>19.5</v>
          </cell>
          <cell r="D5198" t="str">
            <v>648478679887</v>
          </cell>
        </row>
        <row r="5199">
          <cell r="A5199" t="str">
            <v>SNS821</v>
          </cell>
          <cell r="B5199" t="str">
            <v>SOLDIER8 BRONZE/GOLD MIR LENS</v>
          </cell>
          <cell r="C5199">
            <v>27.5</v>
          </cell>
          <cell r="D5199" t="str">
            <v>648478679788</v>
          </cell>
        </row>
        <row r="5200">
          <cell r="A5200" t="str">
            <v>SNS841</v>
          </cell>
          <cell r="B5200" t="str">
            <v>SOLDIER8 BRONZE/SIL MIR LENS</v>
          </cell>
          <cell r="C5200">
            <v>27.5</v>
          </cell>
          <cell r="D5200" t="str">
            <v>648478679795</v>
          </cell>
        </row>
        <row r="5201">
          <cell r="A5201" t="str">
            <v>SNS846</v>
          </cell>
          <cell r="B5201" t="str">
            <v>SOLDIER8 ROSEwSILV MIRR LENS</v>
          </cell>
          <cell r="C5201">
            <v>27.5</v>
          </cell>
          <cell r="D5201" t="str">
            <v>648478679825</v>
          </cell>
        </row>
        <row r="5202">
          <cell r="A5202" t="str">
            <v>SNS868</v>
          </cell>
          <cell r="B5202" t="str">
            <v>SOLDIER8 PERwLT SIL MIRR LENS</v>
          </cell>
          <cell r="C5202">
            <v>27.5</v>
          </cell>
          <cell r="D5202" t="str">
            <v>648478679856</v>
          </cell>
        </row>
        <row r="5203">
          <cell r="A5203" t="str">
            <v>SNS870</v>
          </cell>
          <cell r="B5203" t="str">
            <v>SOLDIER8 LtBLUwGLD FLASH LENS</v>
          </cell>
          <cell r="C5203">
            <v>27.5</v>
          </cell>
          <cell r="D5203" t="str">
            <v>648478679832</v>
          </cell>
        </row>
        <row r="5204">
          <cell r="A5204" t="str">
            <v>SNS871</v>
          </cell>
          <cell r="B5204" t="str">
            <v>SOLDIER8 SALMN wBLU SPCTRA MIRR</v>
          </cell>
          <cell r="C5204">
            <v>27.5</v>
          </cell>
          <cell r="D5204" t="str">
            <v>648478687554</v>
          </cell>
        </row>
        <row r="5205">
          <cell r="A5205" t="str">
            <v>SNS892</v>
          </cell>
          <cell r="B5205" t="str">
            <v>SOLDIER8 BLUEwOrgSpctrMIR LENS</v>
          </cell>
          <cell r="C5205">
            <v>38.5</v>
          </cell>
          <cell r="D5205" t="str">
            <v>648478679870</v>
          </cell>
        </row>
        <row r="5206">
          <cell r="A5206" t="str">
            <v>SNS898</v>
          </cell>
          <cell r="B5206" t="str">
            <v>SOLDIER8 BZwRdSPCTRA MIR LENS</v>
          </cell>
          <cell r="C5206">
            <v>38.5</v>
          </cell>
          <cell r="D5206" t="str">
            <v>648478679849</v>
          </cell>
        </row>
        <row r="5207">
          <cell r="A5207" t="str">
            <v>SNS8CT01</v>
          </cell>
          <cell r="B5207" t="str">
            <v>SOLDIER8 BK W/WHITE STRIPES-BZ</v>
          </cell>
          <cell r="C5207">
            <v>59.5</v>
          </cell>
          <cell r="D5207" t="str">
            <v>648478678965</v>
          </cell>
        </row>
        <row r="5208">
          <cell r="A5208" t="str">
            <v>SNS8CT08</v>
          </cell>
          <cell r="B5208" t="str">
            <v>SOLDIER8 BK W/WHITE STRIPES-PERSIMMON</v>
          </cell>
          <cell r="C5208">
            <v>59.5</v>
          </cell>
          <cell r="D5208" t="str">
            <v>648478687622</v>
          </cell>
        </row>
        <row r="5209">
          <cell r="A5209" t="str">
            <v>SNS8CT41</v>
          </cell>
          <cell r="B5209" t="str">
            <v>SOLDIER8 BK W/WHITE STRIPES-BZwSIL MIR</v>
          </cell>
          <cell r="C5209">
            <v>74.5</v>
          </cell>
          <cell r="D5209" t="str">
            <v>648478680661</v>
          </cell>
        </row>
        <row r="5210">
          <cell r="A5210" t="str">
            <v>SNS8CT63A</v>
          </cell>
          <cell r="B5210" t="str">
            <v>SOLDIER8 BK W/WHT STRIPES-Yel wBlSpctra Mir</v>
          </cell>
          <cell r="C5210">
            <v>89.5</v>
          </cell>
          <cell r="D5210" t="str">
            <v>648478687936</v>
          </cell>
        </row>
        <row r="5211">
          <cell r="A5211" t="str">
            <v>SNS8MB01</v>
          </cell>
          <cell r="B5211" t="str">
            <v>SOLDIER8 MT BLACK- ASPHALT-BRONZE</v>
          </cell>
          <cell r="C5211">
            <v>49.5</v>
          </cell>
          <cell r="D5211" t="str">
            <v>648478678996</v>
          </cell>
        </row>
        <row r="5212">
          <cell r="A5212" t="str">
            <v>SNS8MB08</v>
          </cell>
          <cell r="B5212" t="str">
            <v>SOLDIER8 MT BLACK- ASPHALT-PERSIMMON</v>
          </cell>
          <cell r="C5212">
            <v>49.5</v>
          </cell>
          <cell r="D5212" t="str">
            <v>648478679528</v>
          </cell>
        </row>
        <row r="5213">
          <cell r="A5213" t="str">
            <v>SNS8MB41</v>
          </cell>
          <cell r="B5213" t="str">
            <v>SOLDIER8 MT BLACK- ASPHALT-BRNZwSILV MIR</v>
          </cell>
          <cell r="C5213">
            <v>64.5</v>
          </cell>
          <cell r="D5213" t="str">
            <v>648478679511</v>
          </cell>
        </row>
        <row r="5214">
          <cell r="A5214" t="str">
            <v>SNS8MB63A</v>
          </cell>
          <cell r="B5214" t="str">
            <v>SOLDIER8 MT BLACK - ASPHALT- YLwBLU SPCTRA MIR</v>
          </cell>
          <cell r="C5214">
            <v>79.5</v>
          </cell>
          <cell r="D5214" t="str">
            <v>648478679535</v>
          </cell>
        </row>
        <row r="5215">
          <cell r="A5215" t="str">
            <v>SNS8MW01</v>
          </cell>
          <cell r="B5215" t="str">
            <v>SOLDIER8 MT WHITE-BRONZE</v>
          </cell>
          <cell r="C5215">
            <v>49.5</v>
          </cell>
          <cell r="D5215" t="str">
            <v>648478678989</v>
          </cell>
        </row>
        <row r="5216">
          <cell r="A5216" t="str">
            <v>SNS8MW08</v>
          </cell>
          <cell r="B5216" t="str">
            <v>SOLDIER8 MT WHITE-PERSIMMON</v>
          </cell>
          <cell r="C5216">
            <v>49.5</v>
          </cell>
          <cell r="D5216" t="str">
            <v>648478679559</v>
          </cell>
        </row>
        <row r="5217">
          <cell r="A5217" t="str">
            <v>SNS8MW41</v>
          </cell>
          <cell r="B5217" t="str">
            <v>SOLDIER8 MT WHITE-BZwSIL MIR</v>
          </cell>
          <cell r="C5217">
            <v>64.5</v>
          </cell>
          <cell r="D5217" t="str">
            <v>648478680982</v>
          </cell>
        </row>
        <row r="5218">
          <cell r="A5218" t="str">
            <v>SNS8MW63A</v>
          </cell>
          <cell r="B5218" t="str">
            <v>SOLDIER8 MT WHITE-Yel wBluSpctra Mir</v>
          </cell>
          <cell r="C5218">
            <v>79.5</v>
          </cell>
          <cell r="D5218" t="str">
            <v>648478687967</v>
          </cell>
        </row>
        <row r="5219">
          <cell r="A5219" t="str">
            <v>SNS8V901-GFT</v>
          </cell>
          <cell r="B5219" t="str">
            <v>SOLDIER8 WHwVANULAR SIG PRNT-BZ+GIFT</v>
          </cell>
          <cell r="C5219">
            <v>74.5</v>
          </cell>
          <cell r="D5219" t="str">
            <v>648478695412</v>
          </cell>
        </row>
        <row r="5220">
          <cell r="A5220" t="str">
            <v>SNT800</v>
          </cell>
          <cell r="B5220" t="str">
            <v>TARGA8 SNOW GREY LENS</v>
          </cell>
          <cell r="C5220">
            <v>11</v>
          </cell>
          <cell r="D5220" t="str">
            <v>648478680241</v>
          </cell>
        </row>
        <row r="5221">
          <cell r="A5221" t="str">
            <v>SNT801</v>
          </cell>
          <cell r="B5221" t="str">
            <v>TARGA8 SNOW BRONZE LENS</v>
          </cell>
          <cell r="C5221">
            <v>11</v>
          </cell>
          <cell r="D5221" t="str">
            <v>648478680258</v>
          </cell>
        </row>
        <row r="5222">
          <cell r="A5222" t="str">
            <v>SNT805</v>
          </cell>
          <cell r="B5222" t="str">
            <v>TARGA8 SNOW CLEAR LENS</v>
          </cell>
          <cell r="C5222">
            <v>11</v>
          </cell>
          <cell r="D5222" t="str">
            <v>648478680333</v>
          </cell>
        </row>
        <row r="5223">
          <cell r="A5223" t="str">
            <v>SNT806</v>
          </cell>
          <cell r="B5223" t="str">
            <v>TARGA8 SNOW ROSE LENS</v>
          </cell>
          <cell r="C5223">
            <v>11</v>
          </cell>
          <cell r="D5223" t="str">
            <v>648478680296</v>
          </cell>
        </row>
        <row r="5224">
          <cell r="A5224" t="str">
            <v>SNT808</v>
          </cell>
          <cell r="B5224" t="str">
            <v>TARGA8 SNOW PERSIMMON</v>
          </cell>
          <cell r="C5224">
            <v>11</v>
          </cell>
          <cell r="D5224" t="str">
            <v>648478680302</v>
          </cell>
        </row>
        <row r="5225">
          <cell r="A5225" t="str">
            <v>SNT810</v>
          </cell>
          <cell r="B5225" t="str">
            <v>TARGA8 SNOW YELLOW LENS</v>
          </cell>
          <cell r="C5225">
            <v>11</v>
          </cell>
          <cell r="D5225" t="str">
            <v>648478680326</v>
          </cell>
        </row>
        <row r="5226">
          <cell r="A5226" t="str">
            <v>SNT817</v>
          </cell>
          <cell r="B5226" t="str">
            <v>TARGA8 SNOW BLUE LENS</v>
          </cell>
          <cell r="C5226">
            <v>11</v>
          </cell>
          <cell r="D5226" t="str">
            <v>648478680319</v>
          </cell>
        </row>
        <row r="5227">
          <cell r="A5227" t="str">
            <v>SNT821</v>
          </cell>
          <cell r="B5227" t="str">
            <v>TARGA8 SNOW BZ/GOLD MIR LENS</v>
          </cell>
          <cell r="C5227">
            <v>16.5</v>
          </cell>
          <cell r="D5227" t="str">
            <v>648478680227</v>
          </cell>
        </row>
        <row r="5228">
          <cell r="A5228" t="str">
            <v>SNT841</v>
          </cell>
          <cell r="B5228" t="str">
            <v>TARGA8 SNOW BZwSILV MIR LENS</v>
          </cell>
          <cell r="C5228">
            <v>16.5</v>
          </cell>
          <cell r="D5228" t="str">
            <v>648478680234</v>
          </cell>
        </row>
        <row r="5229">
          <cell r="A5229" t="str">
            <v>SNT846</v>
          </cell>
          <cell r="B5229" t="str">
            <v>TARGA8 SNOW ROSEwSIL MIR</v>
          </cell>
          <cell r="C5229">
            <v>16.5</v>
          </cell>
          <cell r="D5229" t="str">
            <v>648478680265</v>
          </cell>
        </row>
        <row r="5230">
          <cell r="A5230" t="str">
            <v>SNT862</v>
          </cell>
          <cell r="B5230" t="str">
            <v>TARGA8 SNOW BZwBLU SPCTR MIR</v>
          </cell>
          <cell r="C5230">
            <v>22</v>
          </cell>
          <cell r="D5230" t="str">
            <v>648478680272</v>
          </cell>
        </row>
        <row r="5231">
          <cell r="A5231" t="str">
            <v>SNT864</v>
          </cell>
          <cell r="B5231" t="str">
            <v>TARGA8 SNOW BLUwBLU SPCTR MIR</v>
          </cell>
          <cell r="C5231">
            <v>22</v>
          </cell>
          <cell r="D5231" t="str">
            <v>648478680289</v>
          </cell>
        </row>
        <row r="5232">
          <cell r="A5232" t="str">
            <v>SNT8BS01</v>
          </cell>
          <cell r="B5232" t="str">
            <v>TARGA8 SNOW SHINY BLACK-BRONZE</v>
          </cell>
          <cell r="C5232">
            <v>27.5</v>
          </cell>
          <cell r="D5232" t="str">
            <v>648478679665</v>
          </cell>
        </row>
        <row r="5233">
          <cell r="A5233" t="str">
            <v>SNT8BS08</v>
          </cell>
          <cell r="B5233" t="str">
            <v>TARGA8 SNOW SHINY BLACK-PERSIMMON</v>
          </cell>
          <cell r="C5233">
            <v>27.5</v>
          </cell>
          <cell r="D5233" t="str">
            <v>648478679375</v>
          </cell>
        </row>
        <row r="5234">
          <cell r="A5234" t="str">
            <v>SNT8BS41</v>
          </cell>
          <cell r="B5234" t="str">
            <v>TARGA8 SNOW SHINY BLACK-BZwSilMir</v>
          </cell>
          <cell r="C5234">
            <v>42.5</v>
          </cell>
          <cell r="D5234" t="str">
            <v>648478680654</v>
          </cell>
        </row>
        <row r="5235">
          <cell r="A5235" t="str">
            <v>SNT8RD01</v>
          </cell>
          <cell r="B5235" t="str">
            <v>TARGA8 SNOW SHINY RED-BRONZE</v>
          </cell>
          <cell r="C5235">
            <v>27.5</v>
          </cell>
          <cell r="D5235" t="str">
            <v>648478679399</v>
          </cell>
        </row>
        <row r="5236">
          <cell r="A5236" t="str">
            <v>SNT8RD08</v>
          </cell>
          <cell r="B5236" t="str">
            <v>TARGA8 SNOW SHINY RED-PERSIMMON</v>
          </cell>
          <cell r="C5236">
            <v>27.5</v>
          </cell>
          <cell r="D5236" t="str">
            <v>648478679689</v>
          </cell>
        </row>
        <row r="5237">
          <cell r="A5237" t="str">
            <v>SNT8SY01</v>
          </cell>
          <cell r="B5237" t="str">
            <v>TARGA8 SNOW SHINY GREY-BZ</v>
          </cell>
          <cell r="C5237">
            <v>27.5</v>
          </cell>
          <cell r="D5237" t="str">
            <v>648478679382</v>
          </cell>
        </row>
        <row r="5238">
          <cell r="A5238" t="str">
            <v>SNT8SY08</v>
          </cell>
          <cell r="B5238" t="str">
            <v>TARGA8 SNOW SHINY GREY-PERS</v>
          </cell>
          <cell r="C5238">
            <v>27.5</v>
          </cell>
          <cell r="D5238" t="str">
            <v>648478679672</v>
          </cell>
        </row>
        <row r="5239">
          <cell r="A5239" t="str">
            <v>SNT8WH01</v>
          </cell>
          <cell r="B5239" t="str">
            <v>TARGA8 SNOW SHINY WHITE-BRONZE</v>
          </cell>
          <cell r="C5239">
            <v>27.5</v>
          </cell>
          <cell r="D5239" t="str">
            <v>648478679412</v>
          </cell>
        </row>
        <row r="5240">
          <cell r="A5240" t="str">
            <v>SNT8WH08</v>
          </cell>
          <cell r="B5240" t="str">
            <v>TARGA8 SNOW SHINY WHITE-PERSIMMON</v>
          </cell>
          <cell r="C5240">
            <v>27.5</v>
          </cell>
          <cell r="D5240" t="str">
            <v>648478679702</v>
          </cell>
        </row>
        <row r="5241">
          <cell r="A5241" t="str">
            <v>SNT8WH21</v>
          </cell>
          <cell r="B5241" t="str">
            <v>TARGA8 SNOW SHINY WHITE-BZwGLD MIR</v>
          </cell>
          <cell r="C5241">
            <v>42.5</v>
          </cell>
          <cell r="D5241" t="str">
            <v>648478680906</v>
          </cell>
        </row>
        <row r="5242">
          <cell r="A5242" t="str">
            <v>SNX801</v>
          </cell>
          <cell r="B5242" t="str">
            <v>ZED8 BRONZE LENS</v>
          </cell>
          <cell r="C5242">
            <v>11</v>
          </cell>
          <cell r="D5242" t="str">
            <v>648478680159</v>
          </cell>
        </row>
        <row r="5243">
          <cell r="A5243" t="str">
            <v>SNX805</v>
          </cell>
          <cell r="B5243" t="str">
            <v>ZED8 CLEAR LENS</v>
          </cell>
          <cell r="C5243">
            <v>11</v>
          </cell>
          <cell r="D5243" t="str">
            <v>648478680210</v>
          </cell>
        </row>
        <row r="5244">
          <cell r="A5244" t="str">
            <v>SNX806</v>
          </cell>
          <cell r="B5244" t="str">
            <v>ZED8 ROSE LENS</v>
          </cell>
          <cell r="C5244">
            <v>11</v>
          </cell>
          <cell r="D5244" t="str">
            <v>648478680173</v>
          </cell>
        </row>
        <row r="5245">
          <cell r="A5245" t="str">
            <v>SNX808</v>
          </cell>
          <cell r="B5245" t="str">
            <v>ZED8 PERSIMMON LENS</v>
          </cell>
          <cell r="C5245">
            <v>11</v>
          </cell>
          <cell r="D5245" t="str">
            <v>648478680180</v>
          </cell>
        </row>
        <row r="5246">
          <cell r="A5246" t="str">
            <v>SNX810</v>
          </cell>
          <cell r="B5246" t="str">
            <v>ZED8 YELLOW LENS</v>
          </cell>
          <cell r="C5246">
            <v>11</v>
          </cell>
          <cell r="D5246" t="str">
            <v>648478680203</v>
          </cell>
        </row>
        <row r="5247">
          <cell r="A5247" t="str">
            <v>SNX817</v>
          </cell>
          <cell r="B5247" t="str">
            <v>ZED8 BLUE LENS</v>
          </cell>
          <cell r="C5247">
            <v>11</v>
          </cell>
          <cell r="D5247" t="str">
            <v>648478680197</v>
          </cell>
        </row>
        <row r="5248">
          <cell r="A5248" t="str">
            <v>SNX821</v>
          </cell>
          <cell r="B5248" t="str">
            <v>ZED8 BRONZEwGOLD MIR LENS</v>
          </cell>
          <cell r="C5248">
            <v>16.5</v>
          </cell>
          <cell r="D5248" t="str">
            <v>648478680135</v>
          </cell>
        </row>
        <row r="5249">
          <cell r="A5249" t="str">
            <v>SNX841</v>
          </cell>
          <cell r="B5249" t="str">
            <v>ZED8 BRONZEwSILV MIR LENS</v>
          </cell>
          <cell r="C5249">
            <v>16.5</v>
          </cell>
          <cell r="D5249" t="str">
            <v>648478680142</v>
          </cell>
        </row>
        <row r="5250">
          <cell r="A5250" t="str">
            <v>SNX846</v>
          </cell>
          <cell r="B5250" t="str">
            <v>ZED8 ROSEwSILV MIR</v>
          </cell>
          <cell r="C5250">
            <v>16.5</v>
          </cell>
          <cell r="D5250" t="str">
            <v>648478680166</v>
          </cell>
        </row>
        <row r="5251">
          <cell r="A5251" t="str">
            <v>SNX8BS01</v>
          </cell>
          <cell r="B5251" t="str">
            <v>ZED8 BLACK SABBATH-BZ+PERS</v>
          </cell>
          <cell r="C5251">
            <v>45</v>
          </cell>
          <cell r="D5251" t="str">
            <v>648478679245</v>
          </cell>
        </row>
        <row r="5252">
          <cell r="A5252" t="str">
            <v>SNX8BS41</v>
          </cell>
          <cell r="B5252" t="str">
            <v>ZED8 BLACK SABBATH SHINY-BZwSILVR MIRR+PERS</v>
          </cell>
          <cell r="C5252">
            <v>60</v>
          </cell>
          <cell r="D5252" t="str">
            <v>648478687493</v>
          </cell>
        </row>
        <row r="5253">
          <cell r="A5253" t="str">
            <v>SNX8WH01</v>
          </cell>
          <cell r="B5253" t="str">
            <v>ZED8 SHINY WHITE SABBATH -BZ+PERS</v>
          </cell>
          <cell r="C5253">
            <v>45</v>
          </cell>
          <cell r="D5253" t="str">
            <v>648478679269</v>
          </cell>
        </row>
        <row r="5254">
          <cell r="A5254" t="str">
            <v>SNX8WH41</v>
          </cell>
          <cell r="B5254" t="str">
            <v>ZED8 SHINY WHITE SABBATH -BZwSILV MIRR+PERS</v>
          </cell>
          <cell r="C5254">
            <v>60</v>
          </cell>
          <cell r="D5254" t="str">
            <v>648478687479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n 2009"/>
      <sheetName val="Moto 2009"/>
      <sheetName val="Snow 2008-2009"/>
      <sheetName val="Snow 2009-2010"/>
      <sheetName val="Softgoods 2009"/>
      <sheetName val="POP"/>
      <sheetName val="Lists"/>
      <sheetName val="SKURanking"/>
      <sheetName val="Calcs"/>
      <sheetName val="Customer Snapshot"/>
      <sheetName val="Reps"/>
      <sheetName val="Customers"/>
      <sheetName val="Sheet1"/>
      <sheetName val="Sheet2"/>
      <sheetName val="Availability"/>
      <sheetName val="Sheet3"/>
      <sheetName val="SNOW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A1" t="str">
            <v>010014000000</v>
          </cell>
          <cell r="B1" t="str">
            <v>30+ Days</v>
          </cell>
          <cell r="C1" t="str">
            <v>Other</v>
          </cell>
        </row>
        <row r="2">
          <cell r="A2" t="str">
            <v>010050000000</v>
          </cell>
          <cell r="B2" t="str">
            <v>30+ Days</v>
          </cell>
          <cell r="C2" t="str">
            <v>Other</v>
          </cell>
        </row>
        <row r="3">
          <cell r="A3" t="str">
            <v>010138000000</v>
          </cell>
          <cell r="B3" t="str">
            <v>Sold Out</v>
          </cell>
          <cell r="C3" t="str">
            <v>Other</v>
          </cell>
        </row>
        <row r="4">
          <cell r="A4" t="str">
            <v>010257000000</v>
          </cell>
          <cell r="B4" t="str">
            <v>30+ Days</v>
          </cell>
          <cell r="C4" t="str">
            <v>Other</v>
          </cell>
        </row>
        <row r="5">
          <cell r="A5" t="str">
            <v>010258000000</v>
          </cell>
          <cell r="B5" t="str">
            <v>30+ Days</v>
          </cell>
          <cell r="C5" t="str">
            <v>Other</v>
          </cell>
        </row>
        <row r="6">
          <cell r="A6" t="str">
            <v>010259000000</v>
          </cell>
          <cell r="B6" t="str">
            <v>30+ Days</v>
          </cell>
          <cell r="C6" t="str">
            <v>Other</v>
          </cell>
        </row>
        <row r="7">
          <cell r="A7" t="str">
            <v>010325000000</v>
          </cell>
          <cell r="B7" t="str">
            <v>Sold Out</v>
          </cell>
          <cell r="C7" t="str">
            <v>Other</v>
          </cell>
        </row>
        <row r="8">
          <cell r="A8" t="str">
            <v>010326000000</v>
          </cell>
          <cell r="B8" t="str">
            <v>Sold Out</v>
          </cell>
          <cell r="C8" t="str">
            <v>Other</v>
          </cell>
        </row>
        <row r="9">
          <cell r="A9" t="str">
            <v>010327000000</v>
          </cell>
          <cell r="B9" t="str">
            <v>30+ Days</v>
          </cell>
          <cell r="C9" t="str">
            <v>Other</v>
          </cell>
        </row>
        <row r="10">
          <cell r="A10" t="str">
            <v>010328000000</v>
          </cell>
          <cell r="B10" t="str">
            <v>30+ Days</v>
          </cell>
          <cell r="C10" t="str">
            <v>Other</v>
          </cell>
        </row>
        <row r="11">
          <cell r="A11" t="str">
            <v>010329000015</v>
          </cell>
          <cell r="B11" t="str">
            <v>30+ Days</v>
          </cell>
          <cell r="C11" t="str">
            <v>Other</v>
          </cell>
        </row>
        <row r="12">
          <cell r="A12" t="str">
            <v>010330000000</v>
          </cell>
          <cell r="B12" t="str">
            <v>30+ Days</v>
          </cell>
          <cell r="C12" t="str">
            <v>Other</v>
          </cell>
        </row>
        <row r="13">
          <cell r="A13" t="str">
            <v>010331000000</v>
          </cell>
          <cell r="B13" t="str">
            <v>30+ Days</v>
          </cell>
          <cell r="C13" t="str">
            <v>Other</v>
          </cell>
        </row>
        <row r="14">
          <cell r="A14" t="str">
            <v>010332000000</v>
          </cell>
          <cell r="B14" t="str">
            <v>30+ Days</v>
          </cell>
          <cell r="C14" t="str">
            <v>Other</v>
          </cell>
        </row>
        <row r="15">
          <cell r="A15" t="str">
            <v>010333000700</v>
          </cell>
          <cell r="B15" t="str">
            <v>Sold Out</v>
          </cell>
          <cell r="C15" t="str">
            <v>Other</v>
          </cell>
        </row>
        <row r="16">
          <cell r="A16" t="str">
            <v>010333301248</v>
          </cell>
          <cell r="B16" t="str">
            <v>Sold Out</v>
          </cell>
          <cell r="C16" t="str">
            <v>Other</v>
          </cell>
        </row>
        <row r="17">
          <cell r="A17" t="str">
            <v>010334000000</v>
          </cell>
          <cell r="B17" t="str">
            <v>Sold Out</v>
          </cell>
          <cell r="C17" t="str">
            <v>Other</v>
          </cell>
        </row>
        <row r="18">
          <cell r="A18" t="str">
            <v>010335000000</v>
          </cell>
          <cell r="B18" t="str">
            <v>Sold Out</v>
          </cell>
          <cell r="C18" t="str">
            <v>Other</v>
          </cell>
        </row>
        <row r="19">
          <cell r="A19" t="str">
            <v>010336000000</v>
          </cell>
          <cell r="B19" t="str">
            <v>Sold Out</v>
          </cell>
          <cell r="C19" t="str">
            <v>Other</v>
          </cell>
        </row>
        <row r="20">
          <cell r="A20" t="str">
            <v>010337000000</v>
          </cell>
          <cell r="B20" t="str">
            <v>Sold Out</v>
          </cell>
          <cell r="C20" t="str">
            <v>Other</v>
          </cell>
        </row>
        <row r="21">
          <cell r="A21" t="str">
            <v>010338000000</v>
          </cell>
          <cell r="B21" t="str">
            <v>Sold Out</v>
          </cell>
          <cell r="C21" t="str">
            <v>Other</v>
          </cell>
        </row>
        <row r="22">
          <cell r="A22" t="str">
            <v>010339000000</v>
          </cell>
          <cell r="B22" t="str">
            <v>Sold Out</v>
          </cell>
          <cell r="C22" t="str">
            <v>Other</v>
          </cell>
        </row>
        <row r="23">
          <cell r="A23" t="str">
            <v>010340000000</v>
          </cell>
          <cell r="B23" t="str">
            <v>Sold Out</v>
          </cell>
          <cell r="C23" t="str">
            <v>Other</v>
          </cell>
        </row>
        <row r="24">
          <cell r="A24" t="str">
            <v>010341462000</v>
          </cell>
          <cell r="B24" t="str">
            <v>Sold Out</v>
          </cell>
          <cell r="C24" t="str">
            <v>Other</v>
          </cell>
        </row>
        <row r="25">
          <cell r="A25" t="str">
            <v>010342000000</v>
          </cell>
          <cell r="B25" t="str">
            <v>Sold Out</v>
          </cell>
          <cell r="C25" t="str">
            <v>Other</v>
          </cell>
        </row>
        <row r="26">
          <cell r="A26" t="str">
            <v>010343000000</v>
          </cell>
          <cell r="B26" t="str">
            <v>Sold Out</v>
          </cell>
          <cell r="C26" t="str">
            <v>Other</v>
          </cell>
        </row>
        <row r="27">
          <cell r="A27" t="str">
            <v>010558000000</v>
          </cell>
          <cell r="B27" t="str">
            <v>Sold Out</v>
          </cell>
          <cell r="C27" t="str">
            <v>Other</v>
          </cell>
        </row>
        <row r="28">
          <cell r="A28" t="str">
            <v>010559000000</v>
          </cell>
          <cell r="B28" t="str">
            <v>Sold Out</v>
          </cell>
          <cell r="C28" t="str">
            <v>Other</v>
          </cell>
        </row>
        <row r="29">
          <cell r="A29" t="str">
            <v>010560000000</v>
          </cell>
          <cell r="B29" t="str">
            <v>30+ Days</v>
          </cell>
          <cell r="C29" t="str">
            <v>Other</v>
          </cell>
        </row>
        <row r="30">
          <cell r="A30" t="str">
            <v>010561000000</v>
          </cell>
          <cell r="B30" t="str">
            <v>Sold Out</v>
          </cell>
          <cell r="C30" t="str">
            <v>Other</v>
          </cell>
        </row>
        <row r="31">
          <cell r="A31" t="str">
            <v>010562000000</v>
          </cell>
          <cell r="B31" t="str">
            <v>Sold Out</v>
          </cell>
          <cell r="C31" t="str">
            <v>Other</v>
          </cell>
        </row>
        <row r="32">
          <cell r="A32" t="str">
            <v>010563000000</v>
          </cell>
          <cell r="B32" t="str">
            <v>Sold Out</v>
          </cell>
          <cell r="C32" t="str">
            <v>Other</v>
          </cell>
        </row>
        <row r="33">
          <cell r="A33" t="str">
            <v>010564000000</v>
          </cell>
          <cell r="B33" t="str">
            <v>Sold Out</v>
          </cell>
          <cell r="C33" t="str">
            <v>Other</v>
          </cell>
        </row>
        <row r="34">
          <cell r="A34" t="str">
            <v>010565000000</v>
          </cell>
          <cell r="B34" t="str">
            <v>Sold Out</v>
          </cell>
          <cell r="C34" t="str">
            <v>Other</v>
          </cell>
        </row>
        <row r="35">
          <cell r="A35" t="str">
            <v>010578000000</v>
          </cell>
          <cell r="B35" t="str">
            <v>30+ Days</v>
          </cell>
          <cell r="C35" t="str">
            <v>Other</v>
          </cell>
        </row>
        <row r="36">
          <cell r="A36" t="str">
            <v>010756000000</v>
          </cell>
          <cell r="B36" t="str">
            <v>Sold Out</v>
          </cell>
          <cell r="C36" t="str">
            <v>Other</v>
          </cell>
        </row>
        <row r="37">
          <cell r="A37" t="str">
            <v>010757000000</v>
          </cell>
          <cell r="B37" t="str">
            <v>Sold Out</v>
          </cell>
          <cell r="C37" t="str">
            <v>Other</v>
          </cell>
        </row>
        <row r="38">
          <cell r="A38" t="str">
            <v>010758000000</v>
          </cell>
          <cell r="B38" t="str">
            <v>Sold Out</v>
          </cell>
          <cell r="C38" t="str">
            <v>Other</v>
          </cell>
        </row>
        <row r="39">
          <cell r="A39" t="str">
            <v>010760000000</v>
          </cell>
          <cell r="B39" t="str">
            <v>Sold Out</v>
          </cell>
          <cell r="C39" t="str">
            <v>Other</v>
          </cell>
        </row>
        <row r="40">
          <cell r="A40" t="str">
            <v>010761000000</v>
          </cell>
          <cell r="B40" t="str">
            <v>30+ Days</v>
          </cell>
          <cell r="C40" t="str">
            <v>Other</v>
          </cell>
        </row>
        <row r="41">
          <cell r="A41" t="str">
            <v>010865000000</v>
          </cell>
          <cell r="B41" t="str">
            <v>Sold Out</v>
          </cell>
          <cell r="C41" t="str">
            <v>Other</v>
          </cell>
        </row>
        <row r="42">
          <cell r="A42" t="str">
            <v>010909000000</v>
          </cell>
          <cell r="B42" t="str">
            <v>Sold Out</v>
          </cell>
          <cell r="C42" t="str">
            <v>Other</v>
          </cell>
        </row>
        <row r="43">
          <cell r="A43" t="str">
            <v>010948000000</v>
          </cell>
          <cell r="B43" t="str">
            <v>30+ Days</v>
          </cell>
          <cell r="C43" t="str">
            <v>Other</v>
          </cell>
        </row>
        <row r="44">
          <cell r="A44" t="str">
            <v>011050000000</v>
          </cell>
          <cell r="B44" t="str">
            <v>30+ Days</v>
          </cell>
          <cell r="C44" t="str">
            <v>Other</v>
          </cell>
        </row>
        <row r="45">
          <cell r="A45" t="str">
            <v>011051000000</v>
          </cell>
          <cell r="B45" t="str">
            <v>30+ Days</v>
          </cell>
          <cell r="C45" t="str">
            <v>Other</v>
          </cell>
        </row>
        <row r="46">
          <cell r="A46" t="str">
            <v>011091000000</v>
          </cell>
          <cell r="B46" t="str">
            <v>30+ Days</v>
          </cell>
          <cell r="C46" t="str">
            <v>Other</v>
          </cell>
        </row>
        <row r="47">
          <cell r="A47" t="str">
            <v>011092000000</v>
          </cell>
          <cell r="B47" t="str">
            <v>30+ Days</v>
          </cell>
          <cell r="C47" t="str">
            <v>Other</v>
          </cell>
        </row>
        <row r="48">
          <cell r="A48" t="str">
            <v>020058038183</v>
          </cell>
          <cell r="B48" t="str">
            <v>36</v>
          </cell>
          <cell r="C48" t="str">
            <v>Other</v>
          </cell>
        </row>
        <row r="49">
          <cell r="A49" t="str">
            <v>020130038183</v>
          </cell>
          <cell r="B49" t="str">
            <v>Sold Out</v>
          </cell>
          <cell r="C49" t="str">
            <v>Other</v>
          </cell>
        </row>
        <row r="50">
          <cell r="A50" t="str">
            <v>020130484183</v>
          </cell>
          <cell r="B50" t="str">
            <v>Sold Out</v>
          </cell>
          <cell r="C50" t="str">
            <v>Other</v>
          </cell>
        </row>
        <row r="51">
          <cell r="A51" t="str">
            <v>020130632183</v>
          </cell>
          <cell r="B51" t="str">
            <v>Sold Out</v>
          </cell>
          <cell r="C51" t="str">
            <v>Other</v>
          </cell>
        </row>
        <row r="52">
          <cell r="A52" t="str">
            <v>020148038183</v>
          </cell>
          <cell r="B52" t="str">
            <v>Sold Out</v>
          </cell>
          <cell r="C52" t="str">
            <v>Other</v>
          </cell>
        </row>
        <row r="53">
          <cell r="A53" t="str">
            <v>020245038307</v>
          </cell>
          <cell r="B53" t="str">
            <v>100+</v>
          </cell>
          <cell r="C53" t="str">
            <v>Other</v>
          </cell>
        </row>
        <row r="54">
          <cell r="A54" t="str">
            <v>020314030183</v>
          </cell>
          <cell r="B54" t="str">
            <v>Sold Out</v>
          </cell>
          <cell r="C54" t="str">
            <v>Other</v>
          </cell>
        </row>
        <row r="55">
          <cell r="A55" t="str">
            <v>020319367183</v>
          </cell>
          <cell r="B55" t="str">
            <v>Sold Out</v>
          </cell>
          <cell r="C55" t="str">
            <v>Other</v>
          </cell>
        </row>
        <row r="56">
          <cell r="A56" t="str">
            <v>020357033303</v>
          </cell>
          <cell r="B56" t="str">
            <v>Sold Out</v>
          </cell>
          <cell r="C56" t="str">
            <v>Other</v>
          </cell>
        </row>
        <row r="57">
          <cell r="A57" t="str">
            <v>020357033305</v>
          </cell>
          <cell r="B57" t="str">
            <v>Sold Out</v>
          </cell>
          <cell r="C57" t="str">
            <v>Other</v>
          </cell>
        </row>
        <row r="58">
          <cell r="A58" t="str">
            <v>020357033307</v>
          </cell>
          <cell r="B58" t="str">
            <v>100+</v>
          </cell>
          <cell r="C58" t="str">
            <v>Other</v>
          </cell>
        </row>
        <row r="59">
          <cell r="A59" t="str">
            <v>020357033309</v>
          </cell>
          <cell r="B59" t="str">
            <v>Sold Out</v>
          </cell>
          <cell r="C59" t="str">
            <v>Other</v>
          </cell>
        </row>
        <row r="60">
          <cell r="A60" t="str">
            <v>020545015303</v>
          </cell>
          <cell r="B60" t="str">
            <v>Sold Out</v>
          </cell>
          <cell r="C60" t="str">
            <v>Other</v>
          </cell>
        </row>
        <row r="61">
          <cell r="A61" t="str">
            <v>020545015305</v>
          </cell>
          <cell r="B61" t="str">
            <v>Sold Out</v>
          </cell>
          <cell r="C61" t="str">
            <v>Other</v>
          </cell>
        </row>
        <row r="62">
          <cell r="A62" t="str">
            <v>020545015307</v>
          </cell>
          <cell r="B62" t="str">
            <v>Sold Out</v>
          </cell>
          <cell r="C62" t="str">
            <v>Other</v>
          </cell>
        </row>
        <row r="63">
          <cell r="A63" t="str">
            <v>020545015309</v>
          </cell>
          <cell r="B63" t="str">
            <v>Sold Out</v>
          </cell>
          <cell r="C63" t="str">
            <v>Other</v>
          </cell>
        </row>
        <row r="64">
          <cell r="A64" t="str">
            <v>020545016303</v>
          </cell>
          <cell r="B64" t="str">
            <v>Sold Out</v>
          </cell>
          <cell r="C64" t="str">
            <v>Other</v>
          </cell>
        </row>
        <row r="65">
          <cell r="A65" t="str">
            <v>020545016305</v>
          </cell>
          <cell r="B65" t="str">
            <v>Sold Out</v>
          </cell>
          <cell r="C65" t="str">
            <v>Other</v>
          </cell>
        </row>
        <row r="66">
          <cell r="A66" t="str">
            <v>020545016307</v>
          </cell>
          <cell r="B66" t="str">
            <v>Sold Out</v>
          </cell>
          <cell r="C66" t="str">
            <v>Other</v>
          </cell>
        </row>
        <row r="67">
          <cell r="A67" t="str">
            <v>020545016309</v>
          </cell>
          <cell r="B67" t="str">
            <v>Sold Out</v>
          </cell>
          <cell r="C67" t="str">
            <v>Other</v>
          </cell>
        </row>
        <row r="68">
          <cell r="A68" t="str">
            <v>020545313303</v>
          </cell>
          <cell r="B68" t="str">
            <v>Sold Out</v>
          </cell>
          <cell r="C68" t="str">
            <v>Other</v>
          </cell>
        </row>
        <row r="69">
          <cell r="A69" t="str">
            <v>020545313305</v>
          </cell>
          <cell r="B69" t="str">
            <v>Sold Out</v>
          </cell>
          <cell r="C69" t="str">
            <v>Other</v>
          </cell>
        </row>
        <row r="70">
          <cell r="A70" t="str">
            <v>020545313307</v>
          </cell>
          <cell r="B70" t="str">
            <v>Sold Out</v>
          </cell>
          <cell r="C70" t="str">
            <v>Other</v>
          </cell>
        </row>
        <row r="71">
          <cell r="A71" t="str">
            <v>020545313309</v>
          </cell>
          <cell r="B71" t="str">
            <v>Sold Out</v>
          </cell>
          <cell r="C71" t="str">
            <v>Other</v>
          </cell>
        </row>
        <row r="72">
          <cell r="A72" t="str">
            <v>020574017169</v>
          </cell>
          <cell r="B72" t="str">
            <v>100+</v>
          </cell>
          <cell r="C72" t="str">
            <v>Other</v>
          </cell>
        </row>
        <row r="73">
          <cell r="A73" t="str">
            <v>020623484183</v>
          </cell>
          <cell r="B73" t="str">
            <v>Sold Out</v>
          </cell>
          <cell r="C73" t="str">
            <v>Other</v>
          </cell>
        </row>
        <row r="74">
          <cell r="A74" t="str">
            <v>020652367183</v>
          </cell>
          <cell r="B74" t="str">
            <v>Sold Out</v>
          </cell>
          <cell r="C74" t="str">
            <v>Other</v>
          </cell>
        </row>
        <row r="75">
          <cell r="A75" t="str">
            <v>020657038169</v>
          </cell>
          <cell r="B75" t="str">
            <v>Sold Out</v>
          </cell>
          <cell r="C75" t="str">
            <v>Other</v>
          </cell>
        </row>
        <row r="76">
          <cell r="A76" t="str">
            <v>020657133169</v>
          </cell>
          <cell r="B76" t="str">
            <v>6</v>
          </cell>
          <cell r="C76" t="str">
            <v>Other</v>
          </cell>
        </row>
        <row r="77">
          <cell r="A77" t="str">
            <v>020669404183</v>
          </cell>
          <cell r="B77" t="str">
            <v>Sold Out</v>
          </cell>
          <cell r="C77" t="str">
            <v>Other</v>
          </cell>
        </row>
        <row r="78">
          <cell r="A78" t="str">
            <v>020707084169</v>
          </cell>
          <cell r="B78" t="str">
            <v>Sold Out</v>
          </cell>
          <cell r="C78" t="str">
            <v>Other</v>
          </cell>
        </row>
        <row r="79">
          <cell r="A79" t="str">
            <v>020708030020</v>
          </cell>
          <cell r="B79" t="str">
            <v>Sold Out</v>
          </cell>
          <cell r="C79" t="str">
            <v>Other</v>
          </cell>
        </row>
        <row r="80">
          <cell r="A80" t="str">
            <v>020709573183</v>
          </cell>
          <cell r="B80" t="str">
            <v>Sold Out</v>
          </cell>
          <cell r="C80" t="str">
            <v>Other</v>
          </cell>
        </row>
        <row r="81">
          <cell r="A81" t="str">
            <v>020709632183</v>
          </cell>
          <cell r="B81" t="str">
            <v>Sold Out</v>
          </cell>
          <cell r="C81" t="str">
            <v>Other</v>
          </cell>
        </row>
        <row r="82">
          <cell r="A82" t="str">
            <v>020763038183</v>
          </cell>
          <cell r="B82" t="str">
            <v>Sold Out</v>
          </cell>
          <cell r="C82" t="str">
            <v>Other</v>
          </cell>
        </row>
        <row r="83">
          <cell r="A83" t="str">
            <v>020763133183</v>
          </cell>
          <cell r="B83" t="str">
            <v>Sold Out</v>
          </cell>
          <cell r="C83" t="str">
            <v>Other</v>
          </cell>
        </row>
        <row r="84">
          <cell r="A84" t="str">
            <v>020784038169</v>
          </cell>
          <cell r="B84" t="str">
            <v>Sold Out</v>
          </cell>
          <cell r="C84" t="str">
            <v>Other</v>
          </cell>
        </row>
        <row r="85">
          <cell r="A85" t="str">
            <v>020785038169</v>
          </cell>
          <cell r="B85" t="str">
            <v>Sold Out</v>
          </cell>
          <cell r="C85" t="str">
            <v>Other</v>
          </cell>
        </row>
        <row r="86">
          <cell r="A86" t="str">
            <v>020866009169</v>
          </cell>
          <cell r="B86" t="str">
            <v>Sold Out</v>
          </cell>
          <cell r="C86" t="str">
            <v>Other</v>
          </cell>
        </row>
        <row r="87">
          <cell r="A87" t="str">
            <v>020874013169</v>
          </cell>
          <cell r="B87" t="str">
            <v>Sold Out</v>
          </cell>
          <cell r="C87" t="str">
            <v>Other</v>
          </cell>
        </row>
        <row r="88">
          <cell r="A88" t="str">
            <v>020876038169</v>
          </cell>
          <cell r="B88" t="str">
            <v>Sold Out</v>
          </cell>
          <cell r="C88" t="str">
            <v>Other</v>
          </cell>
        </row>
        <row r="89">
          <cell r="A89" t="str">
            <v>020879301169</v>
          </cell>
          <cell r="B89" t="str">
            <v>5</v>
          </cell>
          <cell r="C89" t="str">
            <v>Other</v>
          </cell>
        </row>
        <row r="90">
          <cell r="A90" t="str">
            <v>020879462169</v>
          </cell>
          <cell r="B90" t="str">
            <v>Sold Out</v>
          </cell>
          <cell r="C90" t="str">
            <v>Other</v>
          </cell>
        </row>
        <row r="91">
          <cell r="A91" t="str">
            <v>020883038169</v>
          </cell>
          <cell r="B91" t="str">
            <v>Sold Out</v>
          </cell>
          <cell r="C91" t="str">
            <v>Other</v>
          </cell>
        </row>
        <row r="92">
          <cell r="A92" t="str">
            <v>020883133169</v>
          </cell>
          <cell r="B92" t="str">
            <v>Sold Out</v>
          </cell>
          <cell r="C92" t="str">
            <v>Other</v>
          </cell>
        </row>
        <row r="93">
          <cell r="A93" t="str">
            <v>030055038169</v>
          </cell>
          <cell r="B93" t="str">
            <v>Sold Out</v>
          </cell>
          <cell r="C93" t="str">
            <v>Other</v>
          </cell>
        </row>
        <row r="94">
          <cell r="A94" t="str">
            <v>030055448169</v>
          </cell>
          <cell r="B94" t="str">
            <v>Sold Out</v>
          </cell>
          <cell r="C94" t="str">
            <v>Other</v>
          </cell>
        </row>
        <row r="95">
          <cell r="A95" t="str">
            <v>030439038169</v>
          </cell>
          <cell r="B95" t="str">
            <v>Sold Out</v>
          </cell>
          <cell r="C95" t="str">
            <v>Other</v>
          </cell>
        </row>
        <row r="96">
          <cell r="A96" t="str">
            <v>030439158169</v>
          </cell>
          <cell r="B96" t="str">
            <v>Sold Out</v>
          </cell>
          <cell r="C96" t="str">
            <v>Other</v>
          </cell>
        </row>
        <row r="97">
          <cell r="A97" t="str">
            <v>030645038169</v>
          </cell>
          <cell r="B97" t="str">
            <v>Sold Out</v>
          </cell>
          <cell r="C97" t="str">
            <v>Other</v>
          </cell>
        </row>
        <row r="98">
          <cell r="A98" t="str">
            <v>030645448169</v>
          </cell>
          <cell r="B98" t="str">
            <v>Sold Out</v>
          </cell>
          <cell r="C98" t="str">
            <v>Other</v>
          </cell>
        </row>
        <row r="99">
          <cell r="A99" t="str">
            <v>030694038169</v>
          </cell>
          <cell r="B99" t="str">
            <v>Sold Out</v>
          </cell>
          <cell r="C99" t="str">
            <v>Other</v>
          </cell>
        </row>
        <row r="100">
          <cell r="A100" t="str">
            <v>030794232169</v>
          </cell>
          <cell r="B100" t="str">
            <v>Sold Out</v>
          </cell>
          <cell r="C100" t="str">
            <v>Other</v>
          </cell>
        </row>
        <row r="101">
          <cell r="A101" t="str">
            <v>040019038303</v>
          </cell>
          <cell r="B101" t="str">
            <v>Sold Out</v>
          </cell>
          <cell r="C101" t="str">
            <v>Other</v>
          </cell>
        </row>
        <row r="102">
          <cell r="A102" t="str">
            <v>040019038305</v>
          </cell>
          <cell r="B102" t="str">
            <v>Sold Out</v>
          </cell>
          <cell r="C102" t="str">
            <v>Other</v>
          </cell>
        </row>
        <row r="103">
          <cell r="A103" t="str">
            <v>040019038307</v>
          </cell>
          <cell r="B103" t="str">
            <v>Sold Out</v>
          </cell>
          <cell r="C103" t="str">
            <v>Other</v>
          </cell>
        </row>
        <row r="104">
          <cell r="A104" t="str">
            <v>040019038309</v>
          </cell>
          <cell r="B104" t="str">
            <v>Sold Out</v>
          </cell>
          <cell r="C104" t="str">
            <v>Other</v>
          </cell>
        </row>
        <row r="105">
          <cell r="A105" t="str">
            <v>040019448303</v>
          </cell>
          <cell r="B105" t="str">
            <v>Sold Out</v>
          </cell>
          <cell r="C105" t="str">
            <v>Other</v>
          </cell>
        </row>
        <row r="106">
          <cell r="A106" t="str">
            <v>040019448305</v>
          </cell>
          <cell r="B106" t="str">
            <v>Sold Out</v>
          </cell>
          <cell r="C106" t="str">
            <v>Other</v>
          </cell>
        </row>
        <row r="107">
          <cell r="A107" t="str">
            <v>040019448307</v>
          </cell>
          <cell r="B107" t="str">
            <v>Sold Out</v>
          </cell>
          <cell r="C107" t="str">
            <v>Other</v>
          </cell>
        </row>
        <row r="108">
          <cell r="A108" t="str">
            <v>040019448309</v>
          </cell>
          <cell r="B108" t="str">
            <v>Sold Out</v>
          </cell>
          <cell r="C108" t="str">
            <v>Other</v>
          </cell>
        </row>
        <row r="109">
          <cell r="A109" t="str">
            <v>040139038303</v>
          </cell>
          <cell r="B109" t="str">
            <v>Sold Out</v>
          </cell>
          <cell r="C109" t="str">
            <v>Other</v>
          </cell>
        </row>
        <row r="110">
          <cell r="A110" t="str">
            <v>040139038305</v>
          </cell>
          <cell r="B110" t="str">
            <v>Sold Out</v>
          </cell>
          <cell r="C110" t="str">
            <v>Other</v>
          </cell>
        </row>
        <row r="111">
          <cell r="A111" t="str">
            <v>040139038307</v>
          </cell>
          <cell r="B111" t="str">
            <v>Sold Out</v>
          </cell>
          <cell r="C111" t="str">
            <v>Other</v>
          </cell>
        </row>
        <row r="112">
          <cell r="A112" t="str">
            <v>040139038309</v>
          </cell>
          <cell r="B112" t="str">
            <v>Sold Out</v>
          </cell>
          <cell r="C112" t="str">
            <v>Other</v>
          </cell>
        </row>
        <row r="113">
          <cell r="A113" t="str">
            <v>040139133303</v>
          </cell>
          <cell r="B113" t="str">
            <v>Sold Out</v>
          </cell>
          <cell r="C113" t="str">
            <v>Other</v>
          </cell>
        </row>
        <row r="114">
          <cell r="A114" t="str">
            <v>040139133305</v>
          </cell>
          <cell r="B114" t="str">
            <v>Sold Out</v>
          </cell>
          <cell r="C114" t="str">
            <v>Other</v>
          </cell>
        </row>
        <row r="115">
          <cell r="A115" t="str">
            <v>040139133307</v>
          </cell>
          <cell r="B115" t="str">
            <v>Sold Out</v>
          </cell>
          <cell r="C115" t="str">
            <v>Other</v>
          </cell>
        </row>
        <row r="116">
          <cell r="A116" t="str">
            <v>040139133309</v>
          </cell>
          <cell r="B116" t="str">
            <v>Sold Out</v>
          </cell>
          <cell r="C116" t="str">
            <v>Other</v>
          </cell>
        </row>
        <row r="117">
          <cell r="A117" t="str">
            <v>040139433303</v>
          </cell>
          <cell r="B117" t="str">
            <v>Sold Out</v>
          </cell>
          <cell r="C117" t="str">
            <v>Other</v>
          </cell>
        </row>
        <row r="118">
          <cell r="A118" t="str">
            <v>040139433305</v>
          </cell>
          <cell r="B118" t="str">
            <v>Sold Out</v>
          </cell>
          <cell r="C118" t="str">
            <v>Other</v>
          </cell>
        </row>
        <row r="119">
          <cell r="A119" t="str">
            <v>040139433307</v>
          </cell>
          <cell r="B119" t="str">
            <v>Sold Out</v>
          </cell>
          <cell r="C119" t="str">
            <v>Other</v>
          </cell>
        </row>
        <row r="120">
          <cell r="A120" t="str">
            <v>040139433309</v>
          </cell>
          <cell r="B120" t="str">
            <v>Sold Out</v>
          </cell>
          <cell r="C120" t="str">
            <v>Other</v>
          </cell>
        </row>
        <row r="121">
          <cell r="A121" t="str">
            <v>040218038303</v>
          </cell>
          <cell r="B121" t="str">
            <v>Sold Out</v>
          </cell>
          <cell r="C121" t="str">
            <v>Other</v>
          </cell>
        </row>
        <row r="122">
          <cell r="A122" t="str">
            <v>040218038305</v>
          </cell>
          <cell r="B122" t="str">
            <v>Sold Out</v>
          </cell>
          <cell r="C122" t="str">
            <v>Other</v>
          </cell>
        </row>
        <row r="123">
          <cell r="A123" t="str">
            <v>040218038307</v>
          </cell>
          <cell r="B123" t="str">
            <v>Sold Out</v>
          </cell>
          <cell r="C123" t="str">
            <v>Other</v>
          </cell>
        </row>
        <row r="124">
          <cell r="A124" t="str">
            <v>040218038309</v>
          </cell>
          <cell r="B124" t="str">
            <v>Sold Out</v>
          </cell>
          <cell r="C124" t="str">
            <v>Other</v>
          </cell>
        </row>
        <row r="125">
          <cell r="A125" t="str">
            <v>040218348303</v>
          </cell>
          <cell r="B125" t="str">
            <v>Sold Out</v>
          </cell>
          <cell r="C125" t="str">
            <v>Other</v>
          </cell>
        </row>
        <row r="126">
          <cell r="A126" t="str">
            <v>040218348305</v>
          </cell>
          <cell r="B126" t="str">
            <v>Sold Out</v>
          </cell>
          <cell r="C126" t="str">
            <v>Other</v>
          </cell>
        </row>
        <row r="127">
          <cell r="A127" t="str">
            <v>040218348307</v>
          </cell>
          <cell r="B127" t="str">
            <v>Sold Out</v>
          </cell>
          <cell r="C127" t="str">
            <v>Other</v>
          </cell>
        </row>
        <row r="128">
          <cell r="A128" t="str">
            <v>040218348309</v>
          </cell>
          <cell r="B128" t="str">
            <v>Sold Out</v>
          </cell>
          <cell r="C128" t="str">
            <v>Other</v>
          </cell>
        </row>
        <row r="129">
          <cell r="A129" t="str">
            <v>040218421303</v>
          </cell>
          <cell r="B129" t="str">
            <v>Sold Out</v>
          </cell>
          <cell r="C129" t="str">
            <v>Other</v>
          </cell>
        </row>
        <row r="130">
          <cell r="A130" t="str">
            <v>040218421305</v>
          </cell>
          <cell r="B130" t="str">
            <v>Sold Out</v>
          </cell>
          <cell r="C130" t="str">
            <v>Other</v>
          </cell>
        </row>
        <row r="131">
          <cell r="A131" t="str">
            <v>040218421307</v>
          </cell>
          <cell r="B131" t="str">
            <v>Sold Out</v>
          </cell>
          <cell r="C131" t="str">
            <v>Other</v>
          </cell>
        </row>
        <row r="132">
          <cell r="A132" t="str">
            <v>040218421309</v>
          </cell>
          <cell r="B132" t="str">
            <v>Sold Out</v>
          </cell>
          <cell r="C132" t="str">
            <v>Other</v>
          </cell>
        </row>
        <row r="133">
          <cell r="A133" t="str">
            <v>040218632303</v>
          </cell>
          <cell r="B133" t="str">
            <v>Sold Out</v>
          </cell>
          <cell r="C133" t="str">
            <v>Other</v>
          </cell>
        </row>
        <row r="134">
          <cell r="A134" t="str">
            <v>040218632305</v>
          </cell>
          <cell r="B134" t="str">
            <v>Sold Out</v>
          </cell>
          <cell r="C134" t="str">
            <v>Other</v>
          </cell>
        </row>
        <row r="135">
          <cell r="A135" t="str">
            <v>040218632307</v>
          </cell>
          <cell r="B135" t="str">
            <v>Sold Out</v>
          </cell>
          <cell r="C135" t="str">
            <v>Other</v>
          </cell>
        </row>
        <row r="136">
          <cell r="A136" t="str">
            <v>040218632309</v>
          </cell>
          <cell r="B136" t="str">
            <v>Sold Out</v>
          </cell>
          <cell r="C136" t="str">
            <v>Other</v>
          </cell>
        </row>
        <row r="137">
          <cell r="A137" t="str">
            <v>040232434303</v>
          </cell>
          <cell r="B137" t="str">
            <v>Sold Out</v>
          </cell>
          <cell r="C137" t="str">
            <v>Other</v>
          </cell>
        </row>
        <row r="138">
          <cell r="A138" t="str">
            <v>040232434305</v>
          </cell>
          <cell r="B138" t="str">
            <v>Sold Out</v>
          </cell>
          <cell r="C138" t="str">
            <v>Other</v>
          </cell>
        </row>
        <row r="139">
          <cell r="A139" t="str">
            <v>040232434307</v>
          </cell>
          <cell r="B139" t="str">
            <v>Sold Out</v>
          </cell>
          <cell r="C139" t="str">
            <v>Other</v>
          </cell>
        </row>
        <row r="140">
          <cell r="A140" t="str">
            <v>040232434309</v>
          </cell>
          <cell r="B140" t="str">
            <v>Sold Out</v>
          </cell>
          <cell r="C140" t="str">
            <v>Other</v>
          </cell>
        </row>
        <row r="141">
          <cell r="A141" t="str">
            <v>040272019303</v>
          </cell>
          <cell r="B141" t="str">
            <v>Sold Out</v>
          </cell>
          <cell r="C141" t="str">
            <v>Other</v>
          </cell>
        </row>
        <row r="142">
          <cell r="A142" t="str">
            <v>040272019305</v>
          </cell>
          <cell r="B142" t="str">
            <v>Sold Out</v>
          </cell>
          <cell r="C142" t="str">
            <v>Other</v>
          </cell>
        </row>
        <row r="143">
          <cell r="A143" t="str">
            <v>040272019307</v>
          </cell>
          <cell r="B143" t="str">
            <v>Sold Out</v>
          </cell>
          <cell r="C143" t="str">
            <v>Other</v>
          </cell>
        </row>
        <row r="144">
          <cell r="A144" t="str">
            <v>040272019309</v>
          </cell>
          <cell r="B144" t="str">
            <v>Sold Out</v>
          </cell>
          <cell r="C144" t="str">
            <v>Other</v>
          </cell>
        </row>
        <row r="145">
          <cell r="A145" t="str">
            <v>040303038303</v>
          </cell>
          <cell r="B145" t="str">
            <v>Sold Out</v>
          </cell>
          <cell r="C145" t="str">
            <v>Other</v>
          </cell>
        </row>
        <row r="146">
          <cell r="A146" t="str">
            <v>040303038305</v>
          </cell>
          <cell r="B146" t="str">
            <v>Sold Out</v>
          </cell>
          <cell r="C146" t="str">
            <v>Other</v>
          </cell>
        </row>
        <row r="147">
          <cell r="A147" t="str">
            <v>040303038307</v>
          </cell>
          <cell r="B147" t="str">
            <v>Sold Out</v>
          </cell>
          <cell r="C147" t="str">
            <v>Other</v>
          </cell>
        </row>
        <row r="148">
          <cell r="A148" t="str">
            <v>040303038309</v>
          </cell>
          <cell r="B148" t="str">
            <v>Sold Out</v>
          </cell>
          <cell r="C148" t="str">
            <v>Other</v>
          </cell>
        </row>
        <row r="149">
          <cell r="A149" t="str">
            <v>040303167303</v>
          </cell>
          <cell r="B149" t="str">
            <v>Sold Out</v>
          </cell>
          <cell r="C149" t="str">
            <v>Other</v>
          </cell>
        </row>
        <row r="150">
          <cell r="A150" t="str">
            <v>040303167305</v>
          </cell>
          <cell r="B150" t="str">
            <v>Sold Out</v>
          </cell>
          <cell r="C150" t="str">
            <v>Other</v>
          </cell>
        </row>
        <row r="151">
          <cell r="A151" t="str">
            <v>040303167307</v>
          </cell>
          <cell r="B151" t="str">
            <v>Sold Out</v>
          </cell>
          <cell r="C151" t="str">
            <v>Other</v>
          </cell>
        </row>
        <row r="152">
          <cell r="A152" t="str">
            <v>040303167309</v>
          </cell>
          <cell r="B152" t="str">
            <v>Sold Out</v>
          </cell>
          <cell r="C152" t="str">
            <v>Other</v>
          </cell>
        </row>
        <row r="153">
          <cell r="A153" t="str">
            <v>040303169303</v>
          </cell>
          <cell r="B153" t="str">
            <v>Sold Out</v>
          </cell>
          <cell r="C153" t="str">
            <v>Other</v>
          </cell>
        </row>
        <row r="154">
          <cell r="A154" t="str">
            <v>040303169305</v>
          </cell>
          <cell r="B154" t="str">
            <v>Sold Out</v>
          </cell>
          <cell r="C154" t="str">
            <v>Other</v>
          </cell>
        </row>
        <row r="155">
          <cell r="A155" t="str">
            <v>040303169307</v>
          </cell>
          <cell r="B155" t="str">
            <v>Sold Out</v>
          </cell>
          <cell r="C155" t="str">
            <v>Other</v>
          </cell>
        </row>
        <row r="156">
          <cell r="A156" t="str">
            <v>040303169309</v>
          </cell>
          <cell r="B156" t="str">
            <v>Sold Out</v>
          </cell>
          <cell r="C156" t="str">
            <v>Other</v>
          </cell>
        </row>
        <row r="157">
          <cell r="A157" t="str">
            <v>040303234303</v>
          </cell>
          <cell r="B157" t="str">
            <v>Sold Out</v>
          </cell>
          <cell r="C157" t="str">
            <v>Other</v>
          </cell>
        </row>
        <row r="158">
          <cell r="A158" t="str">
            <v>040303234305</v>
          </cell>
          <cell r="B158" t="str">
            <v>Sold Out</v>
          </cell>
          <cell r="C158" t="str">
            <v>Other</v>
          </cell>
        </row>
        <row r="159">
          <cell r="A159" t="str">
            <v>040303234307</v>
          </cell>
          <cell r="B159" t="str">
            <v>Sold Out</v>
          </cell>
          <cell r="C159" t="str">
            <v>Other</v>
          </cell>
        </row>
        <row r="160">
          <cell r="A160" t="str">
            <v>040303234309</v>
          </cell>
          <cell r="B160" t="str">
            <v>Sold Out</v>
          </cell>
          <cell r="C160" t="str">
            <v>Other</v>
          </cell>
        </row>
        <row r="161">
          <cell r="A161" t="str">
            <v>040303242303</v>
          </cell>
          <cell r="B161" t="str">
            <v>Sold Out</v>
          </cell>
          <cell r="C161" t="str">
            <v>Other</v>
          </cell>
        </row>
        <row r="162">
          <cell r="A162" t="str">
            <v>040303242305</v>
          </cell>
          <cell r="B162" t="str">
            <v>Sold Out</v>
          </cell>
          <cell r="C162" t="str">
            <v>Other</v>
          </cell>
        </row>
        <row r="163">
          <cell r="A163" t="str">
            <v>040303242307</v>
          </cell>
          <cell r="B163" t="str">
            <v>Sold Out</v>
          </cell>
          <cell r="C163" t="str">
            <v>Other</v>
          </cell>
        </row>
        <row r="164">
          <cell r="A164" t="str">
            <v>040303242309</v>
          </cell>
          <cell r="B164" t="str">
            <v>Sold Out</v>
          </cell>
          <cell r="C164" t="str">
            <v>Other</v>
          </cell>
        </row>
        <row r="165">
          <cell r="A165" t="str">
            <v>040303433303</v>
          </cell>
          <cell r="B165" t="str">
            <v>Sold Out</v>
          </cell>
          <cell r="C165" t="str">
            <v>Other</v>
          </cell>
        </row>
        <row r="166">
          <cell r="A166" t="str">
            <v>040303433305</v>
          </cell>
          <cell r="B166" t="str">
            <v>Sold Out</v>
          </cell>
          <cell r="C166" t="str">
            <v>Other</v>
          </cell>
        </row>
        <row r="167">
          <cell r="A167" t="str">
            <v>040303433307</v>
          </cell>
          <cell r="B167" t="str">
            <v>Sold Out</v>
          </cell>
          <cell r="C167" t="str">
            <v>Other</v>
          </cell>
        </row>
        <row r="168">
          <cell r="A168" t="str">
            <v>040303433309</v>
          </cell>
          <cell r="B168" t="str">
            <v>Sold Out</v>
          </cell>
          <cell r="C168" t="str">
            <v>Other</v>
          </cell>
        </row>
        <row r="169">
          <cell r="A169" t="str">
            <v>040303572303</v>
          </cell>
          <cell r="B169" t="str">
            <v>Sold Out</v>
          </cell>
          <cell r="C169" t="str">
            <v>Other</v>
          </cell>
        </row>
        <row r="170">
          <cell r="A170" t="str">
            <v>040303572305</v>
          </cell>
          <cell r="B170" t="str">
            <v>Sold Out</v>
          </cell>
          <cell r="C170" t="str">
            <v>Other</v>
          </cell>
        </row>
        <row r="171">
          <cell r="A171" t="str">
            <v>040303572307</v>
          </cell>
          <cell r="B171" t="str">
            <v>Sold Out</v>
          </cell>
          <cell r="C171" t="str">
            <v>Other</v>
          </cell>
        </row>
        <row r="172">
          <cell r="A172" t="str">
            <v>040303572309</v>
          </cell>
          <cell r="B172" t="str">
            <v>Sold Out</v>
          </cell>
          <cell r="C172" t="str">
            <v>Other</v>
          </cell>
        </row>
        <row r="173">
          <cell r="A173" t="str">
            <v>040310234303</v>
          </cell>
          <cell r="B173" t="str">
            <v>Sold Out</v>
          </cell>
          <cell r="C173" t="str">
            <v>Other</v>
          </cell>
        </row>
        <row r="174">
          <cell r="A174" t="str">
            <v>040310234305</v>
          </cell>
          <cell r="B174" t="str">
            <v>Sold Out</v>
          </cell>
          <cell r="C174" t="str">
            <v>Other</v>
          </cell>
        </row>
        <row r="175">
          <cell r="A175" t="str">
            <v>040310234307</v>
          </cell>
          <cell r="B175" t="str">
            <v>Sold Out</v>
          </cell>
          <cell r="C175" t="str">
            <v>Other</v>
          </cell>
        </row>
        <row r="176">
          <cell r="A176" t="str">
            <v>040310234309</v>
          </cell>
          <cell r="B176" t="str">
            <v>Sold Out</v>
          </cell>
          <cell r="C176" t="str">
            <v>Other</v>
          </cell>
        </row>
        <row r="177">
          <cell r="A177" t="str">
            <v>040316027303</v>
          </cell>
          <cell r="B177" t="str">
            <v>Sold Out</v>
          </cell>
          <cell r="C177" t="str">
            <v>Other</v>
          </cell>
        </row>
        <row r="178">
          <cell r="A178" t="str">
            <v>040316027305</v>
          </cell>
          <cell r="B178" t="str">
            <v>Sold Out</v>
          </cell>
          <cell r="C178" t="str">
            <v>Other</v>
          </cell>
        </row>
        <row r="179">
          <cell r="A179" t="str">
            <v>040316027307</v>
          </cell>
          <cell r="B179" t="str">
            <v>Sold Out</v>
          </cell>
          <cell r="C179" t="str">
            <v>Other</v>
          </cell>
        </row>
        <row r="180">
          <cell r="A180" t="str">
            <v>040316027309</v>
          </cell>
          <cell r="B180" t="str">
            <v>Sold Out</v>
          </cell>
          <cell r="C180" t="str">
            <v>Other</v>
          </cell>
        </row>
        <row r="181">
          <cell r="A181" t="str">
            <v>040316038303</v>
          </cell>
          <cell r="B181" t="str">
            <v>Sold Out</v>
          </cell>
          <cell r="C181" t="str">
            <v>Other</v>
          </cell>
        </row>
        <row r="182">
          <cell r="A182" t="str">
            <v>040316038305</v>
          </cell>
          <cell r="B182" t="str">
            <v>Sold Out</v>
          </cell>
          <cell r="C182" t="str">
            <v>Other</v>
          </cell>
        </row>
        <row r="183">
          <cell r="A183" t="str">
            <v>040316038307</v>
          </cell>
          <cell r="B183" t="str">
            <v>Sold Out</v>
          </cell>
          <cell r="C183" t="str">
            <v>Other</v>
          </cell>
        </row>
        <row r="184">
          <cell r="A184" t="str">
            <v>040316038309</v>
          </cell>
          <cell r="B184" t="str">
            <v>Sold Out</v>
          </cell>
          <cell r="C184" t="str">
            <v>Other</v>
          </cell>
        </row>
        <row r="185">
          <cell r="A185" t="str">
            <v>040316166303</v>
          </cell>
          <cell r="B185" t="str">
            <v>Sold Out</v>
          </cell>
          <cell r="C185" t="str">
            <v>Other</v>
          </cell>
        </row>
        <row r="186">
          <cell r="A186" t="str">
            <v>040316166305</v>
          </cell>
          <cell r="B186" t="str">
            <v>Sold Out</v>
          </cell>
          <cell r="C186" t="str">
            <v>Other</v>
          </cell>
        </row>
        <row r="187">
          <cell r="A187" t="str">
            <v>040316166307</v>
          </cell>
          <cell r="B187" t="str">
            <v>Sold Out</v>
          </cell>
          <cell r="C187" t="str">
            <v>Other</v>
          </cell>
        </row>
        <row r="188">
          <cell r="A188" t="str">
            <v>040316166309</v>
          </cell>
          <cell r="B188" t="str">
            <v>Sold Out</v>
          </cell>
          <cell r="C188" t="str">
            <v>Other</v>
          </cell>
        </row>
        <row r="189">
          <cell r="A189" t="str">
            <v>040317367303</v>
          </cell>
          <cell r="B189" t="str">
            <v>Sold Out</v>
          </cell>
          <cell r="C189" t="str">
            <v>Other</v>
          </cell>
        </row>
        <row r="190">
          <cell r="A190" t="str">
            <v>040317367305</v>
          </cell>
          <cell r="B190" t="str">
            <v>Sold Out</v>
          </cell>
          <cell r="C190" t="str">
            <v>Other</v>
          </cell>
        </row>
        <row r="191">
          <cell r="A191" t="str">
            <v>040317367307</v>
          </cell>
          <cell r="B191" t="str">
            <v>Sold Out</v>
          </cell>
          <cell r="C191" t="str">
            <v>Other</v>
          </cell>
        </row>
        <row r="192">
          <cell r="A192" t="str">
            <v>040317367309</v>
          </cell>
          <cell r="B192" t="str">
            <v>Sold Out</v>
          </cell>
          <cell r="C192" t="str">
            <v>Other</v>
          </cell>
        </row>
        <row r="193">
          <cell r="A193" t="str">
            <v>040320234303</v>
          </cell>
          <cell r="B193" t="str">
            <v>Sold Out</v>
          </cell>
          <cell r="C193" t="str">
            <v>Other</v>
          </cell>
        </row>
        <row r="194">
          <cell r="A194" t="str">
            <v>040320234305</v>
          </cell>
          <cell r="B194" t="str">
            <v>Sold Out</v>
          </cell>
          <cell r="C194" t="str">
            <v>Other</v>
          </cell>
        </row>
        <row r="195">
          <cell r="A195" t="str">
            <v>040320234307</v>
          </cell>
          <cell r="B195" t="str">
            <v>Sold Out</v>
          </cell>
          <cell r="C195" t="str">
            <v>Other</v>
          </cell>
        </row>
        <row r="196">
          <cell r="A196" t="str">
            <v>040320234309</v>
          </cell>
          <cell r="B196" t="str">
            <v>Sold Out</v>
          </cell>
          <cell r="C196" t="str">
            <v>Other</v>
          </cell>
        </row>
        <row r="197">
          <cell r="A197" t="str">
            <v>040348133303</v>
          </cell>
          <cell r="B197" t="str">
            <v>Sold Out</v>
          </cell>
          <cell r="C197" t="str">
            <v>Other</v>
          </cell>
        </row>
        <row r="198">
          <cell r="A198" t="str">
            <v>040348133305</v>
          </cell>
          <cell r="B198" t="str">
            <v>Sold Out</v>
          </cell>
          <cell r="C198" t="str">
            <v>Other</v>
          </cell>
        </row>
        <row r="199">
          <cell r="A199" t="str">
            <v>040348133307</v>
          </cell>
          <cell r="B199" t="str">
            <v>Sold Out</v>
          </cell>
          <cell r="C199" t="str">
            <v>Other</v>
          </cell>
        </row>
        <row r="200">
          <cell r="A200" t="str">
            <v>040348133309</v>
          </cell>
          <cell r="B200" t="str">
            <v>Sold Out</v>
          </cell>
          <cell r="C200" t="str">
            <v>Other</v>
          </cell>
        </row>
        <row r="201">
          <cell r="A201" t="str">
            <v>040348590303</v>
          </cell>
          <cell r="B201" t="str">
            <v>Sold Out</v>
          </cell>
          <cell r="C201" t="str">
            <v>Other</v>
          </cell>
        </row>
        <row r="202">
          <cell r="A202" t="str">
            <v>040348590305</v>
          </cell>
          <cell r="B202" t="str">
            <v>Sold Out</v>
          </cell>
          <cell r="C202" t="str">
            <v>Other</v>
          </cell>
        </row>
        <row r="203">
          <cell r="A203" t="str">
            <v>040348590307</v>
          </cell>
          <cell r="B203" t="str">
            <v>Sold Out</v>
          </cell>
          <cell r="C203" t="str">
            <v>Other</v>
          </cell>
        </row>
        <row r="204">
          <cell r="A204" t="str">
            <v>040348590309</v>
          </cell>
          <cell r="B204" t="str">
            <v>Sold Out</v>
          </cell>
          <cell r="C204" t="str">
            <v>Other</v>
          </cell>
        </row>
        <row r="205">
          <cell r="A205" t="str">
            <v>040369027303</v>
          </cell>
          <cell r="B205" t="str">
            <v>Sold Out</v>
          </cell>
          <cell r="C205" t="str">
            <v>Other</v>
          </cell>
        </row>
        <row r="206">
          <cell r="A206" t="str">
            <v>040369027305</v>
          </cell>
          <cell r="B206" t="str">
            <v>Sold Out</v>
          </cell>
          <cell r="C206" t="str">
            <v>Other</v>
          </cell>
        </row>
        <row r="207">
          <cell r="A207" t="str">
            <v>040369027307</v>
          </cell>
          <cell r="B207" t="str">
            <v>Sold Out</v>
          </cell>
          <cell r="C207" t="str">
            <v>Other</v>
          </cell>
        </row>
        <row r="208">
          <cell r="A208" t="str">
            <v>040369027309</v>
          </cell>
          <cell r="B208" t="str">
            <v>Sold Out</v>
          </cell>
          <cell r="C208" t="str">
            <v>Other</v>
          </cell>
        </row>
        <row r="209">
          <cell r="A209" t="str">
            <v>040369512303</v>
          </cell>
          <cell r="B209" t="str">
            <v>Sold Out</v>
          </cell>
          <cell r="C209" t="str">
            <v>Other</v>
          </cell>
        </row>
        <row r="210">
          <cell r="A210" t="str">
            <v>040369512305</v>
          </cell>
          <cell r="B210" t="str">
            <v>Sold Out</v>
          </cell>
          <cell r="C210" t="str">
            <v>Other</v>
          </cell>
        </row>
        <row r="211">
          <cell r="A211" t="str">
            <v>040369512307</v>
          </cell>
          <cell r="B211" t="str">
            <v>Sold Out</v>
          </cell>
          <cell r="C211" t="str">
            <v>Other</v>
          </cell>
        </row>
        <row r="212">
          <cell r="A212" t="str">
            <v>040369512309</v>
          </cell>
          <cell r="B212" t="str">
            <v>Sold Out</v>
          </cell>
          <cell r="C212" t="str">
            <v>Other</v>
          </cell>
        </row>
        <row r="213">
          <cell r="A213" t="str">
            <v>040374038303</v>
          </cell>
          <cell r="B213" t="str">
            <v>Sold Out</v>
          </cell>
          <cell r="C213" t="str">
            <v>Other</v>
          </cell>
        </row>
        <row r="214">
          <cell r="A214" t="str">
            <v>040374038305</v>
          </cell>
          <cell r="B214" t="str">
            <v>Sold Out</v>
          </cell>
          <cell r="C214" t="str">
            <v>Other</v>
          </cell>
        </row>
        <row r="215">
          <cell r="A215" t="str">
            <v>040374038307</v>
          </cell>
          <cell r="B215" t="str">
            <v>Sold Out</v>
          </cell>
          <cell r="C215" t="str">
            <v>Other</v>
          </cell>
        </row>
        <row r="216">
          <cell r="A216" t="str">
            <v>040374038309</v>
          </cell>
          <cell r="B216" t="str">
            <v>Sold Out</v>
          </cell>
          <cell r="C216" t="str">
            <v>Other</v>
          </cell>
        </row>
        <row r="217">
          <cell r="A217" t="str">
            <v>040374133303</v>
          </cell>
          <cell r="B217" t="str">
            <v>Sold Out</v>
          </cell>
          <cell r="C217" t="str">
            <v>Other</v>
          </cell>
        </row>
        <row r="218">
          <cell r="A218" t="str">
            <v>040374133305</v>
          </cell>
          <cell r="B218" t="str">
            <v>Sold Out</v>
          </cell>
          <cell r="C218" t="str">
            <v>Other</v>
          </cell>
        </row>
        <row r="219">
          <cell r="A219" t="str">
            <v>040374133307</v>
          </cell>
          <cell r="B219" t="str">
            <v>Sold Out</v>
          </cell>
          <cell r="C219" t="str">
            <v>Other</v>
          </cell>
        </row>
        <row r="220">
          <cell r="A220" t="str">
            <v>040374133309</v>
          </cell>
          <cell r="B220" t="str">
            <v>Sold Out</v>
          </cell>
          <cell r="C220" t="str">
            <v>Other</v>
          </cell>
        </row>
        <row r="221">
          <cell r="A221" t="str">
            <v>040374303303</v>
          </cell>
          <cell r="B221" t="str">
            <v>Sold Out</v>
          </cell>
          <cell r="C221" t="str">
            <v>Other</v>
          </cell>
        </row>
        <row r="222">
          <cell r="A222" t="str">
            <v>040374303305</v>
          </cell>
          <cell r="B222" t="str">
            <v>Sold Out</v>
          </cell>
          <cell r="C222" t="str">
            <v>Other</v>
          </cell>
        </row>
        <row r="223">
          <cell r="A223" t="str">
            <v>040374303307</v>
          </cell>
          <cell r="B223" t="str">
            <v>Sold Out</v>
          </cell>
          <cell r="C223" t="str">
            <v>Other</v>
          </cell>
        </row>
        <row r="224">
          <cell r="A224" t="str">
            <v>040374303309</v>
          </cell>
          <cell r="B224" t="str">
            <v>Sold Out</v>
          </cell>
          <cell r="C224" t="str">
            <v>Other</v>
          </cell>
        </row>
        <row r="225">
          <cell r="A225" t="str">
            <v>040382038303</v>
          </cell>
          <cell r="B225" t="str">
            <v>Sold Out</v>
          </cell>
          <cell r="C225" t="str">
            <v>Other</v>
          </cell>
        </row>
        <row r="226">
          <cell r="A226" t="str">
            <v>040382038305</v>
          </cell>
          <cell r="B226" t="str">
            <v>Sold Out</v>
          </cell>
          <cell r="C226" t="str">
            <v>Other</v>
          </cell>
        </row>
        <row r="227">
          <cell r="A227" t="str">
            <v>040382038307</v>
          </cell>
          <cell r="B227" t="str">
            <v>Sold Out</v>
          </cell>
          <cell r="C227" t="str">
            <v>Other</v>
          </cell>
        </row>
        <row r="228">
          <cell r="A228" t="str">
            <v>040382038309</v>
          </cell>
          <cell r="B228" t="str">
            <v>Sold Out</v>
          </cell>
          <cell r="C228" t="str">
            <v>Other</v>
          </cell>
        </row>
        <row r="229">
          <cell r="A229" t="str">
            <v>040382133303</v>
          </cell>
          <cell r="B229" t="str">
            <v>Sold Out</v>
          </cell>
          <cell r="C229" t="str">
            <v>Other</v>
          </cell>
        </row>
        <row r="230">
          <cell r="A230" t="str">
            <v>040382133305</v>
          </cell>
          <cell r="B230" t="str">
            <v>Sold Out</v>
          </cell>
          <cell r="C230" t="str">
            <v>Other</v>
          </cell>
        </row>
        <row r="231">
          <cell r="A231" t="str">
            <v>040382133307</v>
          </cell>
          <cell r="B231" t="str">
            <v>Sold Out</v>
          </cell>
          <cell r="C231" t="str">
            <v>Other</v>
          </cell>
        </row>
        <row r="232">
          <cell r="A232" t="str">
            <v>040382133309</v>
          </cell>
          <cell r="B232" t="str">
            <v>Sold Out</v>
          </cell>
          <cell r="C232" t="str">
            <v>Other</v>
          </cell>
        </row>
        <row r="233">
          <cell r="A233" t="str">
            <v>040382433303</v>
          </cell>
          <cell r="B233" t="str">
            <v>Sold Out</v>
          </cell>
          <cell r="C233" t="str">
            <v>Other</v>
          </cell>
        </row>
        <row r="234">
          <cell r="A234" t="str">
            <v>040382433305</v>
          </cell>
          <cell r="B234" t="str">
            <v>Sold Out</v>
          </cell>
          <cell r="C234" t="str">
            <v>Other</v>
          </cell>
        </row>
        <row r="235">
          <cell r="A235" t="str">
            <v>040382433307</v>
          </cell>
          <cell r="B235" t="str">
            <v>Sold Out</v>
          </cell>
          <cell r="C235" t="str">
            <v>Other</v>
          </cell>
        </row>
        <row r="236">
          <cell r="A236" t="str">
            <v>040382433309</v>
          </cell>
          <cell r="B236" t="str">
            <v>Sold Out</v>
          </cell>
          <cell r="C236" t="str">
            <v>Other</v>
          </cell>
        </row>
        <row r="237">
          <cell r="A237" t="str">
            <v>040412166303</v>
          </cell>
          <cell r="B237" t="str">
            <v>Sold Out</v>
          </cell>
          <cell r="C237" t="str">
            <v>Other</v>
          </cell>
        </row>
        <row r="238">
          <cell r="A238" t="str">
            <v>040412166305</v>
          </cell>
          <cell r="B238" t="str">
            <v>Sold Out</v>
          </cell>
          <cell r="C238" t="str">
            <v>Other</v>
          </cell>
        </row>
        <row r="239">
          <cell r="A239" t="str">
            <v>040412166307</v>
          </cell>
          <cell r="B239" t="str">
            <v>Sold Out</v>
          </cell>
          <cell r="C239" t="str">
            <v>Other</v>
          </cell>
        </row>
        <row r="240">
          <cell r="A240" t="str">
            <v>040412166309</v>
          </cell>
          <cell r="B240" t="str">
            <v>Sold Out</v>
          </cell>
          <cell r="C240" t="str">
            <v>Other</v>
          </cell>
        </row>
        <row r="241">
          <cell r="A241" t="str">
            <v>040412242303</v>
          </cell>
          <cell r="B241" t="str">
            <v>Sold Out</v>
          </cell>
          <cell r="C241" t="str">
            <v>Other</v>
          </cell>
        </row>
        <row r="242">
          <cell r="A242" t="str">
            <v>040412242305</v>
          </cell>
          <cell r="B242" t="str">
            <v>Sold Out</v>
          </cell>
          <cell r="C242" t="str">
            <v>Other</v>
          </cell>
        </row>
        <row r="243">
          <cell r="A243" t="str">
            <v>040412242307</v>
          </cell>
          <cell r="B243" t="str">
            <v>Sold Out</v>
          </cell>
          <cell r="C243" t="str">
            <v>Other</v>
          </cell>
        </row>
        <row r="244">
          <cell r="A244" t="str">
            <v>040412242309</v>
          </cell>
          <cell r="B244" t="str">
            <v>Sold Out</v>
          </cell>
          <cell r="C244" t="str">
            <v>Other</v>
          </cell>
        </row>
        <row r="245">
          <cell r="A245" t="str">
            <v>040426265303</v>
          </cell>
          <cell r="B245" t="str">
            <v>Sold Out</v>
          </cell>
          <cell r="C245" t="str">
            <v>Other</v>
          </cell>
        </row>
        <row r="246">
          <cell r="A246" t="str">
            <v>040426265305</v>
          </cell>
          <cell r="B246" t="str">
            <v>Sold Out</v>
          </cell>
          <cell r="C246" t="str">
            <v>Other</v>
          </cell>
        </row>
        <row r="247">
          <cell r="A247" t="str">
            <v>040426265307</v>
          </cell>
          <cell r="B247" t="str">
            <v>Sold Out</v>
          </cell>
          <cell r="C247" t="str">
            <v>Other</v>
          </cell>
        </row>
        <row r="248">
          <cell r="A248" t="str">
            <v>040426265309</v>
          </cell>
          <cell r="B248" t="str">
            <v>Sold Out</v>
          </cell>
          <cell r="C248" t="str">
            <v>Other</v>
          </cell>
        </row>
        <row r="249">
          <cell r="A249" t="str">
            <v>040426367303</v>
          </cell>
          <cell r="B249" t="str">
            <v>Sold Out</v>
          </cell>
          <cell r="C249" t="str">
            <v>Other</v>
          </cell>
        </row>
        <row r="250">
          <cell r="A250" t="str">
            <v>040426367305</v>
          </cell>
          <cell r="B250" t="str">
            <v>Sold Out</v>
          </cell>
          <cell r="C250" t="str">
            <v>Other</v>
          </cell>
        </row>
        <row r="251">
          <cell r="A251" t="str">
            <v>040426367307</v>
          </cell>
          <cell r="B251" t="str">
            <v>Sold Out</v>
          </cell>
          <cell r="C251" t="str">
            <v>Other</v>
          </cell>
        </row>
        <row r="252">
          <cell r="A252" t="str">
            <v>040426367309</v>
          </cell>
          <cell r="B252" t="str">
            <v>Sold Out</v>
          </cell>
          <cell r="C252" t="str">
            <v>Other</v>
          </cell>
        </row>
        <row r="253">
          <cell r="A253" t="str">
            <v>040452133303</v>
          </cell>
          <cell r="B253" t="str">
            <v>Sold Out</v>
          </cell>
          <cell r="C253" t="str">
            <v>Other</v>
          </cell>
        </row>
        <row r="254">
          <cell r="A254" t="str">
            <v>040452133305</v>
          </cell>
          <cell r="B254" t="str">
            <v>Sold Out</v>
          </cell>
          <cell r="C254" t="str">
            <v>Other</v>
          </cell>
        </row>
        <row r="255">
          <cell r="A255" t="str">
            <v>040452133307</v>
          </cell>
          <cell r="B255" t="str">
            <v>Sold Out</v>
          </cell>
          <cell r="C255" t="str">
            <v>Other</v>
          </cell>
        </row>
        <row r="256">
          <cell r="A256" t="str">
            <v>040452133309</v>
          </cell>
          <cell r="B256" t="str">
            <v>Sold Out</v>
          </cell>
          <cell r="C256" t="str">
            <v>Other</v>
          </cell>
        </row>
        <row r="257">
          <cell r="A257" t="str">
            <v>040452433303</v>
          </cell>
          <cell r="B257" t="str">
            <v>Sold Out</v>
          </cell>
          <cell r="C257" t="str">
            <v>Other</v>
          </cell>
        </row>
        <row r="258">
          <cell r="A258" t="str">
            <v>040452433305</v>
          </cell>
          <cell r="B258" t="str">
            <v>Sold Out</v>
          </cell>
          <cell r="C258" t="str">
            <v>Other</v>
          </cell>
        </row>
        <row r="259">
          <cell r="A259" t="str">
            <v>040452433307</v>
          </cell>
          <cell r="B259" t="str">
            <v>Sold Out</v>
          </cell>
          <cell r="C259" t="str">
            <v>Other</v>
          </cell>
        </row>
        <row r="260">
          <cell r="A260" t="str">
            <v>040452433309</v>
          </cell>
          <cell r="B260" t="str">
            <v>Sold Out</v>
          </cell>
          <cell r="C260" t="str">
            <v>Other</v>
          </cell>
        </row>
        <row r="261">
          <cell r="A261" t="str">
            <v>040452572303</v>
          </cell>
          <cell r="B261" t="str">
            <v>Sold Out</v>
          </cell>
          <cell r="C261" t="str">
            <v>Other</v>
          </cell>
        </row>
        <row r="262">
          <cell r="A262" t="str">
            <v>040452572305</v>
          </cell>
          <cell r="B262" t="str">
            <v>Sold Out</v>
          </cell>
          <cell r="C262" t="str">
            <v>Other</v>
          </cell>
        </row>
        <row r="263">
          <cell r="A263" t="str">
            <v>040452572307</v>
          </cell>
          <cell r="B263" t="str">
            <v>Sold Out</v>
          </cell>
          <cell r="C263" t="str">
            <v>Other</v>
          </cell>
        </row>
        <row r="264">
          <cell r="A264" t="str">
            <v>040452572309</v>
          </cell>
          <cell r="B264" t="str">
            <v>Sold Out</v>
          </cell>
          <cell r="C264" t="str">
            <v>Other</v>
          </cell>
        </row>
        <row r="265">
          <cell r="A265" t="str">
            <v>040469027303</v>
          </cell>
          <cell r="B265" t="str">
            <v>Sold Out</v>
          </cell>
          <cell r="C265" t="str">
            <v>Other</v>
          </cell>
        </row>
        <row r="266">
          <cell r="A266" t="str">
            <v>040469027305</v>
          </cell>
          <cell r="B266" t="str">
            <v>Sold Out</v>
          </cell>
          <cell r="C266" t="str">
            <v>Other</v>
          </cell>
        </row>
        <row r="267">
          <cell r="A267" t="str">
            <v>040469027307</v>
          </cell>
          <cell r="B267" t="str">
            <v>Sold Out</v>
          </cell>
          <cell r="C267" t="str">
            <v>Other</v>
          </cell>
        </row>
        <row r="268">
          <cell r="A268" t="str">
            <v>040469027309</v>
          </cell>
          <cell r="B268" t="str">
            <v>Sold Out</v>
          </cell>
          <cell r="C268" t="str">
            <v>Other</v>
          </cell>
        </row>
        <row r="269">
          <cell r="A269" t="str">
            <v>040469038303</v>
          </cell>
          <cell r="B269" t="str">
            <v>Sold Out</v>
          </cell>
          <cell r="C269" t="str">
            <v>Other</v>
          </cell>
        </row>
        <row r="270">
          <cell r="A270" t="str">
            <v>040469038305</v>
          </cell>
          <cell r="B270" t="str">
            <v>Sold Out</v>
          </cell>
          <cell r="C270" t="str">
            <v>Other</v>
          </cell>
        </row>
        <row r="271">
          <cell r="A271" t="str">
            <v>040469038307</v>
          </cell>
          <cell r="B271" t="str">
            <v>Sold Out</v>
          </cell>
          <cell r="C271" t="str">
            <v>Other</v>
          </cell>
        </row>
        <row r="272">
          <cell r="A272" t="str">
            <v>040469038309</v>
          </cell>
          <cell r="B272" t="str">
            <v>Sold Out</v>
          </cell>
          <cell r="C272" t="str">
            <v>Other</v>
          </cell>
        </row>
        <row r="273">
          <cell r="A273" t="str">
            <v>040469433303</v>
          </cell>
          <cell r="B273" t="str">
            <v>Sold Out</v>
          </cell>
          <cell r="C273" t="str">
            <v>Other</v>
          </cell>
        </row>
        <row r="274">
          <cell r="A274" t="str">
            <v>040469433305</v>
          </cell>
          <cell r="B274" t="str">
            <v>Sold Out</v>
          </cell>
          <cell r="C274" t="str">
            <v>Other</v>
          </cell>
        </row>
        <row r="275">
          <cell r="A275" t="str">
            <v>040469433307</v>
          </cell>
          <cell r="B275" t="str">
            <v>Sold Out</v>
          </cell>
          <cell r="C275" t="str">
            <v>Other</v>
          </cell>
        </row>
        <row r="276">
          <cell r="A276" t="str">
            <v>040469433309</v>
          </cell>
          <cell r="B276" t="str">
            <v>Sold Out</v>
          </cell>
          <cell r="C276" t="str">
            <v>Other</v>
          </cell>
        </row>
        <row r="277">
          <cell r="A277" t="str">
            <v>040511038303</v>
          </cell>
          <cell r="B277" t="str">
            <v>Sold Out</v>
          </cell>
          <cell r="C277" t="str">
            <v>Other</v>
          </cell>
        </row>
        <row r="278">
          <cell r="A278" t="str">
            <v>040511038305</v>
          </cell>
          <cell r="B278" t="str">
            <v>Sold Out</v>
          </cell>
          <cell r="C278" t="str">
            <v>Other</v>
          </cell>
        </row>
        <row r="279">
          <cell r="A279" t="str">
            <v>040511038307</v>
          </cell>
          <cell r="B279" t="str">
            <v>Sold Out</v>
          </cell>
          <cell r="C279" t="str">
            <v>Other</v>
          </cell>
        </row>
        <row r="280">
          <cell r="A280" t="str">
            <v>040511038309</v>
          </cell>
          <cell r="B280" t="str">
            <v>Sold Out</v>
          </cell>
          <cell r="C280" t="str">
            <v>Other</v>
          </cell>
        </row>
        <row r="281">
          <cell r="A281" t="str">
            <v>040571038303</v>
          </cell>
          <cell r="B281" t="str">
            <v>Sold Out</v>
          </cell>
          <cell r="C281" t="str">
            <v>Other</v>
          </cell>
        </row>
        <row r="282">
          <cell r="A282" t="str">
            <v>040571038305</v>
          </cell>
          <cell r="B282" t="str">
            <v>Sold Out</v>
          </cell>
          <cell r="C282" t="str">
            <v>Other</v>
          </cell>
        </row>
        <row r="283">
          <cell r="A283" t="str">
            <v>040571038307</v>
          </cell>
          <cell r="B283" t="str">
            <v>Sold Out</v>
          </cell>
          <cell r="C283" t="str">
            <v>Other</v>
          </cell>
        </row>
        <row r="284">
          <cell r="A284" t="str">
            <v>040571038309</v>
          </cell>
          <cell r="B284" t="str">
            <v>Sold Out</v>
          </cell>
          <cell r="C284" t="str">
            <v>Other</v>
          </cell>
        </row>
        <row r="285">
          <cell r="A285" t="str">
            <v>040571133303</v>
          </cell>
          <cell r="B285" t="str">
            <v>Sold Out</v>
          </cell>
          <cell r="C285" t="str">
            <v>Other</v>
          </cell>
        </row>
        <row r="286">
          <cell r="A286" t="str">
            <v>040571133305</v>
          </cell>
          <cell r="B286" t="str">
            <v>Sold Out</v>
          </cell>
          <cell r="C286" t="str">
            <v>Other</v>
          </cell>
        </row>
        <row r="287">
          <cell r="A287" t="str">
            <v>040571133307</v>
          </cell>
          <cell r="B287" t="str">
            <v>Sold Out</v>
          </cell>
          <cell r="C287" t="str">
            <v>Other</v>
          </cell>
        </row>
        <row r="288">
          <cell r="A288" t="str">
            <v>040571133309</v>
          </cell>
          <cell r="B288" t="str">
            <v>Sold Out</v>
          </cell>
          <cell r="C288" t="str">
            <v>Other</v>
          </cell>
        </row>
        <row r="289">
          <cell r="A289" t="str">
            <v>040571367303</v>
          </cell>
          <cell r="B289" t="str">
            <v>Sold Out</v>
          </cell>
          <cell r="C289" t="str">
            <v>Other</v>
          </cell>
        </row>
        <row r="290">
          <cell r="A290" t="str">
            <v>040571367305</v>
          </cell>
          <cell r="B290" t="str">
            <v>Sold Out</v>
          </cell>
          <cell r="C290" t="str">
            <v>Other</v>
          </cell>
        </row>
        <row r="291">
          <cell r="A291" t="str">
            <v>040571367307</v>
          </cell>
          <cell r="B291" t="str">
            <v>Sold Out</v>
          </cell>
          <cell r="C291" t="str">
            <v>Other</v>
          </cell>
        </row>
        <row r="292">
          <cell r="A292" t="str">
            <v>040571367309</v>
          </cell>
          <cell r="B292" t="str">
            <v>Sold Out</v>
          </cell>
          <cell r="C292" t="str">
            <v>Other</v>
          </cell>
        </row>
        <row r="293">
          <cell r="A293" t="str">
            <v>040630038303</v>
          </cell>
          <cell r="B293" t="str">
            <v>Sold Out</v>
          </cell>
          <cell r="C293" t="str">
            <v>Other</v>
          </cell>
        </row>
        <row r="294">
          <cell r="A294" t="str">
            <v>040630038305</v>
          </cell>
          <cell r="B294" t="str">
            <v>Sold Out</v>
          </cell>
          <cell r="C294" t="str">
            <v>Other</v>
          </cell>
        </row>
        <row r="295">
          <cell r="A295" t="str">
            <v>040630038307</v>
          </cell>
          <cell r="B295" t="str">
            <v>Sold Out</v>
          </cell>
          <cell r="C295" t="str">
            <v>Other</v>
          </cell>
        </row>
        <row r="296">
          <cell r="A296" t="str">
            <v>040630038309</v>
          </cell>
          <cell r="B296" t="str">
            <v>Sold Out</v>
          </cell>
          <cell r="C296" t="str">
            <v>Other</v>
          </cell>
        </row>
        <row r="297">
          <cell r="A297" t="str">
            <v>040630301303</v>
          </cell>
          <cell r="B297" t="str">
            <v>Sold Out</v>
          </cell>
          <cell r="C297" t="str">
            <v>Other</v>
          </cell>
        </row>
        <row r="298">
          <cell r="A298" t="str">
            <v>040630301305</v>
          </cell>
          <cell r="B298" t="str">
            <v>Sold Out</v>
          </cell>
          <cell r="C298" t="str">
            <v>Other</v>
          </cell>
        </row>
        <row r="299">
          <cell r="A299" t="str">
            <v>040630301307</v>
          </cell>
          <cell r="B299" t="str">
            <v>Sold Out</v>
          </cell>
          <cell r="C299" t="str">
            <v>Other</v>
          </cell>
        </row>
        <row r="300">
          <cell r="A300" t="str">
            <v>040630301309</v>
          </cell>
          <cell r="B300" t="str">
            <v>Sold Out</v>
          </cell>
          <cell r="C300" t="str">
            <v>Other</v>
          </cell>
        </row>
        <row r="301">
          <cell r="A301" t="str">
            <v>040641038303</v>
          </cell>
          <cell r="B301" t="str">
            <v>Sold Out</v>
          </cell>
          <cell r="C301" t="str">
            <v>Other</v>
          </cell>
        </row>
        <row r="302">
          <cell r="A302" t="str">
            <v>040641038305</v>
          </cell>
          <cell r="B302" t="str">
            <v>Sold Out</v>
          </cell>
          <cell r="C302" t="str">
            <v>Other</v>
          </cell>
        </row>
        <row r="303">
          <cell r="A303" t="str">
            <v>040641038307</v>
          </cell>
          <cell r="B303" t="str">
            <v>Sold Out</v>
          </cell>
          <cell r="C303" t="str">
            <v>Other</v>
          </cell>
        </row>
        <row r="304">
          <cell r="A304" t="str">
            <v>040641038309</v>
          </cell>
          <cell r="B304" t="str">
            <v>Sold Out</v>
          </cell>
          <cell r="C304" t="str">
            <v>Other</v>
          </cell>
        </row>
        <row r="305">
          <cell r="A305" t="str">
            <v>040641133303</v>
          </cell>
          <cell r="B305" t="str">
            <v>Sold Out</v>
          </cell>
          <cell r="C305" t="str">
            <v>Other</v>
          </cell>
        </row>
        <row r="306">
          <cell r="A306" t="str">
            <v>040641133305</v>
          </cell>
          <cell r="B306" t="str">
            <v>Sold Out</v>
          </cell>
          <cell r="C306" t="str">
            <v>Other</v>
          </cell>
        </row>
        <row r="307">
          <cell r="A307" t="str">
            <v>040641133307</v>
          </cell>
          <cell r="B307" t="str">
            <v>Sold Out</v>
          </cell>
          <cell r="C307" t="str">
            <v>Other</v>
          </cell>
        </row>
        <row r="308">
          <cell r="A308" t="str">
            <v>040641133309</v>
          </cell>
          <cell r="B308" t="str">
            <v>Sold Out</v>
          </cell>
          <cell r="C308" t="str">
            <v>Other</v>
          </cell>
        </row>
        <row r="309">
          <cell r="A309" t="str">
            <v>040641167303</v>
          </cell>
          <cell r="B309" t="str">
            <v>Sold Out</v>
          </cell>
          <cell r="C309" t="str">
            <v>Other</v>
          </cell>
        </row>
        <row r="310">
          <cell r="A310" t="str">
            <v>040641167305</v>
          </cell>
          <cell r="B310" t="str">
            <v>Sold Out</v>
          </cell>
          <cell r="C310" t="str">
            <v>Other</v>
          </cell>
        </row>
        <row r="311">
          <cell r="A311" t="str">
            <v>040641167307</v>
          </cell>
          <cell r="B311" t="str">
            <v>Sold Out</v>
          </cell>
          <cell r="C311" t="str">
            <v>Other</v>
          </cell>
        </row>
        <row r="312">
          <cell r="A312" t="str">
            <v>040641167309</v>
          </cell>
          <cell r="B312" t="str">
            <v>Sold Out</v>
          </cell>
          <cell r="C312" t="str">
            <v>Other</v>
          </cell>
        </row>
        <row r="313">
          <cell r="A313" t="str">
            <v>040697274303</v>
          </cell>
          <cell r="B313" t="str">
            <v>Sold Out</v>
          </cell>
          <cell r="C313" t="str">
            <v>Other</v>
          </cell>
        </row>
        <row r="314">
          <cell r="A314" t="str">
            <v>040697274305</v>
          </cell>
          <cell r="B314" t="str">
            <v>Sold Out</v>
          </cell>
          <cell r="C314" t="str">
            <v>Other</v>
          </cell>
        </row>
        <row r="315">
          <cell r="A315" t="str">
            <v>040697274307</v>
          </cell>
          <cell r="B315" t="str">
            <v>Sold Out</v>
          </cell>
          <cell r="C315" t="str">
            <v>Other</v>
          </cell>
        </row>
        <row r="316">
          <cell r="A316" t="str">
            <v>040697274309</v>
          </cell>
          <cell r="B316" t="str">
            <v>Sold Out</v>
          </cell>
          <cell r="C316" t="str">
            <v>Other</v>
          </cell>
        </row>
        <row r="317">
          <cell r="A317" t="str">
            <v>040697556303</v>
          </cell>
          <cell r="B317" t="str">
            <v>Sold Out</v>
          </cell>
          <cell r="C317" t="str">
            <v>Other</v>
          </cell>
        </row>
        <row r="318">
          <cell r="A318" t="str">
            <v>040697556305</v>
          </cell>
          <cell r="B318" t="str">
            <v>Sold Out</v>
          </cell>
          <cell r="C318" t="str">
            <v>Other</v>
          </cell>
        </row>
        <row r="319">
          <cell r="A319" t="str">
            <v>040697556307</v>
          </cell>
          <cell r="B319" t="str">
            <v>Sold Out</v>
          </cell>
          <cell r="C319" t="str">
            <v>Other</v>
          </cell>
        </row>
        <row r="320">
          <cell r="A320" t="str">
            <v>040697556309</v>
          </cell>
          <cell r="B320" t="str">
            <v>Sold Out</v>
          </cell>
          <cell r="C320" t="str">
            <v>Other</v>
          </cell>
        </row>
        <row r="321">
          <cell r="A321" t="str">
            <v>040712421303</v>
          </cell>
          <cell r="B321" t="str">
            <v>Sold Out</v>
          </cell>
          <cell r="C321" t="str">
            <v>Other</v>
          </cell>
        </row>
        <row r="322">
          <cell r="A322" t="str">
            <v>040712421305</v>
          </cell>
          <cell r="B322" t="str">
            <v>Sold Out</v>
          </cell>
          <cell r="C322" t="str">
            <v>Other</v>
          </cell>
        </row>
        <row r="323">
          <cell r="A323" t="str">
            <v>040712421307</v>
          </cell>
          <cell r="B323" t="str">
            <v>Sold Out</v>
          </cell>
          <cell r="C323" t="str">
            <v>Other</v>
          </cell>
        </row>
        <row r="324">
          <cell r="A324" t="str">
            <v>040712632303</v>
          </cell>
          <cell r="B324" t="str">
            <v>Sold Out</v>
          </cell>
          <cell r="C324" t="str">
            <v>Other</v>
          </cell>
        </row>
        <row r="325">
          <cell r="A325" t="str">
            <v>040712632305</v>
          </cell>
          <cell r="B325" t="str">
            <v>Sold Out</v>
          </cell>
          <cell r="C325" t="str">
            <v>Other</v>
          </cell>
        </row>
        <row r="326">
          <cell r="A326" t="str">
            <v>040712632307</v>
          </cell>
          <cell r="B326" t="str">
            <v>Sold Out</v>
          </cell>
          <cell r="C326" t="str">
            <v>Other</v>
          </cell>
        </row>
        <row r="327">
          <cell r="A327" t="str">
            <v>040713038303</v>
          </cell>
          <cell r="B327" t="str">
            <v>Sold Out</v>
          </cell>
          <cell r="C327" t="str">
            <v>Other</v>
          </cell>
        </row>
        <row r="328">
          <cell r="A328" t="str">
            <v>040713038305</v>
          </cell>
          <cell r="B328" t="str">
            <v>Sold Out</v>
          </cell>
          <cell r="C328" t="str">
            <v>Other</v>
          </cell>
        </row>
        <row r="329">
          <cell r="A329" t="str">
            <v>040713038307</v>
          </cell>
          <cell r="B329" t="str">
            <v>Sold Out</v>
          </cell>
          <cell r="C329" t="str">
            <v>Other</v>
          </cell>
        </row>
        <row r="330">
          <cell r="A330" t="str">
            <v>040713038309</v>
          </cell>
          <cell r="B330" t="str">
            <v>Sold Out</v>
          </cell>
          <cell r="C330" t="str">
            <v>Other</v>
          </cell>
        </row>
        <row r="331">
          <cell r="A331" t="str">
            <v>040713303303</v>
          </cell>
          <cell r="B331" t="str">
            <v>Sold Out</v>
          </cell>
          <cell r="C331" t="str">
            <v>Other</v>
          </cell>
        </row>
        <row r="332">
          <cell r="A332" t="str">
            <v>040713303305</v>
          </cell>
          <cell r="B332" t="str">
            <v>Sold Out</v>
          </cell>
          <cell r="C332" t="str">
            <v>Other</v>
          </cell>
        </row>
        <row r="333">
          <cell r="A333" t="str">
            <v>040713303307</v>
          </cell>
          <cell r="B333" t="str">
            <v>Sold Out</v>
          </cell>
          <cell r="C333" t="str">
            <v>Other</v>
          </cell>
        </row>
        <row r="334">
          <cell r="A334" t="str">
            <v>040713303309</v>
          </cell>
          <cell r="B334" t="str">
            <v>Sold Out</v>
          </cell>
          <cell r="C334" t="str">
            <v>Other</v>
          </cell>
        </row>
        <row r="335">
          <cell r="A335" t="str">
            <v>040713632303</v>
          </cell>
          <cell r="B335" t="str">
            <v>Sold Out</v>
          </cell>
          <cell r="C335" t="str">
            <v>Other</v>
          </cell>
        </row>
        <row r="336">
          <cell r="A336" t="str">
            <v>040713632305</v>
          </cell>
          <cell r="B336" t="str">
            <v>Sold Out</v>
          </cell>
          <cell r="C336" t="str">
            <v>Other</v>
          </cell>
        </row>
        <row r="337">
          <cell r="A337" t="str">
            <v>040713632307</v>
          </cell>
          <cell r="B337" t="str">
            <v>Sold Out</v>
          </cell>
          <cell r="C337" t="str">
            <v>Other</v>
          </cell>
        </row>
        <row r="338">
          <cell r="A338" t="str">
            <v>040713632309</v>
          </cell>
          <cell r="B338" t="str">
            <v>Sold Out</v>
          </cell>
          <cell r="C338" t="str">
            <v>Other</v>
          </cell>
        </row>
        <row r="339">
          <cell r="A339" t="str">
            <v>040716348305</v>
          </cell>
          <cell r="B339" t="str">
            <v>Sold Out</v>
          </cell>
          <cell r="C339" t="str">
            <v>Other</v>
          </cell>
        </row>
        <row r="340">
          <cell r="A340" t="str">
            <v>040716348307</v>
          </cell>
          <cell r="B340" t="str">
            <v>Sold Out</v>
          </cell>
          <cell r="C340" t="str">
            <v>Other</v>
          </cell>
        </row>
        <row r="341">
          <cell r="A341" t="str">
            <v>040716348309</v>
          </cell>
          <cell r="B341" t="str">
            <v>7</v>
          </cell>
          <cell r="C341" t="str">
            <v>Other</v>
          </cell>
        </row>
        <row r="342">
          <cell r="A342" t="str">
            <v>040716632303</v>
          </cell>
          <cell r="B342" t="str">
            <v>Sold Out</v>
          </cell>
          <cell r="C342" t="str">
            <v>Other</v>
          </cell>
        </row>
        <row r="343">
          <cell r="A343" t="str">
            <v>040716632305</v>
          </cell>
          <cell r="B343" t="str">
            <v>Sold Out</v>
          </cell>
          <cell r="C343" t="str">
            <v>Other</v>
          </cell>
        </row>
        <row r="344">
          <cell r="A344" t="str">
            <v>040716632307</v>
          </cell>
          <cell r="B344" t="str">
            <v>Sold Out</v>
          </cell>
          <cell r="C344" t="str">
            <v>Other</v>
          </cell>
        </row>
        <row r="345">
          <cell r="A345" t="str">
            <v>040716632309</v>
          </cell>
          <cell r="B345" t="str">
            <v>Sold Out</v>
          </cell>
          <cell r="C345" t="str">
            <v>Other</v>
          </cell>
        </row>
        <row r="346">
          <cell r="A346" t="str">
            <v>040732038303</v>
          </cell>
          <cell r="B346" t="str">
            <v>Sold Out</v>
          </cell>
          <cell r="C346" t="str">
            <v>Other</v>
          </cell>
        </row>
        <row r="347">
          <cell r="A347" t="str">
            <v>040732038305</v>
          </cell>
          <cell r="B347" t="str">
            <v>Sold Out</v>
          </cell>
          <cell r="C347" t="str">
            <v>Other</v>
          </cell>
        </row>
        <row r="348">
          <cell r="A348" t="str">
            <v>040732038307</v>
          </cell>
          <cell r="B348" t="str">
            <v>Sold Out</v>
          </cell>
          <cell r="C348" t="str">
            <v>Other</v>
          </cell>
        </row>
        <row r="349">
          <cell r="A349" t="str">
            <v>040732038309</v>
          </cell>
          <cell r="B349" t="str">
            <v>Sold Out</v>
          </cell>
          <cell r="C349" t="str">
            <v>Other</v>
          </cell>
        </row>
        <row r="350">
          <cell r="A350" t="str">
            <v>040732133303</v>
          </cell>
          <cell r="B350" t="str">
            <v>Sold Out</v>
          </cell>
          <cell r="C350" t="str">
            <v>Other</v>
          </cell>
        </row>
        <row r="351">
          <cell r="A351" t="str">
            <v>040732133305</v>
          </cell>
          <cell r="B351" t="str">
            <v>Sold Out</v>
          </cell>
          <cell r="C351" t="str">
            <v>Other</v>
          </cell>
        </row>
        <row r="352">
          <cell r="A352" t="str">
            <v>040732133307</v>
          </cell>
          <cell r="B352" t="str">
            <v>Sold Out</v>
          </cell>
          <cell r="C352" t="str">
            <v>Other</v>
          </cell>
        </row>
        <row r="353">
          <cell r="A353" t="str">
            <v>040732133309</v>
          </cell>
          <cell r="B353" t="str">
            <v>Sold Out</v>
          </cell>
          <cell r="C353" t="str">
            <v>Other</v>
          </cell>
        </row>
        <row r="354">
          <cell r="A354" t="str">
            <v>040732303307</v>
          </cell>
          <cell r="B354" t="str">
            <v>Sold Out</v>
          </cell>
          <cell r="C354" t="str">
            <v>Other</v>
          </cell>
        </row>
        <row r="355">
          <cell r="A355" t="str">
            <v>040825038303</v>
          </cell>
          <cell r="B355" t="str">
            <v>Sold Out</v>
          </cell>
          <cell r="C355" t="str">
            <v>Other</v>
          </cell>
        </row>
        <row r="356">
          <cell r="A356" t="str">
            <v>040825038305</v>
          </cell>
          <cell r="B356" t="str">
            <v>Sold Out</v>
          </cell>
          <cell r="C356" t="str">
            <v>Other</v>
          </cell>
        </row>
        <row r="357">
          <cell r="A357" t="str">
            <v>040825038307</v>
          </cell>
          <cell r="B357" t="str">
            <v>Sold Out</v>
          </cell>
          <cell r="C357" t="str">
            <v>Other</v>
          </cell>
        </row>
        <row r="358">
          <cell r="A358" t="str">
            <v>040825038309</v>
          </cell>
          <cell r="B358" t="str">
            <v>Sold Out</v>
          </cell>
          <cell r="C358" t="str">
            <v>Other</v>
          </cell>
        </row>
        <row r="359">
          <cell r="A359" t="str">
            <v>040825133303</v>
          </cell>
          <cell r="B359" t="str">
            <v>Sold Out</v>
          </cell>
          <cell r="C359" t="str">
            <v>Other</v>
          </cell>
        </row>
        <row r="360">
          <cell r="A360" t="str">
            <v>040825133305</v>
          </cell>
          <cell r="B360" t="str">
            <v>Sold Out</v>
          </cell>
          <cell r="C360" t="str">
            <v>Other</v>
          </cell>
        </row>
        <row r="361">
          <cell r="A361" t="str">
            <v>040825133307</v>
          </cell>
          <cell r="B361" t="str">
            <v>Sold Out</v>
          </cell>
          <cell r="C361" t="str">
            <v>Other</v>
          </cell>
        </row>
        <row r="362">
          <cell r="A362" t="str">
            <v>040825421309</v>
          </cell>
          <cell r="B362" t="str">
            <v>Sold Out</v>
          </cell>
          <cell r="C362" t="str">
            <v>Other</v>
          </cell>
        </row>
        <row r="363">
          <cell r="A363" t="str">
            <v>040825632303</v>
          </cell>
          <cell r="B363" t="str">
            <v>Sold Out</v>
          </cell>
          <cell r="C363" t="str">
            <v>Other</v>
          </cell>
        </row>
        <row r="364">
          <cell r="A364" t="str">
            <v>040825632305</v>
          </cell>
          <cell r="B364" t="str">
            <v>Sold Out</v>
          </cell>
          <cell r="C364" t="str">
            <v>Other</v>
          </cell>
        </row>
        <row r="365">
          <cell r="A365" t="str">
            <v>040825632307</v>
          </cell>
          <cell r="B365" t="str">
            <v>Sold Out</v>
          </cell>
          <cell r="C365" t="str">
            <v>Other</v>
          </cell>
        </row>
        <row r="366">
          <cell r="A366" t="str">
            <v>040825632309</v>
          </cell>
          <cell r="B366" t="str">
            <v>Sold Out</v>
          </cell>
          <cell r="C366" t="str">
            <v>Other</v>
          </cell>
        </row>
        <row r="367">
          <cell r="A367" t="str">
            <v>040828133303</v>
          </cell>
          <cell r="B367" t="str">
            <v>Sold Out</v>
          </cell>
          <cell r="C367" t="str">
            <v>Other</v>
          </cell>
        </row>
        <row r="368">
          <cell r="A368" t="str">
            <v>040828133305</v>
          </cell>
          <cell r="B368" t="str">
            <v>Sold Out</v>
          </cell>
          <cell r="C368" t="str">
            <v>Other</v>
          </cell>
        </row>
        <row r="369">
          <cell r="A369" t="str">
            <v>040828133307</v>
          </cell>
          <cell r="B369" t="str">
            <v>Sold Out</v>
          </cell>
          <cell r="C369" t="str">
            <v>Other</v>
          </cell>
        </row>
        <row r="370">
          <cell r="A370" t="str">
            <v>040828133309</v>
          </cell>
          <cell r="B370" t="str">
            <v>Sold Out</v>
          </cell>
          <cell r="C370" t="str">
            <v>Other</v>
          </cell>
        </row>
        <row r="371">
          <cell r="A371" t="str">
            <v>040828433303</v>
          </cell>
          <cell r="B371" t="str">
            <v>Sold Out</v>
          </cell>
          <cell r="C371" t="str">
            <v>Other</v>
          </cell>
        </row>
        <row r="372">
          <cell r="A372" t="str">
            <v>040828433305</v>
          </cell>
          <cell r="B372" t="str">
            <v>Sold Out</v>
          </cell>
          <cell r="C372" t="str">
            <v>Other</v>
          </cell>
        </row>
        <row r="373">
          <cell r="A373" t="str">
            <v>040828433307</v>
          </cell>
          <cell r="B373" t="str">
            <v>Sold Out</v>
          </cell>
          <cell r="C373" t="str">
            <v>Other</v>
          </cell>
        </row>
        <row r="374">
          <cell r="A374" t="str">
            <v>040828433309</v>
          </cell>
          <cell r="B374" t="str">
            <v>Sold Out</v>
          </cell>
          <cell r="C374" t="str">
            <v>Other</v>
          </cell>
        </row>
        <row r="375">
          <cell r="A375" t="str">
            <v>040828448303</v>
          </cell>
          <cell r="B375" t="str">
            <v>Sold Out</v>
          </cell>
          <cell r="C375" t="str">
            <v>Other</v>
          </cell>
        </row>
        <row r="376">
          <cell r="A376" t="str">
            <v>040828448305</v>
          </cell>
          <cell r="B376" t="str">
            <v>Sold Out</v>
          </cell>
          <cell r="C376" t="str">
            <v>Other</v>
          </cell>
        </row>
        <row r="377">
          <cell r="A377" t="str">
            <v>040828448307</v>
          </cell>
          <cell r="B377" t="str">
            <v>Sold Out</v>
          </cell>
          <cell r="C377" t="str">
            <v>Other</v>
          </cell>
        </row>
        <row r="378">
          <cell r="A378" t="str">
            <v>040828448309</v>
          </cell>
          <cell r="B378" t="str">
            <v>Sold Out</v>
          </cell>
          <cell r="C378" t="str">
            <v>Other</v>
          </cell>
        </row>
        <row r="379">
          <cell r="A379" t="str">
            <v>040833038303</v>
          </cell>
          <cell r="B379" t="str">
            <v>Sold Out</v>
          </cell>
          <cell r="C379" t="str">
            <v>Other</v>
          </cell>
        </row>
        <row r="380">
          <cell r="A380" t="str">
            <v>040833038305</v>
          </cell>
          <cell r="B380" t="str">
            <v>Sold Out</v>
          </cell>
          <cell r="C380" t="str">
            <v>Other</v>
          </cell>
        </row>
        <row r="381">
          <cell r="A381" t="str">
            <v>040833038307</v>
          </cell>
          <cell r="B381" t="str">
            <v>Sold Out</v>
          </cell>
          <cell r="C381" t="str">
            <v>Other</v>
          </cell>
        </row>
        <row r="382">
          <cell r="A382" t="str">
            <v>040833038309</v>
          </cell>
          <cell r="B382" t="str">
            <v>Sold Out</v>
          </cell>
          <cell r="C382" t="str">
            <v>Other</v>
          </cell>
        </row>
        <row r="383">
          <cell r="A383" t="str">
            <v>040833303303</v>
          </cell>
          <cell r="B383" t="str">
            <v>Sold Out</v>
          </cell>
          <cell r="C383" t="str">
            <v>Other</v>
          </cell>
        </row>
        <row r="384">
          <cell r="A384" t="str">
            <v>040833303305</v>
          </cell>
          <cell r="B384" t="str">
            <v>Sold Out</v>
          </cell>
          <cell r="C384" t="str">
            <v>Other</v>
          </cell>
        </row>
        <row r="385">
          <cell r="A385" t="str">
            <v>040833303307</v>
          </cell>
          <cell r="B385" t="str">
            <v>Sold Out</v>
          </cell>
          <cell r="C385" t="str">
            <v>Other</v>
          </cell>
        </row>
        <row r="386">
          <cell r="A386" t="str">
            <v>040833303309</v>
          </cell>
          <cell r="B386" t="str">
            <v>Sold Out</v>
          </cell>
          <cell r="C386" t="str">
            <v>Other</v>
          </cell>
        </row>
        <row r="387">
          <cell r="A387" t="str">
            <v>040840038303</v>
          </cell>
          <cell r="B387" t="str">
            <v>Sold Out</v>
          </cell>
          <cell r="C387" t="str">
            <v>Other</v>
          </cell>
        </row>
        <row r="388">
          <cell r="A388" t="str">
            <v>040840038305</v>
          </cell>
          <cell r="B388" t="str">
            <v>Sold Out</v>
          </cell>
          <cell r="C388" t="str">
            <v>Other</v>
          </cell>
        </row>
        <row r="389">
          <cell r="A389" t="str">
            <v>040840038307</v>
          </cell>
          <cell r="B389" t="str">
            <v>Sold Out</v>
          </cell>
          <cell r="C389" t="str">
            <v>Other</v>
          </cell>
        </row>
        <row r="390">
          <cell r="A390" t="str">
            <v>040840038309</v>
          </cell>
          <cell r="B390" t="str">
            <v>Sold Out</v>
          </cell>
          <cell r="C390" t="str">
            <v>Other</v>
          </cell>
        </row>
        <row r="391">
          <cell r="A391" t="str">
            <v>040840242303</v>
          </cell>
          <cell r="B391" t="str">
            <v>Sold Out</v>
          </cell>
          <cell r="C391" t="str">
            <v>Other</v>
          </cell>
        </row>
        <row r="392">
          <cell r="A392" t="str">
            <v>040840242305</v>
          </cell>
          <cell r="B392" t="str">
            <v>Sold Out</v>
          </cell>
          <cell r="C392" t="str">
            <v>Other</v>
          </cell>
        </row>
        <row r="393">
          <cell r="A393" t="str">
            <v>040840242307</v>
          </cell>
          <cell r="B393" t="str">
            <v>Sold Out</v>
          </cell>
          <cell r="C393" t="str">
            <v>Other</v>
          </cell>
        </row>
        <row r="394">
          <cell r="A394" t="str">
            <v>040840242309</v>
          </cell>
          <cell r="B394" t="str">
            <v>Sold Out</v>
          </cell>
          <cell r="C394" t="str">
            <v>Other</v>
          </cell>
        </row>
        <row r="395">
          <cell r="A395" t="str">
            <v>042033038305</v>
          </cell>
          <cell r="B395" t="str">
            <v>52</v>
          </cell>
          <cell r="C395" t="str">
            <v>Other</v>
          </cell>
        </row>
        <row r="396">
          <cell r="A396" t="str">
            <v>042033038307</v>
          </cell>
          <cell r="B396" t="str">
            <v>53</v>
          </cell>
          <cell r="C396" t="str">
            <v>Other</v>
          </cell>
        </row>
        <row r="397">
          <cell r="A397" t="str">
            <v>042033038309</v>
          </cell>
          <cell r="B397" t="str">
            <v>45</v>
          </cell>
          <cell r="C397" t="str">
            <v>Other</v>
          </cell>
        </row>
        <row r="398">
          <cell r="A398" t="str">
            <v>042033301305</v>
          </cell>
          <cell r="B398" t="str">
            <v>37</v>
          </cell>
          <cell r="C398" t="str">
            <v>Other</v>
          </cell>
        </row>
        <row r="399">
          <cell r="A399" t="str">
            <v>042033301307</v>
          </cell>
          <cell r="B399" t="str">
            <v>27</v>
          </cell>
          <cell r="C399" t="str">
            <v>Other</v>
          </cell>
        </row>
        <row r="400">
          <cell r="A400" t="str">
            <v>042033301309</v>
          </cell>
          <cell r="B400" t="str">
            <v>20</v>
          </cell>
          <cell r="C400" t="str">
            <v>Other</v>
          </cell>
        </row>
        <row r="401">
          <cell r="A401" t="str">
            <v>050007000000</v>
          </cell>
          <cell r="B401" t="str">
            <v>100+</v>
          </cell>
          <cell r="C401" t="str">
            <v>Other</v>
          </cell>
        </row>
        <row r="402">
          <cell r="A402" t="str">
            <v>050008000000</v>
          </cell>
          <cell r="B402" t="str">
            <v>30+ Days</v>
          </cell>
          <cell r="C402" t="str">
            <v>Other</v>
          </cell>
        </row>
        <row r="403">
          <cell r="A403" t="str">
            <v>050011000250</v>
          </cell>
          <cell r="B403" t="str">
            <v>100+</v>
          </cell>
          <cell r="C403" t="str">
            <v>Other</v>
          </cell>
        </row>
        <row r="404">
          <cell r="A404" t="str">
            <v>050030000000</v>
          </cell>
          <cell r="B404" t="str">
            <v>30+ Days</v>
          </cell>
          <cell r="C404" t="str">
            <v>Other</v>
          </cell>
        </row>
        <row r="405">
          <cell r="A405" t="str">
            <v>050032000007</v>
          </cell>
          <cell r="B405" t="str">
            <v>30+ Days</v>
          </cell>
          <cell r="C405" t="str">
            <v>Other</v>
          </cell>
        </row>
        <row r="406">
          <cell r="A406" t="str">
            <v>050033000011</v>
          </cell>
          <cell r="B406" t="str">
            <v>30+ Days</v>
          </cell>
          <cell r="C406" t="str">
            <v>Other</v>
          </cell>
        </row>
        <row r="407">
          <cell r="A407" t="str">
            <v>050034000024</v>
          </cell>
          <cell r="B407" t="str">
            <v>30+ Days</v>
          </cell>
          <cell r="C407" t="str">
            <v>Other</v>
          </cell>
        </row>
        <row r="408">
          <cell r="A408" t="str">
            <v>050035183091</v>
          </cell>
          <cell r="B408" t="str">
            <v>54</v>
          </cell>
          <cell r="C408" t="str">
            <v>Other</v>
          </cell>
        </row>
        <row r="409">
          <cell r="A409" t="str">
            <v>050035183228</v>
          </cell>
          <cell r="B409" t="str">
            <v>100+</v>
          </cell>
          <cell r="C409" t="str">
            <v>Other</v>
          </cell>
        </row>
        <row r="410">
          <cell r="A410" t="str">
            <v>050042000000</v>
          </cell>
          <cell r="B410" t="str">
            <v>100+</v>
          </cell>
          <cell r="C410" t="str">
            <v>Other</v>
          </cell>
        </row>
        <row r="411">
          <cell r="A411" t="str">
            <v>050042000001</v>
          </cell>
          <cell r="B411" t="str">
            <v>100+</v>
          </cell>
          <cell r="C411" t="str">
            <v>Other</v>
          </cell>
        </row>
        <row r="412">
          <cell r="A412" t="str">
            <v>050044183007</v>
          </cell>
          <cell r="B412" t="str">
            <v>100+</v>
          </cell>
          <cell r="C412" t="str">
            <v>Other</v>
          </cell>
        </row>
        <row r="413">
          <cell r="A413" t="str">
            <v>050044183021</v>
          </cell>
          <cell r="B413" t="str">
            <v>100+</v>
          </cell>
          <cell r="C413" t="str">
            <v>Other</v>
          </cell>
        </row>
        <row r="414">
          <cell r="A414" t="str">
            <v>050046183001</v>
          </cell>
          <cell r="B414" t="str">
            <v>2</v>
          </cell>
          <cell r="C414" t="str">
            <v>Other</v>
          </cell>
        </row>
        <row r="415">
          <cell r="A415" t="str">
            <v>050496000000</v>
          </cell>
          <cell r="B415" t="str">
            <v>34</v>
          </cell>
          <cell r="C415" t="str">
            <v>Other</v>
          </cell>
        </row>
        <row r="416">
          <cell r="A416" t="str">
            <v>050497000007</v>
          </cell>
          <cell r="B416" t="str">
            <v>30+ Days</v>
          </cell>
          <cell r="C416" t="str">
            <v>Other</v>
          </cell>
        </row>
        <row r="417">
          <cell r="A417" t="str">
            <v>050499000091</v>
          </cell>
          <cell r="B417" t="str">
            <v>33</v>
          </cell>
          <cell r="C417" t="str">
            <v>Other</v>
          </cell>
        </row>
        <row r="418">
          <cell r="A418" t="str">
            <v>050499000228</v>
          </cell>
          <cell r="B418" t="str">
            <v>100+</v>
          </cell>
          <cell r="C418" t="str">
            <v>Other</v>
          </cell>
        </row>
        <row r="419">
          <cell r="A419" t="str">
            <v>050503000000</v>
          </cell>
          <cell r="B419" t="str">
            <v>100+</v>
          </cell>
          <cell r="C419" t="str">
            <v>Other</v>
          </cell>
        </row>
        <row r="420">
          <cell r="A420" t="str">
            <v>050504183007</v>
          </cell>
          <cell r="B420" t="str">
            <v>100+</v>
          </cell>
          <cell r="C420" t="str">
            <v>Other</v>
          </cell>
        </row>
        <row r="421">
          <cell r="A421" t="str">
            <v>050504183021</v>
          </cell>
          <cell r="B421" t="str">
            <v>100+</v>
          </cell>
          <cell r="C421" t="str">
            <v>Other</v>
          </cell>
        </row>
        <row r="422">
          <cell r="A422" t="str">
            <v>050505183001</v>
          </cell>
          <cell r="B422" t="str">
            <v>100+</v>
          </cell>
          <cell r="C422" t="str">
            <v>Other</v>
          </cell>
        </row>
        <row r="423">
          <cell r="A423" t="str">
            <v>050538038000</v>
          </cell>
          <cell r="B423" t="str">
            <v>24</v>
          </cell>
          <cell r="C423" t="str">
            <v>Other</v>
          </cell>
        </row>
        <row r="424">
          <cell r="A424" t="str">
            <v>050538183000</v>
          </cell>
          <cell r="B424" t="str">
            <v>50</v>
          </cell>
          <cell r="C424" t="str">
            <v>Other</v>
          </cell>
        </row>
        <row r="425">
          <cell r="A425" t="str">
            <v>050642000000</v>
          </cell>
          <cell r="B425" t="str">
            <v>100+</v>
          </cell>
          <cell r="C425" t="str">
            <v>Other</v>
          </cell>
        </row>
        <row r="426">
          <cell r="A426" t="str">
            <v>050643000000</v>
          </cell>
          <cell r="B426" t="str">
            <v>100+</v>
          </cell>
          <cell r="C426" t="str">
            <v>Other</v>
          </cell>
        </row>
        <row r="427">
          <cell r="A427" t="str">
            <v>050872000250</v>
          </cell>
          <cell r="B427" t="str">
            <v>100+</v>
          </cell>
          <cell r="C427" t="str">
            <v>Other</v>
          </cell>
        </row>
        <row r="428">
          <cell r="A428" t="str">
            <v>050880038000</v>
          </cell>
          <cell r="B428" t="str">
            <v>62</v>
          </cell>
          <cell r="C428" t="str">
            <v>Other</v>
          </cell>
        </row>
        <row r="429">
          <cell r="A429" t="str">
            <v>050880183000</v>
          </cell>
          <cell r="B429" t="str">
            <v>100+</v>
          </cell>
          <cell r="C429" t="str">
            <v>Other</v>
          </cell>
        </row>
        <row r="430">
          <cell r="A430" t="str">
            <v>050881000011</v>
          </cell>
          <cell r="B430" t="str">
            <v>55</v>
          </cell>
          <cell r="C430" t="str">
            <v>Other</v>
          </cell>
        </row>
        <row r="431">
          <cell r="A431" t="str">
            <v>050889183001</v>
          </cell>
          <cell r="B431" t="str">
            <v>30+ Days</v>
          </cell>
          <cell r="C431" t="str">
            <v>Other</v>
          </cell>
        </row>
        <row r="432">
          <cell r="A432" t="str">
            <v>052017345091</v>
          </cell>
          <cell r="B432" t="str">
            <v>23</v>
          </cell>
          <cell r="C432" t="str">
            <v>Other</v>
          </cell>
        </row>
        <row r="433">
          <cell r="A433" t="str">
            <v>052026183007</v>
          </cell>
          <cell r="B433" t="str">
            <v>30+ Days</v>
          </cell>
          <cell r="C433" t="str">
            <v>Other</v>
          </cell>
        </row>
        <row r="434">
          <cell r="A434" t="str">
            <v>052026183021</v>
          </cell>
          <cell r="B434" t="str">
            <v>30+ Days</v>
          </cell>
          <cell r="C434" t="str">
            <v>Other</v>
          </cell>
        </row>
        <row r="435">
          <cell r="A435" t="str">
            <v>052027183001</v>
          </cell>
          <cell r="B435" t="str">
            <v>1</v>
          </cell>
          <cell r="C435" t="str">
            <v>Other</v>
          </cell>
        </row>
        <row r="436">
          <cell r="A436" t="str">
            <v>052028000000</v>
          </cell>
          <cell r="B436" t="str">
            <v>47</v>
          </cell>
          <cell r="C436" t="str">
            <v>Other</v>
          </cell>
        </row>
        <row r="437">
          <cell r="A437" t="str">
            <v>052029000007</v>
          </cell>
          <cell r="B437" t="str">
            <v>30+ Days</v>
          </cell>
          <cell r="C437" t="str">
            <v>Other</v>
          </cell>
        </row>
        <row r="438">
          <cell r="A438" t="str">
            <v>052030000228</v>
          </cell>
          <cell r="B438" t="str">
            <v>66</v>
          </cell>
          <cell r="C438" t="str">
            <v>Other</v>
          </cell>
        </row>
        <row r="439">
          <cell r="A439" t="str">
            <v>052032000011</v>
          </cell>
          <cell r="B439" t="str">
            <v>25</v>
          </cell>
          <cell r="C439" t="str">
            <v>Other</v>
          </cell>
        </row>
        <row r="440">
          <cell r="A440" t="str">
            <v>060006038303</v>
          </cell>
          <cell r="B440" t="str">
            <v>Sold Out</v>
          </cell>
          <cell r="C440" t="str">
            <v>Other</v>
          </cell>
        </row>
        <row r="441">
          <cell r="A441" t="str">
            <v>060006038305</v>
          </cell>
          <cell r="B441" t="str">
            <v>Sold Out</v>
          </cell>
          <cell r="C441" t="str">
            <v>Other</v>
          </cell>
        </row>
        <row r="442">
          <cell r="A442" t="str">
            <v>060006038307</v>
          </cell>
          <cell r="B442" t="str">
            <v>Sold Out</v>
          </cell>
          <cell r="C442" t="str">
            <v>Other</v>
          </cell>
        </row>
        <row r="443">
          <cell r="A443" t="str">
            <v>060006038309</v>
          </cell>
          <cell r="B443" t="str">
            <v>Sold Out</v>
          </cell>
          <cell r="C443" t="str">
            <v>Other</v>
          </cell>
        </row>
        <row r="444">
          <cell r="A444" t="str">
            <v>060006038310</v>
          </cell>
          <cell r="B444" t="str">
            <v>Sold Out</v>
          </cell>
          <cell r="C444" t="str">
            <v>Other</v>
          </cell>
        </row>
        <row r="445">
          <cell r="A445" t="str">
            <v>060006133303</v>
          </cell>
          <cell r="B445" t="str">
            <v>Sold Out</v>
          </cell>
          <cell r="C445" t="str">
            <v>Other</v>
          </cell>
        </row>
        <row r="446">
          <cell r="A446" t="str">
            <v>060006133305</v>
          </cell>
          <cell r="B446" t="str">
            <v>Sold Out</v>
          </cell>
          <cell r="C446" t="str">
            <v>Other</v>
          </cell>
        </row>
        <row r="447">
          <cell r="A447" t="str">
            <v>060006133307</v>
          </cell>
          <cell r="B447" t="str">
            <v>Sold Out</v>
          </cell>
          <cell r="C447" t="str">
            <v>Other</v>
          </cell>
        </row>
        <row r="448">
          <cell r="A448" t="str">
            <v>060006133309</v>
          </cell>
          <cell r="B448" t="str">
            <v>Sold Out</v>
          </cell>
          <cell r="C448" t="str">
            <v>Other</v>
          </cell>
        </row>
        <row r="449">
          <cell r="A449" t="str">
            <v>060006133310</v>
          </cell>
          <cell r="B449" t="str">
            <v>Sold Out</v>
          </cell>
          <cell r="C449" t="str">
            <v>Other</v>
          </cell>
        </row>
        <row r="450">
          <cell r="A450" t="str">
            <v>060006433303</v>
          </cell>
          <cell r="B450" t="str">
            <v>Sold Out</v>
          </cell>
          <cell r="C450" t="str">
            <v>Other</v>
          </cell>
        </row>
        <row r="451">
          <cell r="A451" t="str">
            <v>060006433305</v>
          </cell>
          <cell r="B451" t="str">
            <v>Sold Out</v>
          </cell>
          <cell r="C451" t="str">
            <v>Other</v>
          </cell>
        </row>
        <row r="452">
          <cell r="A452" t="str">
            <v>060006433307</v>
          </cell>
          <cell r="B452" t="str">
            <v>Sold Out</v>
          </cell>
          <cell r="C452" t="str">
            <v>Other</v>
          </cell>
        </row>
        <row r="453">
          <cell r="A453" t="str">
            <v>060006433309</v>
          </cell>
          <cell r="B453" t="str">
            <v>Sold Out</v>
          </cell>
          <cell r="C453" t="str">
            <v>Other</v>
          </cell>
        </row>
        <row r="454">
          <cell r="A454" t="str">
            <v>060006433310</v>
          </cell>
          <cell r="B454" t="str">
            <v>Sold Out</v>
          </cell>
          <cell r="C454" t="str">
            <v>Other</v>
          </cell>
        </row>
        <row r="455">
          <cell r="A455" t="str">
            <v>060006632303</v>
          </cell>
          <cell r="B455" t="str">
            <v>Sold Out</v>
          </cell>
          <cell r="C455" t="str">
            <v>Other</v>
          </cell>
        </row>
        <row r="456">
          <cell r="A456" t="str">
            <v>060006632305</v>
          </cell>
          <cell r="B456" t="str">
            <v>Sold Out</v>
          </cell>
          <cell r="C456" t="str">
            <v>Other</v>
          </cell>
        </row>
        <row r="457">
          <cell r="A457" t="str">
            <v>060006632307</v>
          </cell>
          <cell r="B457" t="str">
            <v>Sold Out</v>
          </cell>
          <cell r="C457" t="str">
            <v>Other</v>
          </cell>
        </row>
        <row r="458">
          <cell r="A458" t="str">
            <v>060006632309</v>
          </cell>
          <cell r="B458" t="str">
            <v>Sold Out</v>
          </cell>
          <cell r="C458" t="str">
            <v>Other</v>
          </cell>
        </row>
        <row r="459">
          <cell r="A459" t="str">
            <v>060006632310</v>
          </cell>
          <cell r="B459" t="str">
            <v>Sold Out</v>
          </cell>
          <cell r="C459" t="str">
            <v>Other</v>
          </cell>
        </row>
        <row r="460">
          <cell r="A460" t="str">
            <v>060015038303</v>
          </cell>
          <cell r="B460" t="str">
            <v>Sold Out</v>
          </cell>
          <cell r="C460" t="str">
            <v>Other</v>
          </cell>
        </row>
        <row r="461">
          <cell r="A461" t="str">
            <v>060015038305</v>
          </cell>
          <cell r="B461" t="str">
            <v>Sold Out</v>
          </cell>
          <cell r="C461" t="str">
            <v>Other</v>
          </cell>
        </row>
        <row r="462">
          <cell r="A462" t="str">
            <v>060015038307</v>
          </cell>
          <cell r="B462" t="str">
            <v>Sold Out</v>
          </cell>
          <cell r="C462" t="str">
            <v>Other</v>
          </cell>
        </row>
        <row r="463">
          <cell r="A463" t="str">
            <v>060015038309</v>
          </cell>
          <cell r="B463" t="str">
            <v>Sold Out</v>
          </cell>
          <cell r="C463" t="str">
            <v>Other</v>
          </cell>
        </row>
        <row r="464">
          <cell r="A464" t="str">
            <v>060015038310</v>
          </cell>
          <cell r="B464" t="str">
            <v>Sold Out</v>
          </cell>
          <cell r="C464" t="str">
            <v>Other</v>
          </cell>
        </row>
        <row r="465">
          <cell r="A465" t="str">
            <v>060015133303</v>
          </cell>
          <cell r="B465" t="str">
            <v>Sold Out</v>
          </cell>
          <cell r="C465" t="str">
            <v>Other</v>
          </cell>
        </row>
        <row r="466">
          <cell r="A466" t="str">
            <v>060015133305</v>
          </cell>
          <cell r="B466" t="str">
            <v>Sold Out</v>
          </cell>
          <cell r="C466" t="str">
            <v>Other</v>
          </cell>
        </row>
        <row r="467">
          <cell r="A467" t="str">
            <v>060015133307</v>
          </cell>
          <cell r="B467" t="str">
            <v>Sold Out</v>
          </cell>
          <cell r="C467" t="str">
            <v>Other</v>
          </cell>
        </row>
        <row r="468">
          <cell r="A468" t="str">
            <v>060015133309</v>
          </cell>
          <cell r="B468" t="str">
            <v>Sold Out</v>
          </cell>
          <cell r="C468" t="str">
            <v>Other</v>
          </cell>
        </row>
        <row r="469">
          <cell r="A469" t="str">
            <v>060015133310</v>
          </cell>
          <cell r="B469" t="str">
            <v>Sold Out</v>
          </cell>
          <cell r="C469" t="str">
            <v>Other</v>
          </cell>
        </row>
        <row r="470">
          <cell r="A470" t="str">
            <v>060015242303</v>
          </cell>
          <cell r="B470" t="str">
            <v>Sold Out</v>
          </cell>
          <cell r="C470" t="str">
            <v>Other</v>
          </cell>
        </row>
        <row r="471">
          <cell r="A471" t="str">
            <v>060015242305</v>
          </cell>
          <cell r="B471" t="str">
            <v>Sold Out</v>
          </cell>
          <cell r="C471" t="str">
            <v>Other</v>
          </cell>
        </row>
        <row r="472">
          <cell r="A472" t="str">
            <v>060015242307</v>
          </cell>
          <cell r="B472" t="str">
            <v>Sold Out</v>
          </cell>
          <cell r="C472" t="str">
            <v>Other</v>
          </cell>
        </row>
        <row r="473">
          <cell r="A473" t="str">
            <v>060015242309</v>
          </cell>
          <cell r="B473" t="str">
            <v>Sold Out</v>
          </cell>
          <cell r="C473" t="str">
            <v>Other</v>
          </cell>
        </row>
        <row r="474">
          <cell r="A474" t="str">
            <v>060015242310</v>
          </cell>
          <cell r="B474" t="str">
            <v>Sold Out</v>
          </cell>
          <cell r="C474" t="str">
            <v>Other</v>
          </cell>
        </row>
        <row r="475">
          <cell r="A475" t="str">
            <v>060015336303</v>
          </cell>
          <cell r="B475" t="str">
            <v>Sold Out</v>
          </cell>
          <cell r="C475" t="str">
            <v>Other</v>
          </cell>
        </row>
        <row r="476">
          <cell r="A476" t="str">
            <v>060015336305</v>
          </cell>
          <cell r="B476" t="str">
            <v>Sold Out</v>
          </cell>
          <cell r="C476" t="str">
            <v>Other</v>
          </cell>
        </row>
        <row r="477">
          <cell r="A477" t="str">
            <v>060015336307</v>
          </cell>
          <cell r="B477" t="str">
            <v>Sold Out</v>
          </cell>
          <cell r="C477" t="str">
            <v>Other</v>
          </cell>
        </row>
        <row r="478">
          <cell r="A478" t="str">
            <v>060015336309</v>
          </cell>
          <cell r="B478" t="str">
            <v>Sold Out</v>
          </cell>
          <cell r="C478" t="str">
            <v>Other</v>
          </cell>
        </row>
        <row r="479">
          <cell r="A479" t="str">
            <v>060015336310</v>
          </cell>
          <cell r="B479" t="str">
            <v>Sold Out</v>
          </cell>
          <cell r="C479" t="str">
            <v>Other</v>
          </cell>
        </row>
        <row r="480">
          <cell r="A480" t="str">
            <v>060015433303</v>
          </cell>
          <cell r="B480" t="str">
            <v>Sold Out</v>
          </cell>
          <cell r="C480" t="str">
            <v>Other</v>
          </cell>
        </row>
        <row r="481">
          <cell r="A481" t="str">
            <v>060015433305</v>
          </cell>
          <cell r="B481" t="str">
            <v>Sold Out</v>
          </cell>
          <cell r="C481" t="str">
            <v>Other</v>
          </cell>
        </row>
        <row r="482">
          <cell r="A482" t="str">
            <v>060015433307</v>
          </cell>
          <cell r="B482" t="str">
            <v>Sold Out</v>
          </cell>
          <cell r="C482" t="str">
            <v>Other</v>
          </cell>
        </row>
        <row r="483">
          <cell r="A483" t="str">
            <v>060015433309</v>
          </cell>
          <cell r="B483" t="str">
            <v>Sold Out</v>
          </cell>
          <cell r="C483" t="str">
            <v>Other</v>
          </cell>
        </row>
        <row r="484">
          <cell r="A484" t="str">
            <v>060015632303</v>
          </cell>
          <cell r="B484" t="str">
            <v>Sold Out</v>
          </cell>
          <cell r="C484" t="str">
            <v>Other</v>
          </cell>
        </row>
        <row r="485">
          <cell r="A485" t="str">
            <v>060015632305</v>
          </cell>
          <cell r="B485" t="str">
            <v>Sold Out</v>
          </cell>
          <cell r="C485" t="str">
            <v>Other</v>
          </cell>
        </row>
        <row r="486">
          <cell r="A486" t="str">
            <v>060015632307</v>
          </cell>
          <cell r="B486" t="str">
            <v>Sold Out</v>
          </cell>
          <cell r="C486" t="str">
            <v>Other</v>
          </cell>
        </row>
        <row r="487">
          <cell r="A487" t="str">
            <v>060015632309</v>
          </cell>
          <cell r="B487" t="str">
            <v>Sold Out</v>
          </cell>
          <cell r="C487" t="str">
            <v>Other</v>
          </cell>
        </row>
        <row r="488">
          <cell r="A488" t="str">
            <v>060015632310</v>
          </cell>
          <cell r="B488" t="str">
            <v>Sold Out</v>
          </cell>
          <cell r="C488" t="str">
            <v>Other</v>
          </cell>
        </row>
        <row r="489">
          <cell r="A489" t="str">
            <v>060017348303</v>
          </cell>
          <cell r="B489" t="str">
            <v>Sold Out</v>
          </cell>
          <cell r="C489" t="str">
            <v>Other</v>
          </cell>
        </row>
        <row r="490">
          <cell r="A490" t="str">
            <v>060017348305</v>
          </cell>
          <cell r="B490" t="str">
            <v>Sold Out</v>
          </cell>
          <cell r="C490" t="str">
            <v>Other</v>
          </cell>
        </row>
        <row r="491">
          <cell r="A491" t="str">
            <v>060017348307</v>
          </cell>
          <cell r="B491" t="str">
            <v>Sold Out</v>
          </cell>
          <cell r="C491" t="str">
            <v>Other</v>
          </cell>
        </row>
        <row r="492">
          <cell r="A492" t="str">
            <v>060017348309</v>
          </cell>
          <cell r="B492" t="str">
            <v>Sold Out</v>
          </cell>
          <cell r="C492" t="str">
            <v>Other</v>
          </cell>
        </row>
        <row r="493">
          <cell r="A493" t="str">
            <v>060017353303</v>
          </cell>
          <cell r="B493" t="str">
            <v>Sold Out</v>
          </cell>
          <cell r="C493" t="str">
            <v>Other</v>
          </cell>
        </row>
        <row r="494">
          <cell r="A494" t="str">
            <v>060017353305</v>
          </cell>
          <cell r="B494" t="str">
            <v>Sold Out</v>
          </cell>
          <cell r="C494" t="str">
            <v>Other</v>
          </cell>
        </row>
        <row r="495">
          <cell r="A495" t="str">
            <v>060017353307</v>
          </cell>
          <cell r="B495" t="str">
            <v>Sold Out</v>
          </cell>
          <cell r="C495" t="str">
            <v>Other</v>
          </cell>
        </row>
        <row r="496">
          <cell r="A496" t="str">
            <v>060017353309</v>
          </cell>
          <cell r="B496" t="str">
            <v>Sold Out</v>
          </cell>
          <cell r="C496" t="str">
            <v>Other</v>
          </cell>
        </row>
        <row r="497">
          <cell r="A497" t="str">
            <v>060017632303</v>
          </cell>
          <cell r="B497" t="str">
            <v>Sold Out</v>
          </cell>
          <cell r="C497" t="str">
            <v>Other</v>
          </cell>
        </row>
        <row r="498">
          <cell r="A498" t="str">
            <v>060017632305</v>
          </cell>
          <cell r="B498" t="str">
            <v>Sold Out</v>
          </cell>
          <cell r="C498" t="str">
            <v>Other</v>
          </cell>
        </row>
        <row r="499">
          <cell r="A499" t="str">
            <v>060017632307</v>
          </cell>
          <cell r="B499" t="str">
            <v>Sold Out</v>
          </cell>
          <cell r="C499" t="str">
            <v>Other</v>
          </cell>
        </row>
        <row r="500">
          <cell r="A500" t="str">
            <v>060017632309</v>
          </cell>
          <cell r="B500" t="str">
            <v>Sold Out</v>
          </cell>
          <cell r="C500" t="str">
            <v>Other</v>
          </cell>
        </row>
        <row r="501">
          <cell r="A501" t="str">
            <v>060049036303</v>
          </cell>
          <cell r="B501" t="str">
            <v>Sold Out</v>
          </cell>
          <cell r="C501" t="str">
            <v>Other</v>
          </cell>
        </row>
        <row r="502">
          <cell r="A502" t="str">
            <v>060049036305</v>
          </cell>
          <cell r="B502" t="str">
            <v>Sold Out</v>
          </cell>
          <cell r="C502" t="str">
            <v>Other</v>
          </cell>
        </row>
        <row r="503">
          <cell r="A503" t="str">
            <v>060049036307</v>
          </cell>
          <cell r="B503" t="str">
            <v>Sold Out</v>
          </cell>
          <cell r="C503" t="str">
            <v>Other</v>
          </cell>
        </row>
        <row r="504">
          <cell r="A504" t="str">
            <v>060049036309</v>
          </cell>
          <cell r="B504" t="str">
            <v>Sold Out</v>
          </cell>
          <cell r="C504" t="str">
            <v>Other</v>
          </cell>
        </row>
        <row r="505">
          <cell r="A505" t="str">
            <v>060049038303</v>
          </cell>
          <cell r="B505" t="str">
            <v>Sold Out</v>
          </cell>
          <cell r="C505" t="str">
            <v>Other</v>
          </cell>
        </row>
        <row r="506">
          <cell r="A506" t="str">
            <v>060049038305</v>
          </cell>
          <cell r="B506" t="str">
            <v>Sold Out</v>
          </cell>
          <cell r="C506" t="str">
            <v>Other</v>
          </cell>
        </row>
        <row r="507">
          <cell r="A507" t="str">
            <v>060049038307</v>
          </cell>
          <cell r="B507" t="str">
            <v>Sold Out</v>
          </cell>
          <cell r="C507" t="str">
            <v>Other</v>
          </cell>
        </row>
        <row r="508">
          <cell r="A508" t="str">
            <v>060049038309</v>
          </cell>
          <cell r="B508" t="str">
            <v>Sold Out</v>
          </cell>
          <cell r="C508" t="str">
            <v>Other</v>
          </cell>
        </row>
        <row r="509">
          <cell r="A509" t="str">
            <v>060141250303</v>
          </cell>
          <cell r="B509" t="str">
            <v>Sold Out</v>
          </cell>
          <cell r="C509" t="str">
            <v>Other</v>
          </cell>
        </row>
        <row r="510">
          <cell r="A510" t="str">
            <v>060141250305</v>
          </cell>
          <cell r="B510" t="str">
            <v>Sold Out</v>
          </cell>
          <cell r="C510" t="str">
            <v>Other</v>
          </cell>
        </row>
        <row r="511">
          <cell r="A511" t="str">
            <v>060141250307</v>
          </cell>
          <cell r="B511" t="str">
            <v>Sold Out</v>
          </cell>
          <cell r="C511" t="str">
            <v>Other</v>
          </cell>
        </row>
        <row r="512">
          <cell r="A512" t="str">
            <v>060141250309</v>
          </cell>
          <cell r="B512" t="str">
            <v>Sold Out</v>
          </cell>
          <cell r="C512" t="str">
            <v>Other</v>
          </cell>
        </row>
        <row r="513">
          <cell r="A513" t="str">
            <v>060141432303</v>
          </cell>
          <cell r="B513" t="str">
            <v>Sold Out</v>
          </cell>
          <cell r="C513" t="str">
            <v>Other</v>
          </cell>
        </row>
        <row r="514">
          <cell r="A514" t="str">
            <v>060141432305</v>
          </cell>
          <cell r="B514" t="str">
            <v>Sold Out</v>
          </cell>
          <cell r="C514" t="str">
            <v>Other</v>
          </cell>
        </row>
        <row r="515">
          <cell r="A515" t="str">
            <v>060141432307</v>
          </cell>
          <cell r="B515" t="str">
            <v>Sold Out</v>
          </cell>
          <cell r="C515" t="str">
            <v>Other</v>
          </cell>
        </row>
        <row r="516">
          <cell r="A516" t="str">
            <v>060141432309</v>
          </cell>
          <cell r="B516" t="str">
            <v>Sold Out</v>
          </cell>
          <cell r="C516" t="str">
            <v>Other</v>
          </cell>
        </row>
        <row r="517">
          <cell r="A517" t="str">
            <v>060142249303</v>
          </cell>
          <cell r="B517" t="str">
            <v>Sold Out</v>
          </cell>
          <cell r="C517" t="str">
            <v>Other</v>
          </cell>
        </row>
        <row r="518">
          <cell r="A518" t="str">
            <v>060142249305</v>
          </cell>
          <cell r="B518" t="str">
            <v>Sold Out</v>
          </cell>
          <cell r="C518" t="str">
            <v>Other</v>
          </cell>
        </row>
        <row r="519">
          <cell r="A519" t="str">
            <v>060142249307</v>
          </cell>
          <cell r="B519" t="str">
            <v>Sold Out</v>
          </cell>
          <cell r="C519" t="str">
            <v>Other</v>
          </cell>
        </row>
        <row r="520">
          <cell r="A520" t="str">
            <v>060142249309</v>
          </cell>
          <cell r="B520" t="str">
            <v>Sold Out</v>
          </cell>
          <cell r="C520" t="str">
            <v>Other</v>
          </cell>
        </row>
        <row r="521">
          <cell r="A521" t="str">
            <v>060184133303</v>
          </cell>
          <cell r="B521" t="str">
            <v>Sold Out</v>
          </cell>
          <cell r="C521" t="str">
            <v>Other</v>
          </cell>
        </row>
        <row r="522">
          <cell r="A522" t="str">
            <v>060184133305</v>
          </cell>
          <cell r="B522" t="str">
            <v>Sold Out</v>
          </cell>
          <cell r="C522" t="str">
            <v>Other</v>
          </cell>
        </row>
        <row r="523">
          <cell r="A523" t="str">
            <v>060184133307</v>
          </cell>
          <cell r="B523" t="str">
            <v>Sold Out</v>
          </cell>
          <cell r="C523" t="str">
            <v>Other</v>
          </cell>
        </row>
        <row r="524">
          <cell r="A524" t="str">
            <v>060184326303</v>
          </cell>
          <cell r="B524" t="str">
            <v>Sold Out</v>
          </cell>
          <cell r="C524" t="str">
            <v>Other</v>
          </cell>
        </row>
        <row r="525">
          <cell r="A525" t="str">
            <v>060184326305</v>
          </cell>
          <cell r="B525" t="str">
            <v>Sold Out</v>
          </cell>
          <cell r="C525" t="str">
            <v>Other</v>
          </cell>
        </row>
        <row r="526">
          <cell r="A526" t="str">
            <v>060184326307</v>
          </cell>
          <cell r="B526" t="str">
            <v>Sold Out</v>
          </cell>
          <cell r="C526" t="str">
            <v>Other</v>
          </cell>
        </row>
        <row r="527">
          <cell r="A527" t="str">
            <v>060184632303</v>
          </cell>
          <cell r="B527" t="str">
            <v>Sold Out</v>
          </cell>
          <cell r="C527" t="str">
            <v>Other</v>
          </cell>
        </row>
        <row r="528">
          <cell r="A528" t="str">
            <v>060184632305</v>
          </cell>
          <cell r="B528" t="str">
            <v>Sold Out</v>
          </cell>
          <cell r="C528" t="str">
            <v>Other</v>
          </cell>
        </row>
        <row r="529">
          <cell r="A529" t="str">
            <v>060184632307</v>
          </cell>
          <cell r="B529" t="str">
            <v>Sold Out</v>
          </cell>
          <cell r="C529" t="str">
            <v>Other</v>
          </cell>
        </row>
        <row r="530">
          <cell r="A530" t="str">
            <v>060190038303</v>
          </cell>
          <cell r="B530" t="str">
            <v>Sold Out</v>
          </cell>
          <cell r="C530" t="str">
            <v>Other</v>
          </cell>
        </row>
        <row r="531">
          <cell r="A531" t="str">
            <v>060190038305</v>
          </cell>
          <cell r="B531" t="str">
            <v>Sold Out</v>
          </cell>
          <cell r="C531" t="str">
            <v>Other</v>
          </cell>
        </row>
        <row r="532">
          <cell r="A532" t="str">
            <v>060190038307</v>
          </cell>
          <cell r="B532" t="str">
            <v>Sold Out</v>
          </cell>
          <cell r="C532" t="str">
            <v>Other</v>
          </cell>
        </row>
        <row r="533">
          <cell r="A533" t="str">
            <v>060190038309</v>
          </cell>
          <cell r="B533" t="str">
            <v>Sold Out</v>
          </cell>
          <cell r="C533" t="str">
            <v>Other</v>
          </cell>
        </row>
        <row r="534">
          <cell r="A534" t="str">
            <v>060190136303</v>
          </cell>
          <cell r="B534" t="str">
            <v>Sold Out</v>
          </cell>
          <cell r="C534" t="str">
            <v>Other</v>
          </cell>
        </row>
        <row r="535">
          <cell r="A535" t="str">
            <v>060190136305</v>
          </cell>
          <cell r="B535" t="str">
            <v>Sold Out</v>
          </cell>
          <cell r="C535" t="str">
            <v>Other</v>
          </cell>
        </row>
        <row r="536">
          <cell r="A536" t="str">
            <v>060190136307</v>
          </cell>
          <cell r="B536" t="str">
            <v>Sold Out</v>
          </cell>
          <cell r="C536" t="str">
            <v>Other</v>
          </cell>
        </row>
        <row r="537">
          <cell r="A537" t="str">
            <v>060190136309</v>
          </cell>
          <cell r="B537" t="str">
            <v>Sold Out</v>
          </cell>
          <cell r="C537" t="str">
            <v>Other</v>
          </cell>
        </row>
        <row r="538">
          <cell r="A538" t="str">
            <v>060190632303</v>
          </cell>
          <cell r="B538" t="str">
            <v>Sold Out</v>
          </cell>
          <cell r="C538" t="str">
            <v>Other</v>
          </cell>
        </row>
        <row r="539">
          <cell r="A539" t="str">
            <v>060190632305</v>
          </cell>
          <cell r="B539" t="str">
            <v>Sold Out</v>
          </cell>
          <cell r="C539" t="str">
            <v>Other</v>
          </cell>
        </row>
        <row r="540">
          <cell r="A540" t="str">
            <v>060190632307</v>
          </cell>
          <cell r="B540" t="str">
            <v>Sold Out</v>
          </cell>
          <cell r="C540" t="str">
            <v>Other</v>
          </cell>
        </row>
        <row r="541">
          <cell r="A541" t="str">
            <v>060190632309</v>
          </cell>
          <cell r="B541" t="str">
            <v>Sold Out</v>
          </cell>
          <cell r="C541" t="str">
            <v>Other</v>
          </cell>
        </row>
        <row r="542">
          <cell r="A542" t="str">
            <v>060194027303</v>
          </cell>
          <cell r="B542" t="str">
            <v>Sold Out</v>
          </cell>
          <cell r="C542" t="str">
            <v>Other</v>
          </cell>
        </row>
        <row r="543">
          <cell r="A543" t="str">
            <v>060194027305</v>
          </cell>
          <cell r="B543" t="str">
            <v>Sold Out</v>
          </cell>
          <cell r="C543" t="str">
            <v>Other</v>
          </cell>
        </row>
        <row r="544">
          <cell r="A544" t="str">
            <v>060194027307</v>
          </cell>
          <cell r="B544" t="str">
            <v>Sold Out</v>
          </cell>
          <cell r="C544" t="str">
            <v>Other</v>
          </cell>
        </row>
        <row r="545">
          <cell r="A545" t="str">
            <v>060194027309</v>
          </cell>
          <cell r="B545" t="str">
            <v>Sold Out</v>
          </cell>
          <cell r="C545" t="str">
            <v>Other</v>
          </cell>
        </row>
        <row r="546">
          <cell r="A546" t="str">
            <v>060194038303</v>
          </cell>
          <cell r="B546" t="str">
            <v>Sold Out</v>
          </cell>
          <cell r="C546" t="str">
            <v>Other</v>
          </cell>
        </row>
        <row r="547">
          <cell r="A547" t="str">
            <v>060194038305</v>
          </cell>
          <cell r="B547" t="str">
            <v>Sold Out</v>
          </cell>
          <cell r="C547" t="str">
            <v>Other</v>
          </cell>
        </row>
        <row r="548">
          <cell r="A548" t="str">
            <v>060194038307</v>
          </cell>
          <cell r="B548" t="str">
            <v>Sold Out</v>
          </cell>
          <cell r="C548" t="str">
            <v>Other</v>
          </cell>
        </row>
        <row r="549">
          <cell r="A549" t="str">
            <v>060194038309</v>
          </cell>
          <cell r="B549" t="str">
            <v>Sold Out</v>
          </cell>
          <cell r="C549" t="str">
            <v>Other</v>
          </cell>
        </row>
        <row r="550">
          <cell r="A550" t="str">
            <v>060194274303</v>
          </cell>
          <cell r="B550" t="str">
            <v>Sold Out</v>
          </cell>
          <cell r="C550" t="str">
            <v>Other</v>
          </cell>
        </row>
        <row r="551">
          <cell r="A551" t="str">
            <v>060194274305</v>
          </cell>
          <cell r="B551" t="str">
            <v>Sold Out</v>
          </cell>
          <cell r="C551" t="str">
            <v>Other</v>
          </cell>
        </row>
        <row r="552">
          <cell r="A552" t="str">
            <v>060194274307</v>
          </cell>
          <cell r="B552" t="str">
            <v>Sold Out</v>
          </cell>
          <cell r="C552" t="str">
            <v>Other</v>
          </cell>
        </row>
        <row r="553">
          <cell r="A553" t="str">
            <v>060194274309</v>
          </cell>
          <cell r="B553" t="str">
            <v>Sold Out</v>
          </cell>
          <cell r="C553" t="str">
            <v>Other</v>
          </cell>
        </row>
        <row r="554">
          <cell r="A554" t="str">
            <v>060198038303</v>
          </cell>
          <cell r="B554" t="str">
            <v>Sold Out</v>
          </cell>
          <cell r="C554" t="str">
            <v>Other</v>
          </cell>
        </row>
        <row r="555">
          <cell r="A555" t="str">
            <v>060198038305</v>
          </cell>
          <cell r="B555" t="str">
            <v>Sold Out</v>
          </cell>
          <cell r="C555" t="str">
            <v>Other</v>
          </cell>
        </row>
        <row r="556">
          <cell r="A556" t="str">
            <v>060198038307</v>
          </cell>
          <cell r="B556" t="str">
            <v>Sold Out</v>
          </cell>
          <cell r="C556" t="str">
            <v>Other</v>
          </cell>
        </row>
        <row r="557">
          <cell r="A557" t="str">
            <v>060198038309</v>
          </cell>
          <cell r="B557" t="str">
            <v>Sold Out</v>
          </cell>
          <cell r="C557" t="str">
            <v>Other</v>
          </cell>
        </row>
        <row r="558">
          <cell r="A558" t="str">
            <v>060198038310</v>
          </cell>
          <cell r="B558" t="str">
            <v>Sold Out</v>
          </cell>
          <cell r="C558" t="str">
            <v>Other</v>
          </cell>
        </row>
        <row r="559">
          <cell r="A559" t="str">
            <v>060198133303</v>
          </cell>
          <cell r="B559" t="str">
            <v>Sold Out</v>
          </cell>
          <cell r="C559" t="str">
            <v>Other</v>
          </cell>
        </row>
        <row r="560">
          <cell r="A560" t="str">
            <v>060198133305</v>
          </cell>
          <cell r="B560" t="str">
            <v>Sold Out</v>
          </cell>
          <cell r="C560" t="str">
            <v>Other</v>
          </cell>
        </row>
        <row r="561">
          <cell r="A561" t="str">
            <v>060198133307</v>
          </cell>
          <cell r="B561" t="str">
            <v>Sold Out</v>
          </cell>
          <cell r="C561" t="str">
            <v>Other</v>
          </cell>
        </row>
        <row r="562">
          <cell r="A562" t="str">
            <v>060198133309</v>
          </cell>
          <cell r="B562" t="str">
            <v>Sold Out</v>
          </cell>
          <cell r="C562" t="str">
            <v>Other</v>
          </cell>
        </row>
        <row r="563">
          <cell r="A563" t="str">
            <v>060198133310</v>
          </cell>
          <cell r="B563" t="str">
            <v>Sold Out</v>
          </cell>
          <cell r="C563" t="str">
            <v>Other</v>
          </cell>
        </row>
        <row r="564">
          <cell r="A564" t="str">
            <v>060198136303</v>
          </cell>
          <cell r="B564" t="str">
            <v>Sold Out</v>
          </cell>
          <cell r="C564" t="str">
            <v>Other</v>
          </cell>
        </row>
        <row r="565">
          <cell r="A565" t="str">
            <v>060198136305</v>
          </cell>
          <cell r="B565" t="str">
            <v>Sold Out</v>
          </cell>
          <cell r="C565" t="str">
            <v>Other</v>
          </cell>
        </row>
        <row r="566">
          <cell r="A566" t="str">
            <v>060198136307</v>
          </cell>
          <cell r="B566" t="str">
            <v>Sold Out</v>
          </cell>
          <cell r="C566" t="str">
            <v>Other</v>
          </cell>
        </row>
        <row r="567">
          <cell r="A567" t="str">
            <v>060198136309</v>
          </cell>
          <cell r="B567" t="str">
            <v>Sold Out</v>
          </cell>
          <cell r="C567" t="str">
            <v>Other</v>
          </cell>
        </row>
        <row r="568">
          <cell r="A568" t="str">
            <v>060198136310</v>
          </cell>
          <cell r="B568" t="str">
            <v>Sold Out</v>
          </cell>
          <cell r="C568" t="str">
            <v>Other</v>
          </cell>
        </row>
        <row r="569">
          <cell r="A569" t="str">
            <v>060198336303</v>
          </cell>
          <cell r="B569" t="str">
            <v>Sold Out</v>
          </cell>
          <cell r="C569" t="str">
            <v>Other</v>
          </cell>
        </row>
        <row r="570">
          <cell r="A570" t="str">
            <v>060198336305</v>
          </cell>
          <cell r="B570" t="str">
            <v>Sold Out</v>
          </cell>
          <cell r="C570" t="str">
            <v>Other</v>
          </cell>
        </row>
        <row r="571">
          <cell r="A571" t="str">
            <v>060198336307</v>
          </cell>
          <cell r="B571" t="str">
            <v>Sold Out</v>
          </cell>
          <cell r="C571" t="str">
            <v>Other</v>
          </cell>
        </row>
        <row r="572">
          <cell r="A572" t="str">
            <v>060198336309</v>
          </cell>
          <cell r="B572" t="str">
            <v>Sold Out</v>
          </cell>
          <cell r="C572" t="str">
            <v>Other</v>
          </cell>
        </row>
        <row r="573">
          <cell r="A573" t="str">
            <v>060198336310</v>
          </cell>
          <cell r="B573" t="str">
            <v>Sold Out</v>
          </cell>
          <cell r="C573" t="str">
            <v>Other</v>
          </cell>
        </row>
        <row r="574">
          <cell r="A574" t="str">
            <v>060198448303</v>
          </cell>
          <cell r="B574" t="str">
            <v>Sold Out</v>
          </cell>
          <cell r="C574" t="str">
            <v>Other</v>
          </cell>
        </row>
        <row r="575">
          <cell r="A575" t="str">
            <v>060198448305</v>
          </cell>
          <cell r="B575" t="str">
            <v>Sold Out</v>
          </cell>
          <cell r="C575" t="str">
            <v>Other</v>
          </cell>
        </row>
        <row r="576">
          <cell r="A576" t="str">
            <v>060198448307</v>
          </cell>
          <cell r="B576" t="str">
            <v>Sold Out</v>
          </cell>
          <cell r="C576" t="str">
            <v>Other</v>
          </cell>
        </row>
        <row r="577">
          <cell r="A577" t="str">
            <v>060198448309</v>
          </cell>
          <cell r="B577" t="str">
            <v>Sold Out</v>
          </cell>
          <cell r="C577" t="str">
            <v>Other</v>
          </cell>
        </row>
        <row r="578">
          <cell r="A578" t="str">
            <v>060198448310</v>
          </cell>
          <cell r="B578" t="str">
            <v>Sold Out</v>
          </cell>
          <cell r="C578" t="str">
            <v>Other</v>
          </cell>
        </row>
        <row r="579">
          <cell r="A579" t="str">
            <v>060198632303</v>
          </cell>
          <cell r="B579" t="str">
            <v>Sold Out</v>
          </cell>
          <cell r="C579" t="str">
            <v>Other</v>
          </cell>
        </row>
        <row r="580">
          <cell r="A580" t="str">
            <v>060198632305</v>
          </cell>
          <cell r="B580" t="str">
            <v>Sold Out</v>
          </cell>
          <cell r="C580" t="str">
            <v>Other</v>
          </cell>
        </row>
        <row r="581">
          <cell r="A581" t="str">
            <v>060198632307</v>
          </cell>
          <cell r="B581" t="str">
            <v>Sold Out</v>
          </cell>
          <cell r="C581" t="str">
            <v>Other</v>
          </cell>
        </row>
        <row r="582">
          <cell r="A582" t="str">
            <v>060198632309</v>
          </cell>
          <cell r="B582" t="str">
            <v>Sold Out</v>
          </cell>
          <cell r="C582" t="str">
            <v>Other</v>
          </cell>
        </row>
        <row r="583">
          <cell r="A583" t="str">
            <v>060198632310</v>
          </cell>
          <cell r="B583" t="str">
            <v>Sold Out</v>
          </cell>
          <cell r="C583" t="str">
            <v>Other</v>
          </cell>
        </row>
        <row r="584">
          <cell r="A584" t="str">
            <v>060199038303</v>
          </cell>
          <cell r="B584" t="str">
            <v>Sold Out</v>
          </cell>
          <cell r="C584" t="str">
            <v>Other</v>
          </cell>
        </row>
        <row r="585">
          <cell r="A585" t="str">
            <v>060199038305</v>
          </cell>
          <cell r="B585" t="str">
            <v>Sold Out</v>
          </cell>
          <cell r="C585" t="str">
            <v>Other</v>
          </cell>
        </row>
        <row r="586">
          <cell r="A586" t="str">
            <v>060199038307</v>
          </cell>
          <cell r="B586" t="str">
            <v>Sold Out</v>
          </cell>
          <cell r="C586" t="str">
            <v>Other</v>
          </cell>
        </row>
        <row r="587">
          <cell r="A587" t="str">
            <v>060199038309</v>
          </cell>
          <cell r="B587" t="str">
            <v>Sold Out</v>
          </cell>
          <cell r="C587" t="str">
            <v>Other</v>
          </cell>
        </row>
        <row r="588">
          <cell r="A588" t="str">
            <v>060199038310</v>
          </cell>
          <cell r="B588" t="str">
            <v>Sold Out</v>
          </cell>
          <cell r="C588" t="str">
            <v>Other</v>
          </cell>
        </row>
        <row r="589">
          <cell r="A589" t="str">
            <v>060199136303</v>
          </cell>
          <cell r="B589" t="str">
            <v>Sold Out</v>
          </cell>
          <cell r="C589" t="str">
            <v>Other</v>
          </cell>
        </row>
        <row r="590">
          <cell r="A590" t="str">
            <v>060199136305</v>
          </cell>
          <cell r="B590" t="str">
            <v>Sold Out</v>
          </cell>
          <cell r="C590" t="str">
            <v>Other</v>
          </cell>
        </row>
        <row r="591">
          <cell r="A591" t="str">
            <v>060199136307</v>
          </cell>
          <cell r="B591" t="str">
            <v>Sold Out</v>
          </cell>
          <cell r="C591" t="str">
            <v>Other</v>
          </cell>
        </row>
        <row r="592">
          <cell r="A592" t="str">
            <v>060199136309</v>
          </cell>
          <cell r="B592" t="str">
            <v>Sold Out</v>
          </cell>
          <cell r="C592" t="str">
            <v>Other</v>
          </cell>
        </row>
        <row r="593">
          <cell r="A593" t="str">
            <v>060199136310</v>
          </cell>
          <cell r="B593" t="str">
            <v>Sold Out</v>
          </cell>
          <cell r="C593" t="str">
            <v>Other</v>
          </cell>
        </row>
        <row r="594">
          <cell r="A594" t="str">
            <v>060199156303</v>
          </cell>
          <cell r="B594" t="str">
            <v>Sold Out</v>
          </cell>
          <cell r="C594" t="str">
            <v>Other</v>
          </cell>
        </row>
        <row r="595">
          <cell r="A595" t="str">
            <v>060199156305</v>
          </cell>
          <cell r="B595" t="str">
            <v>Sold Out</v>
          </cell>
          <cell r="C595" t="str">
            <v>Other</v>
          </cell>
        </row>
        <row r="596">
          <cell r="A596" t="str">
            <v>060199156307</v>
          </cell>
          <cell r="B596" t="str">
            <v>Sold Out</v>
          </cell>
          <cell r="C596" t="str">
            <v>Other</v>
          </cell>
        </row>
        <row r="597">
          <cell r="A597" t="str">
            <v>060199156309</v>
          </cell>
          <cell r="B597" t="str">
            <v>Sold Out</v>
          </cell>
          <cell r="C597" t="str">
            <v>Other</v>
          </cell>
        </row>
        <row r="598">
          <cell r="A598" t="str">
            <v>060199156310</v>
          </cell>
          <cell r="B598" t="str">
            <v>Sold Out</v>
          </cell>
          <cell r="C598" t="str">
            <v>Other</v>
          </cell>
        </row>
        <row r="599">
          <cell r="A599" t="str">
            <v>060199250303</v>
          </cell>
          <cell r="B599" t="str">
            <v>Sold Out</v>
          </cell>
          <cell r="C599" t="str">
            <v>Other</v>
          </cell>
        </row>
        <row r="600">
          <cell r="A600" t="str">
            <v>060199250305</v>
          </cell>
          <cell r="B600" t="str">
            <v>Sold Out</v>
          </cell>
          <cell r="C600" t="str">
            <v>Other</v>
          </cell>
        </row>
        <row r="601">
          <cell r="A601" t="str">
            <v>060199250307</v>
          </cell>
          <cell r="B601" t="str">
            <v>Sold Out</v>
          </cell>
          <cell r="C601" t="str">
            <v>Other</v>
          </cell>
        </row>
        <row r="602">
          <cell r="A602" t="str">
            <v>060199250309</v>
          </cell>
          <cell r="B602" t="str">
            <v>Sold Out</v>
          </cell>
          <cell r="C602" t="str">
            <v>Other</v>
          </cell>
        </row>
        <row r="603">
          <cell r="A603" t="str">
            <v>060199250310</v>
          </cell>
          <cell r="B603" t="str">
            <v>Sold Out</v>
          </cell>
          <cell r="C603" t="str">
            <v>Other</v>
          </cell>
        </row>
        <row r="604">
          <cell r="A604" t="str">
            <v>060199303303</v>
          </cell>
          <cell r="B604" t="str">
            <v>Sold Out</v>
          </cell>
          <cell r="C604" t="str">
            <v>Other</v>
          </cell>
        </row>
        <row r="605">
          <cell r="A605" t="str">
            <v>060199303305</v>
          </cell>
          <cell r="B605" t="str">
            <v>Sold Out</v>
          </cell>
          <cell r="C605" t="str">
            <v>Other</v>
          </cell>
        </row>
        <row r="606">
          <cell r="A606" t="str">
            <v>060199303307</v>
          </cell>
          <cell r="B606" t="str">
            <v>Sold Out</v>
          </cell>
          <cell r="C606" t="str">
            <v>Other</v>
          </cell>
        </row>
        <row r="607">
          <cell r="A607" t="str">
            <v>060199303309</v>
          </cell>
          <cell r="B607" t="str">
            <v>Sold Out</v>
          </cell>
          <cell r="C607" t="str">
            <v>Other</v>
          </cell>
        </row>
        <row r="608">
          <cell r="A608" t="str">
            <v>060199303310</v>
          </cell>
          <cell r="B608" t="str">
            <v>Sold Out</v>
          </cell>
          <cell r="C608" t="str">
            <v>Other</v>
          </cell>
        </row>
        <row r="609">
          <cell r="A609" t="str">
            <v>060199367303</v>
          </cell>
          <cell r="B609" t="str">
            <v>Sold Out</v>
          </cell>
          <cell r="C609" t="str">
            <v>Other</v>
          </cell>
        </row>
        <row r="610">
          <cell r="A610" t="str">
            <v>060199367305</v>
          </cell>
          <cell r="B610" t="str">
            <v>Sold Out</v>
          </cell>
          <cell r="C610" t="str">
            <v>Other</v>
          </cell>
        </row>
        <row r="611">
          <cell r="A611" t="str">
            <v>060199367307</v>
          </cell>
          <cell r="B611" t="str">
            <v>Sold Out</v>
          </cell>
          <cell r="C611" t="str">
            <v>Other</v>
          </cell>
        </row>
        <row r="612">
          <cell r="A612" t="str">
            <v>060199367309</v>
          </cell>
          <cell r="B612" t="str">
            <v>Sold Out</v>
          </cell>
          <cell r="C612" t="str">
            <v>Other</v>
          </cell>
        </row>
        <row r="613">
          <cell r="A613" t="str">
            <v>060199367310</v>
          </cell>
          <cell r="B613" t="str">
            <v>Sold Out</v>
          </cell>
          <cell r="C613" t="str">
            <v>Other</v>
          </cell>
        </row>
        <row r="614">
          <cell r="A614" t="str">
            <v>060199448303</v>
          </cell>
          <cell r="B614" t="str">
            <v>Sold Out</v>
          </cell>
          <cell r="C614" t="str">
            <v>Other</v>
          </cell>
        </row>
        <row r="615">
          <cell r="A615" t="str">
            <v>060199448305</v>
          </cell>
          <cell r="B615" t="str">
            <v>Sold Out</v>
          </cell>
          <cell r="C615" t="str">
            <v>Other</v>
          </cell>
        </row>
        <row r="616">
          <cell r="A616" t="str">
            <v>060199448307</v>
          </cell>
          <cell r="B616" t="str">
            <v>Sold Out</v>
          </cell>
          <cell r="C616" t="str">
            <v>Other</v>
          </cell>
        </row>
        <row r="617">
          <cell r="A617" t="str">
            <v>060199448309</v>
          </cell>
          <cell r="B617" t="str">
            <v>Sold Out</v>
          </cell>
          <cell r="C617" t="str">
            <v>Other</v>
          </cell>
        </row>
        <row r="618">
          <cell r="A618" t="str">
            <v>060199448310</v>
          </cell>
          <cell r="B618" t="str">
            <v>Sold Out</v>
          </cell>
          <cell r="C618" t="str">
            <v>Other</v>
          </cell>
        </row>
        <row r="619">
          <cell r="A619" t="str">
            <v>060199496303</v>
          </cell>
          <cell r="B619" t="str">
            <v>Sold Out</v>
          </cell>
          <cell r="C619" t="str">
            <v>Other</v>
          </cell>
        </row>
        <row r="620">
          <cell r="A620" t="str">
            <v>060199496305</v>
          </cell>
          <cell r="B620" t="str">
            <v>Sold Out</v>
          </cell>
          <cell r="C620" t="str">
            <v>Other</v>
          </cell>
        </row>
        <row r="621">
          <cell r="A621" t="str">
            <v>060199496307</v>
          </cell>
          <cell r="B621" t="str">
            <v>Sold Out</v>
          </cell>
          <cell r="C621" t="str">
            <v>Other</v>
          </cell>
        </row>
        <row r="622">
          <cell r="A622" t="str">
            <v>060199496309</v>
          </cell>
          <cell r="B622" t="str">
            <v>Sold Out</v>
          </cell>
          <cell r="C622" t="str">
            <v>Other</v>
          </cell>
        </row>
        <row r="623">
          <cell r="A623" t="str">
            <v>060199496310</v>
          </cell>
          <cell r="B623" t="str">
            <v>Sold Out</v>
          </cell>
          <cell r="C623" t="str">
            <v>Other</v>
          </cell>
        </row>
        <row r="624">
          <cell r="A624" t="str">
            <v>060200038303</v>
          </cell>
          <cell r="B624" t="str">
            <v>Sold Out</v>
          </cell>
          <cell r="C624" t="str">
            <v>Other</v>
          </cell>
        </row>
        <row r="625">
          <cell r="A625" t="str">
            <v>060200038305</v>
          </cell>
          <cell r="B625" t="str">
            <v>Sold Out</v>
          </cell>
          <cell r="C625" t="str">
            <v>Other</v>
          </cell>
        </row>
        <row r="626">
          <cell r="A626" t="str">
            <v>060200038307</v>
          </cell>
          <cell r="B626" t="str">
            <v>Sold Out</v>
          </cell>
          <cell r="C626" t="str">
            <v>Other</v>
          </cell>
        </row>
        <row r="627">
          <cell r="A627" t="str">
            <v>060200038309</v>
          </cell>
          <cell r="B627" t="str">
            <v>Sold Out</v>
          </cell>
          <cell r="C627" t="str">
            <v>Other</v>
          </cell>
        </row>
        <row r="628">
          <cell r="A628" t="str">
            <v>060200038310</v>
          </cell>
          <cell r="B628" t="str">
            <v>Sold Out</v>
          </cell>
          <cell r="C628" t="str">
            <v>Other</v>
          </cell>
        </row>
        <row r="629">
          <cell r="A629" t="str">
            <v>060200133303</v>
          </cell>
          <cell r="B629" t="str">
            <v>Sold Out</v>
          </cell>
          <cell r="C629" t="str">
            <v>Other</v>
          </cell>
        </row>
        <row r="630">
          <cell r="A630" t="str">
            <v>060200133305</v>
          </cell>
          <cell r="B630" t="str">
            <v>Sold Out</v>
          </cell>
          <cell r="C630" t="str">
            <v>Other</v>
          </cell>
        </row>
        <row r="631">
          <cell r="A631" t="str">
            <v>060200133307</v>
          </cell>
          <cell r="B631" t="str">
            <v>Sold Out</v>
          </cell>
          <cell r="C631" t="str">
            <v>Other</v>
          </cell>
        </row>
        <row r="632">
          <cell r="A632" t="str">
            <v>060200133309</v>
          </cell>
          <cell r="B632" t="str">
            <v>Sold Out</v>
          </cell>
          <cell r="C632" t="str">
            <v>Other</v>
          </cell>
        </row>
        <row r="633">
          <cell r="A633" t="str">
            <v>060200133310</v>
          </cell>
          <cell r="B633" t="str">
            <v>Sold Out</v>
          </cell>
          <cell r="C633" t="str">
            <v>Other</v>
          </cell>
        </row>
        <row r="634">
          <cell r="A634" t="str">
            <v>060200336303</v>
          </cell>
          <cell r="B634" t="str">
            <v>Sold Out</v>
          </cell>
          <cell r="C634" t="str">
            <v>Other</v>
          </cell>
        </row>
        <row r="635">
          <cell r="A635" t="str">
            <v>060200336305</v>
          </cell>
          <cell r="B635" t="str">
            <v>Sold Out</v>
          </cell>
          <cell r="C635" t="str">
            <v>Other</v>
          </cell>
        </row>
        <row r="636">
          <cell r="A636" t="str">
            <v>060200336307</v>
          </cell>
          <cell r="B636" t="str">
            <v>Sold Out</v>
          </cell>
          <cell r="C636" t="str">
            <v>Other</v>
          </cell>
        </row>
        <row r="637">
          <cell r="A637" t="str">
            <v>060200336309</v>
          </cell>
          <cell r="B637" t="str">
            <v>Sold Out</v>
          </cell>
          <cell r="C637" t="str">
            <v>Other</v>
          </cell>
        </row>
        <row r="638">
          <cell r="A638" t="str">
            <v>060200336310</v>
          </cell>
          <cell r="B638" t="str">
            <v>Sold Out</v>
          </cell>
          <cell r="C638" t="str">
            <v>Other</v>
          </cell>
        </row>
        <row r="639">
          <cell r="A639" t="str">
            <v>060200632303</v>
          </cell>
          <cell r="B639" t="str">
            <v>Sold Out</v>
          </cell>
          <cell r="C639" t="str">
            <v>Other</v>
          </cell>
        </row>
        <row r="640">
          <cell r="A640" t="str">
            <v>060200632305</v>
          </cell>
          <cell r="B640" t="str">
            <v>Sold Out</v>
          </cell>
          <cell r="C640" t="str">
            <v>Other</v>
          </cell>
        </row>
        <row r="641">
          <cell r="A641" t="str">
            <v>060200632307</v>
          </cell>
          <cell r="B641" t="str">
            <v>Sold Out</v>
          </cell>
          <cell r="C641" t="str">
            <v>Other</v>
          </cell>
        </row>
        <row r="642">
          <cell r="A642" t="str">
            <v>060200632309</v>
          </cell>
          <cell r="B642" t="str">
            <v>Sold Out</v>
          </cell>
          <cell r="C642" t="str">
            <v>Other</v>
          </cell>
        </row>
        <row r="643">
          <cell r="A643" t="str">
            <v>060200632310</v>
          </cell>
          <cell r="B643" t="str">
            <v>Sold Out</v>
          </cell>
          <cell r="C643" t="str">
            <v>Other</v>
          </cell>
        </row>
        <row r="644">
          <cell r="A644" t="str">
            <v>060213038303</v>
          </cell>
          <cell r="B644" t="str">
            <v>1</v>
          </cell>
          <cell r="C644" t="str">
            <v>Other</v>
          </cell>
        </row>
        <row r="645">
          <cell r="A645" t="str">
            <v>060213038305</v>
          </cell>
          <cell r="B645" t="str">
            <v>Sold Out</v>
          </cell>
          <cell r="C645" t="str">
            <v>Other</v>
          </cell>
        </row>
        <row r="646">
          <cell r="A646" t="str">
            <v>060213038307</v>
          </cell>
          <cell r="B646" t="str">
            <v>Sold Out</v>
          </cell>
          <cell r="C646" t="str">
            <v>Other</v>
          </cell>
        </row>
        <row r="647">
          <cell r="A647" t="str">
            <v>060213038309</v>
          </cell>
          <cell r="B647" t="str">
            <v>Sold Out</v>
          </cell>
          <cell r="C647" t="str">
            <v>Other</v>
          </cell>
        </row>
        <row r="648">
          <cell r="A648" t="str">
            <v>060213038310</v>
          </cell>
          <cell r="B648" t="str">
            <v>Sold Out</v>
          </cell>
          <cell r="C648" t="str">
            <v>Other</v>
          </cell>
        </row>
        <row r="649">
          <cell r="A649" t="str">
            <v>060213133303</v>
          </cell>
          <cell r="B649" t="str">
            <v>Sold Out</v>
          </cell>
          <cell r="C649" t="str">
            <v>Other</v>
          </cell>
        </row>
        <row r="650">
          <cell r="A650" t="str">
            <v>060213133305</v>
          </cell>
          <cell r="B650" t="str">
            <v>Sold Out</v>
          </cell>
          <cell r="C650" t="str">
            <v>Other</v>
          </cell>
        </row>
        <row r="651">
          <cell r="A651" t="str">
            <v>060213133307</v>
          </cell>
          <cell r="B651" t="str">
            <v>Sold Out</v>
          </cell>
          <cell r="C651" t="str">
            <v>Other</v>
          </cell>
        </row>
        <row r="652">
          <cell r="A652" t="str">
            <v>060213133309</v>
          </cell>
          <cell r="B652" t="str">
            <v>Sold Out</v>
          </cell>
          <cell r="C652" t="str">
            <v>Other</v>
          </cell>
        </row>
        <row r="653">
          <cell r="A653" t="str">
            <v>060213133310</v>
          </cell>
          <cell r="B653" t="str">
            <v>Sold Out</v>
          </cell>
          <cell r="C653" t="str">
            <v>Other</v>
          </cell>
        </row>
        <row r="654">
          <cell r="A654" t="str">
            <v>060213433303</v>
          </cell>
          <cell r="B654" t="str">
            <v>Sold Out</v>
          </cell>
          <cell r="C654" t="str">
            <v>Other</v>
          </cell>
        </row>
        <row r="655">
          <cell r="A655" t="str">
            <v>060213433305</v>
          </cell>
          <cell r="B655" t="str">
            <v>Sold Out</v>
          </cell>
          <cell r="C655" t="str">
            <v>Other</v>
          </cell>
        </row>
        <row r="656">
          <cell r="A656" t="str">
            <v>060213433307</v>
          </cell>
          <cell r="B656" t="str">
            <v>Sold Out</v>
          </cell>
          <cell r="C656" t="str">
            <v>Other</v>
          </cell>
        </row>
        <row r="657">
          <cell r="A657" t="str">
            <v>060213433309</v>
          </cell>
          <cell r="B657" t="str">
            <v>Sold Out</v>
          </cell>
          <cell r="C657" t="str">
            <v>Other</v>
          </cell>
        </row>
        <row r="658">
          <cell r="A658" t="str">
            <v>060213433310</v>
          </cell>
          <cell r="B658" t="str">
            <v>Sold Out</v>
          </cell>
          <cell r="C658" t="str">
            <v>Other</v>
          </cell>
        </row>
        <row r="659">
          <cell r="A659" t="str">
            <v>060213448303</v>
          </cell>
          <cell r="B659" t="str">
            <v>Sold Out</v>
          </cell>
          <cell r="C659" t="str">
            <v>Other</v>
          </cell>
        </row>
        <row r="660">
          <cell r="A660" t="str">
            <v>060213448305</v>
          </cell>
          <cell r="B660" t="str">
            <v>Sold Out</v>
          </cell>
          <cell r="C660" t="str">
            <v>Other</v>
          </cell>
        </row>
        <row r="661">
          <cell r="A661" t="str">
            <v>060213448307</v>
          </cell>
          <cell r="B661" t="str">
            <v>Sold Out</v>
          </cell>
          <cell r="C661" t="str">
            <v>Other</v>
          </cell>
        </row>
        <row r="662">
          <cell r="A662" t="str">
            <v>060213448309</v>
          </cell>
          <cell r="B662" t="str">
            <v>Sold Out</v>
          </cell>
          <cell r="C662" t="str">
            <v>Other</v>
          </cell>
        </row>
        <row r="663">
          <cell r="A663" t="str">
            <v>060213448310</v>
          </cell>
          <cell r="B663" t="str">
            <v>Sold Out</v>
          </cell>
          <cell r="C663" t="str">
            <v>Other</v>
          </cell>
        </row>
        <row r="664">
          <cell r="A664" t="str">
            <v>060220038303</v>
          </cell>
          <cell r="B664" t="str">
            <v>Sold Out</v>
          </cell>
          <cell r="C664" t="str">
            <v>Other</v>
          </cell>
        </row>
        <row r="665">
          <cell r="A665" t="str">
            <v>060220038305</v>
          </cell>
          <cell r="B665" t="str">
            <v>Sold Out</v>
          </cell>
          <cell r="C665" t="str">
            <v>Other</v>
          </cell>
        </row>
        <row r="666">
          <cell r="A666" t="str">
            <v>060220038307</v>
          </cell>
          <cell r="B666" t="str">
            <v>Sold Out</v>
          </cell>
          <cell r="C666" t="str">
            <v>Other</v>
          </cell>
        </row>
        <row r="667">
          <cell r="A667" t="str">
            <v>060220038309</v>
          </cell>
          <cell r="B667" t="str">
            <v>Sold Out</v>
          </cell>
          <cell r="C667" t="str">
            <v>Other</v>
          </cell>
        </row>
        <row r="668">
          <cell r="A668" t="str">
            <v>060220484303</v>
          </cell>
          <cell r="B668" t="str">
            <v>Sold Out</v>
          </cell>
          <cell r="C668" t="str">
            <v>Other</v>
          </cell>
        </row>
        <row r="669">
          <cell r="A669" t="str">
            <v>060220484305</v>
          </cell>
          <cell r="B669" t="str">
            <v>Sold Out</v>
          </cell>
          <cell r="C669" t="str">
            <v>Other</v>
          </cell>
        </row>
        <row r="670">
          <cell r="A670" t="str">
            <v>060220484307</v>
          </cell>
          <cell r="B670" t="str">
            <v>Sold Out</v>
          </cell>
          <cell r="C670" t="str">
            <v>Other</v>
          </cell>
        </row>
        <row r="671">
          <cell r="A671" t="str">
            <v>060220484309</v>
          </cell>
          <cell r="B671" t="str">
            <v>Sold Out</v>
          </cell>
          <cell r="C671" t="str">
            <v>Other</v>
          </cell>
        </row>
        <row r="672">
          <cell r="A672" t="str">
            <v>060220632303</v>
          </cell>
          <cell r="B672" t="str">
            <v>Sold Out</v>
          </cell>
          <cell r="C672" t="str">
            <v>Other</v>
          </cell>
        </row>
        <row r="673">
          <cell r="A673" t="str">
            <v>060220632305</v>
          </cell>
          <cell r="B673" t="str">
            <v>Sold Out</v>
          </cell>
          <cell r="C673" t="str">
            <v>Other</v>
          </cell>
        </row>
        <row r="674">
          <cell r="A674" t="str">
            <v>060220632307</v>
          </cell>
          <cell r="B674" t="str">
            <v>Sold Out</v>
          </cell>
          <cell r="C674" t="str">
            <v>Other</v>
          </cell>
        </row>
        <row r="675">
          <cell r="A675" t="str">
            <v>060220632309</v>
          </cell>
          <cell r="B675" t="str">
            <v>Sold Out</v>
          </cell>
          <cell r="C675" t="str">
            <v>Other</v>
          </cell>
        </row>
        <row r="676">
          <cell r="A676" t="str">
            <v>060233301303</v>
          </cell>
          <cell r="B676" t="str">
            <v>Sold Out</v>
          </cell>
          <cell r="C676" t="str">
            <v>Other</v>
          </cell>
        </row>
        <row r="677">
          <cell r="A677" t="str">
            <v>060233301305</v>
          </cell>
          <cell r="B677" t="str">
            <v>Sold Out</v>
          </cell>
          <cell r="C677" t="str">
            <v>Other</v>
          </cell>
        </row>
        <row r="678">
          <cell r="A678" t="str">
            <v>060233301307</v>
          </cell>
          <cell r="B678" t="str">
            <v>Sold Out</v>
          </cell>
          <cell r="C678" t="str">
            <v>Other</v>
          </cell>
        </row>
        <row r="679">
          <cell r="A679" t="str">
            <v>060233301309</v>
          </cell>
          <cell r="B679" t="str">
            <v>Sold Out</v>
          </cell>
          <cell r="C679" t="str">
            <v>Other</v>
          </cell>
        </row>
        <row r="680">
          <cell r="A680" t="str">
            <v>060234242303</v>
          </cell>
          <cell r="B680" t="str">
            <v>Sold Out</v>
          </cell>
          <cell r="C680" t="str">
            <v>Other</v>
          </cell>
        </row>
        <row r="681">
          <cell r="A681" t="str">
            <v>060234242305</v>
          </cell>
          <cell r="B681" t="str">
            <v>Sold Out</v>
          </cell>
          <cell r="C681" t="str">
            <v>Other</v>
          </cell>
        </row>
        <row r="682">
          <cell r="A682" t="str">
            <v>060234242307</v>
          </cell>
          <cell r="B682" t="str">
            <v>Sold Out</v>
          </cell>
          <cell r="C682" t="str">
            <v>Other</v>
          </cell>
        </row>
        <row r="683">
          <cell r="A683" t="str">
            <v>060234242309</v>
          </cell>
          <cell r="B683" t="str">
            <v>Sold Out</v>
          </cell>
          <cell r="C683" t="str">
            <v>Other</v>
          </cell>
        </row>
        <row r="684">
          <cell r="A684" t="str">
            <v>060235259303</v>
          </cell>
          <cell r="B684" t="str">
            <v>Sold Out</v>
          </cell>
          <cell r="C684" t="str">
            <v>Other</v>
          </cell>
        </row>
        <row r="685">
          <cell r="A685" t="str">
            <v>060235259305</v>
          </cell>
          <cell r="B685" t="str">
            <v>Sold Out</v>
          </cell>
          <cell r="C685" t="str">
            <v>Other</v>
          </cell>
        </row>
        <row r="686">
          <cell r="A686" t="str">
            <v>060235259307</v>
          </cell>
          <cell r="B686" t="str">
            <v>Sold Out</v>
          </cell>
          <cell r="C686" t="str">
            <v>Other</v>
          </cell>
        </row>
        <row r="687">
          <cell r="A687" t="str">
            <v>060235259309</v>
          </cell>
          <cell r="B687" t="str">
            <v>Sold Out</v>
          </cell>
          <cell r="C687" t="str">
            <v>Other</v>
          </cell>
        </row>
        <row r="688">
          <cell r="A688" t="str">
            <v>060237038303</v>
          </cell>
          <cell r="B688" t="str">
            <v>Sold Out</v>
          </cell>
          <cell r="C688" t="str">
            <v>Other</v>
          </cell>
        </row>
        <row r="689">
          <cell r="A689" t="str">
            <v>060237038305</v>
          </cell>
          <cell r="B689" t="str">
            <v>Sold Out</v>
          </cell>
          <cell r="C689" t="str">
            <v>Other</v>
          </cell>
        </row>
        <row r="690">
          <cell r="A690" t="str">
            <v>060237038307</v>
          </cell>
          <cell r="B690" t="str">
            <v>Sold Out</v>
          </cell>
          <cell r="C690" t="str">
            <v>Other</v>
          </cell>
        </row>
        <row r="691">
          <cell r="A691" t="str">
            <v>060237038309</v>
          </cell>
          <cell r="B691" t="str">
            <v>Sold Out</v>
          </cell>
          <cell r="C691" t="str">
            <v>Other</v>
          </cell>
        </row>
        <row r="692">
          <cell r="A692" t="str">
            <v>060243448303</v>
          </cell>
          <cell r="B692" t="str">
            <v>Sold Out</v>
          </cell>
          <cell r="C692" t="str">
            <v>Other</v>
          </cell>
        </row>
        <row r="693">
          <cell r="A693" t="str">
            <v>060243448305</v>
          </cell>
          <cell r="B693" t="str">
            <v>Sold Out</v>
          </cell>
          <cell r="C693" t="str">
            <v>Other</v>
          </cell>
        </row>
        <row r="694">
          <cell r="A694" t="str">
            <v>060243448307</v>
          </cell>
          <cell r="B694" t="str">
            <v>Sold Out</v>
          </cell>
          <cell r="C694" t="str">
            <v>Other</v>
          </cell>
        </row>
        <row r="695">
          <cell r="A695" t="str">
            <v>060243448309</v>
          </cell>
          <cell r="B695" t="str">
            <v>Sold Out</v>
          </cell>
          <cell r="C695" t="str">
            <v>Other</v>
          </cell>
        </row>
        <row r="696">
          <cell r="A696" t="str">
            <v>060243556303</v>
          </cell>
          <cell r="B696" t="str">
            <v>Sold Out</v>
          </cell>
          <cell r="C696" t="str">
            <v>Other</v>
          </cell>
        </row>
        <row r="697">
          <cell r="A697" t="str">
            <v>060243556305</v>
          </cell>
          <cell r="B697" t="str">
            <v>Sold Out</v>
          </cell>
          <cell r="C697" t="str">
            <v>Other</v>
          </cell>
        </row>
        <row r="698">
          <cell r="A698" t="str">
            <v>060243556307</v>
          </cell>
          <cell r="B698" t="str">
            <v>Sold Out</v>
          </cell>
          <cell r="C698" t="str">
            <v>Other</v>
          </cell>
        </row>
        <row r="699">
          <cell r="A699" t="str">
            <v>060243556309</v>
          </cell>
          <cell r="B699" t="str">
            <v>Sold Out</v>
          </cell>
          <cell r="C699" t="str">
            <v>Other</v>
          </cell>
        </row>
        <row r="700">
          <cell r="A700" t="str">
            <v>060243564303</v>
          </cell>
          <cell r="B700" t="str">
            <v>Sold Out</v>
          </cell>
          <cell r="C700" t="str">
            <v>Other</v>
          </cell>
        </row>
        <row r="701">
          <cell r="A701" t="str">
            <v>060243564305</v>
          </cell>
          <cell r="B701" t="str">
            <v>Sold Out</v>
          </cell>
          <cell r="C701" t="str">
            <v>Other</v>
          </cell>
        </row>
        <row r="702">
          <cell r="A702" t="str">
            <v>060243564307</v>
          </cell>
          <cell r="B702" t="str">
            <v>Sold Out</v>
          </cell>
          <cell r="C702" t="str">
            <v>Other</v>
          </cell>
        </row>
        <row r="703">
          <cell r="A703" t="str">
            <v>060243564309</v>
          </cell>
          <cell r="B703" t="str">
            <v>Sold Out</v>
          </cell>
          <cell r="C703" t="str">
            <v>Other</v>
          </cell>
        </row>
        <row r="704">
          <cell r="A704" t="str">
            <v>060243579303</v>
          </cell>
          <cell r="B704" t="str">
            <v>Sold Out</v>
          </cell>
          <cell r="C704" t="str">
            <v>Other</v>
          </cell>
        </row>
        <row r="705">
          <cell r="A705" t="str">
            <v>060243579305</v>
          </cell>
          <cell r="B705" t="str">
            <v>Sold Out</v>
          </cell>
          <cell r="C705" t="str">
            <v>Other</v>
          </cell>
        </row>
        <row r="706">
          <cell r="A706" t="str">
            <v>060243579307</v>
          </cell>
          <cell r="B706" t="str">
            <v>Sold Out</v>
          </cell>
          <cell r="C706" t="str">
            <v>Other</v>
          </cell>
        </row>
        <row r="707">
          <cell r="A707" t="str">
            <v>060243579309</v>
          </cell>
          <cell r="B707" t="str">
            <v>Sold Out</v>
          </cell>
          <cell r="C707" t="str">
            <v>Other</v>
          </cell>
        </row>
        <row r="708">
          <cell r="A708" t="str">
            <v>060262038303</v>
          </cell>
          <cell r="B708" t="str">
            <v>Sold Out</v>
          </cell>
          <cell r="C708" t="str">
            <v>Other</v>
          </cell>
        </row>
        <row r="709">
          <cell r="A709" t="str">
            <v>060262038305</v>
          </cell>
          <cell r="B709" t="str">
            <v>Sold Out</v>
          </cell>
          <cell r="C709" t="str">
            <v>Other</v>
          </cell>
        </row>
        <row r="710">
          <cell r="A710" t="str">
            <v>060262038307</v>
          </cell>
          <cell r="B710" t="str">
            <v>Sold Out</v>
          </cell>
          <cell r="C710" t="str">
            <v>Other</v>
          </cell>
        </row>
        <row r="711">
          <cell r="A711" t="str">
            <v>060262038309</v>
          </cell>
          <cell r="B711" t="str">
            <v>Sold Out</v>
          </cell>
          <cell r="C711" t="str">
            <v>Other</v>
          </cell>
        </row>
        <row r="712">
          <cell r="A712" t="str">
            <v>060262632303</v>
          </cell>
          <cell r="B712" t="str">
            <v>Sold Out</v>
          </cell>
          <cell r="C712" t="str">
            <v>Other</v>
          </cell>
        </row>
        <row r="713">
          <cell r="A713" t="str">
            <v>060262632305</v>
          </cell>
          <cell r="B713" t="str">
            <v>Sold Out</v>
          </cell>
          <cell r="C713" t="str">
            <v>Other</v>
          </cell>
        </row>
        <row r="714">
          <cell r="A714" t="str">
            <v>060262632307</v>
          </cell>
          <cell r="B714" t="str">
            <v>Sold Out</v>
          </cell>
          <cell r="C714" t="str">
            <v>Other</v>
          </cell>
        </row>
        <row r="715">
          <cell r="A715" t="str">
            <v>060262632309</v>
          </cell>
          <cell r="B715" t="str">
            <v>Sold Out</v>
          </cell>
          <cell r="C715" t="str">
            <v>Other</v>
          </cell>
        </row>
        <row r="716">
          <cell r="A716" t="str">
            <v>060265038303</v>
          </cell>
          <cell r="B716" t="str">
            <v>Sold Out</v>
          </cell>
          <cell r="C716" t="str">
            <v>Other</v>
          </cell>
        </row>
        <row r="717">
          <cell r="A717" t="str">
            <v>060265038305</v>
          </cell>
          <cell r="B717" t="str">
            <v>Sold Out</v>
          </cell>
          <cell r="C717" t="str">
            <v>Other</v>
          </cell>
        </row>
        <row r="718">
          <cell r="A718" t="str">
            <v>060265038307</v>
          </cell>
          <cell r="B718" t="str">
            <v>Sold Out</v>
          </cell>
          <cell r="C718" t="str">
            <v>Other</v>
          </cell>
        </row>
        <row r="719">
          <cell r="A719" t="str">
            <v>060265038309</v>
          </cell>
          <cell r="B719" t="str">
            <v>Sold Out</v>
          </cell>
          <cell r="C719" t="str">
            <v>Other</v>
          </cell>
        </row>
        <row r="720">
          <cell r="A720" t="str">
            <v>060265038310</v>
          </cell>
          <cell r="B720" t="str">
            <v>Sold Out</v>
          </cell>
          <cell r="C720" t="str">
            <v>Other</v>
          </cell>
        </row>
        <row r="721">
          <cell r="A721" t="str">
            <v>060265133303</v>
          </cell>
          <cell r="B721" t="str">
            <v>Sold Out</v>
          </cell>
          <cell r="C721" t="str">
            <v>Other</v>
          </cell>
        </row>
        <row r="722">
          <cell r="A722" t="str">
            <v>060265133305</v>
          </cell>
          <cell r="B722" t="str">
            <v>Sold Out</v>
          </cell>
          <cell r="C722" t="str">
            <v>Other</v>
          </cell>
        </row>
        <row r="723">
          <cell r="A723" t="str">
            <v>060265133307</v>
          </cell>
          <cell r="B723" t="str">
            <v>Sold Out</v>
          </cell>
          <cell r="C723" t="str">
            <v>Other</v>
          </cell>
        </row>
        <row r="724">
          <cell r="A724" t="str">
            <v>060265133309</v>
          </cell>
          <cell r="B724" t="str">
            <v>Sold Out</v>
          </cell>
          <cell r="C724" t="str">
            <v>Other</v>
          </cell>
        </row>
        <row r="725">
          <cell r="A725" t="str">
            <v>060265133310</v>
          </cell>
          <cell r="B725" t="str">
            <v>Sold Out</v>
          </cell>
          <cell r="C725" t="str">
            <v>Other</v>
          </cell>
        </row>
        <row r="726">
          <cell r="A726" t="str">
            <v>060265167303</v>
          </cell>
          <cell r="B726" t="str">
            <v>Sold Out</v>
          </cell>
          <cell r="C726" t="str">
            <v>Other</v>
          </cell>
        </row>
        <row r="727">
          <cell r="A727" t="str">
            <v>060265167305</v>
          </cell>
          <cell r="B727" t="str">
            <v>Sold Out</v>
          </cell>
          <cell r="C727" t="str">
            <v>Other</v>
          </cell>
        </row>
        <row r="728">
          <cell r="A728" t="str">
            <v>060265167307</v>
          </cell>
          <cell r="B728" t="str">
            <v>Sold Out</v>
          </cell>
          <cell r="C728" t="str">
            <v>Other</v>
          </cell>
        </row>
        <row r="729">
          <cell r="A729" t="str">
            <v>060265167309</v>
          </cell>
          <cell r="B729" t="str">
            <v>Sold Out</v>
          </cell>
          <cell r="C729" t="str">
            <v>Other</v>
          </cell>
        </row>
        <row r="730">
          <cell r="A730" t="str">
            <v>060265167310</v>
          </cell>
          <cell r="B730" t="str">
            <v>Sold Out</v>
          </cell>
          <cell r="C730" t="str">
            <v>Other</v>
          </cell>
        </row>
        <row r="731">
          <cell r="A731" t="str">
            <v>060265632303</v>
          </cell>
          <cell r="B731" t="str">
            <v>Sold Out</v>
          </cell>
          <cell r="C731" t="str">
            <v>Other</v>
          </cell>
        </row>
        <row r="732">
          <cell r="A732" t="str">
            <v>060265632305</v>
          </cell>
          <cell r="B732" t="str">
            <v>Sold Out</v>
          </cell>
          <cell r="C732" t="str">
            <v>Other</v>
          </cell>
        </row>
        <row r="733">
          <cell r="A733" t="str">
            <v>060265632307</v>
          </cell>
          <cell r="B733" t="str">
            <v>Sold Out</v>
          </cell>
          <cell r="C733" t="str">
            <v>Other</v>
          </cell>
        </row>
        <row r="734">
          <cell r="A734" t="str">
            <v>060265632309</v>
          </cell>
          <cell r="B734" t="str">
            <v>Sold Out</v>
          </cell>
          <cell r="C734" t="str">
            <v>Other</v>
          </cell>
        </row>
        <row r="735">
          <cell r="A735" t="str">
            <v>060265632310</v>
          </cell>
          <cell r="B735" t="str">
            <v>Sold Out</v>
          </cell>
          <cell r="C735" t="str">
            <v>Other</v>
          </cell>
        </row>
        <row r="736">
          <cell r="A736" t="str">
            <v>060282038303</v>
          </cell>
          <cell r="B736" t="str">
            <v>Sold Out</v>
          </cell>
          <cell r="C736" t="str">
            <v>Other</v>
          </cell>
        </row>
        <row r="737">
          <cell r="A737" t="str">
            <v>060282038310</v>
          </cell>
          <cell r="B737" t="str">
            <v>Sold Out</v>
          </cell>
          <cell r="C737" t="str">
            <v>Other</v>
          </cell>
        </row>
        <row r="738">
          <cell r="A738" t="str">
            <v>060282339303</v>
          </cell>
          <cell r="B738" t="str">
            <v>Sold Out</v>
          </cell>
          <cell r="C738" t="str">
            <v>Other</v>
          </cell>
        </row>
        <row r="739">
          <cell r="A739" t="str">
            <v>060282339305</v>
          </cell>
          <cell r="B739" t="str">
            <v>Sold Out</v>
          </cell>
          <cell r="C739" t="str">
            <v>Other</v>
          </cell>
        </row>
        <row r="740">
          <cell r="A740" t="str">
            <v>060282339309</v>
          </cell>
          <cell r="B740" t="str">
            <v>Sold Out</v>
          </cell>
          <cell r="C740" t="str">
            <v>Other</v>
          </cell>
        </row>
        <row r="741">
          <cell r="A741" t="str">
            <v>060282339310</v>
          </cell>
          <cell r="B741" t="str">
            <v>Sold Out</v>
          </cell>
          <cell r="C741" t="str">
            <v>Other</v>
          </cell>
        </row>
        <row r="742">
          <cell r="A742" t="str">
            <v>060282448303</v>
          </cell>
          <cell r="B742" t="str">
            <v>Sold Out</v>
          </cell>
          <cell r="C742" t="str">
            <v>Other</v>
          </cell>
        </row>
        <row r="743">
          <cell r="A743" t="str">
            <v>060282448305</v>
          </cell>
          <cell r="B743" t="str">
            <v>Sold Out</v>
          </cell>
          <cell r="C743" t="str">
            <v>Other</v>
          </cell>
        </row>
        <row r="744">
          <cell r="A744" t="str">
            <v>060282448310</v>
          </cell>
          <cell r="B744" t="str">
            <v>Sold Out</v>
          </cell>
          <cell r="C744" t="str">
            <v>Other</v>
          </cell>
        </row>
        <row r="745">
          <cell r="A745" t="str">
            <v>060282512303</v>
          </cell>
          <cell r="B745" t="str">
            <v>Sold Out</v>
          </cell>
          <cell r="C745" t="str">
            <v>Other</v>
          </cell>
        </row>
        <row r="746">
          <cell r="A746" t="str">
            <v>060282512305</v>
          </cell>
          <cell r="B746" t="str">
            <v>Sold Out</v>
          </cell>
          <cell r="C746" t="str">
            <v>Other</v>
          </cell>
        </row>
        <row r="747">
          <cell r="A747" t="str">
            <v>060282512309</v>
          </cell>
          <cell r="B747" t="str">
            <v>Sold Out</v>
          </cell>
          <cell r="C747" t="str">
            <v>Other</v>
          </cell>
        </row>
        <row r="748">
          <cell r="A748" t="str">
            <v>060282512310</v>
          </cell>
          <cell r="B748" t="str">
            <v>Sold Out</v>
          </cell>
          <cell r="C748" t="str">
            <v>Other</v>
          </cell>
        </row>
        <row r="749">
          <cell r="A749" t="str">
            <v>060284038303</v>
          </cell>
          <cell r="B749" t="str">
            <v>Sold Out</v>
          </cell>
          <cell r="C749" t="str">
            <v>Other</v>
          </cell>
        </row>
        <row r="750">
          <cell r="A750" t="str">
            <v>060284038305</v>
          </cell>
          <cell r="B750" t="str">
            <v>Sold Out</v>
          </cell>
          <cell r="C750" t="str">
            <v>Other</v>
          </cell>
        </row>
        <row r="751">
          <cell r="A751" t="str">
            <v>060284038307</v>
          </cell>
          <cell r="B751" t="str">
            <v>Sold Out</v>
          </cell>
          <cell r="C751" t="str">
            <v>Other</v>
          </cell>
        </row>
        <row r="752">
          <cell r="A752" t="str">
            <v>060284038309</v>
          </cell>
          <cell r="B752" t="str">
            <v>Sold Out</v>
          </cell>
          <cell r="C752" t="str">
            <v>Other</v>
          </cell>
        </row>
        <row r="753">
          <cell r="A753" t="str">
            <v>060284212303</v>
          </cell>
          <cell r="B753" t="str">
            <v>Sold Out</v>
          </cell>
          <cell r="C753" t="str">
            <v>Other</v>
          </cell>
        </row>
        <row r="754">
          <cell r="A754" t="str">
            <v>060284212305</v>
          </cell>
          <cell r="B754" t="str">
            <v>Sold Out</v>
          </cell>
          <cell r="C754" t="str">
            <v>Other</v>
          </cell>
        </row>
        <row r="755">
          <cell r="A755" t="str">
            <v>060284212307</v>
          </cell>
          <cell r="B755" t="str">
            <v>Sold Out</v>
          </cell>
          <cell r="C755" t="str">
            <v>Other</v>
          </cell>
        </row>
        <row r="756">
          <cell r="A756" t="str">
            <v>060284212309</v>
          </cell>
          <cell r="B756" t="str">
            <v>Sold Out</v>
          </cell>
          <cell r="C756" t="str">
            <v>Other</v>
          </cell>
        </row>
        <row r="757">
          <cell r="A757" t="str">
            <v>060284511303</v>
          </cell>
          <cell r="B757" t="str">
            <v>Sold Out</v>
          </cell>
          <cell r="C757" t="str">
            <v>Other</v>
          </cell>
        </row>
        <row r="758">
          <cell r="A758" t="str">
            <v>060284511305</v>
          </cell>
          <cell r="B758" t="str">
            <v>Sold Out</v>
          </cell>
          <cell r="C758" t="str">
            <v>Other</v>
          </cell>
        </row>
        <row r="759">
          <cell r="A759" t="str">
            <v>060284511307</v>
          </cell>
          <cell r="B759" t="str">
            <v>Sold Out</v>
          </cell>
          <cell r="C759" t="str">
            <v>Other</v>
          </cell>
        </row>
        <row r="760">
          <cell r="A760" t="str">
            <v>060284511309</v>
          </cell>
          <cell r="B760" t="str">
            <v>Sold Out</v>
          </cell>
          <cell r="C760" t="str">
            <v>Other</v>
          </cell>
        </row>
        <row r="761">
          <cell r="A761" t="str">
            <v>060284590303</v>
          </cell>
          <cell r="B761" t="str">
            <v>Sold Out</v>
          </cell>
          <cell r="C761" t="str">
            <v>Other</v>
          </cell>
        </row>
        <row r="762">
          <cell r="A762" t="str">
            <v>060284590305</v>
          </cell>
          <cell r="B762" t="str">
            <v>Sold Out</v>
          </cell>
          <cell r="C762" t="str">
            <v>Other</v>
          </cell>
        </row>
        <row r="763">
          <cell r="A763" t="str">
            <v>060284590307</v>
          </cell>
          <cell r="B763" t="str">
            <v>Sold Out</v>
          </cell>
          <cell r="C763" t="str">
            <v>Other</v>
          </cell>
        </row>
        <row r="764">
          <cell r="A764" t="str">
            <v>060284590309</v>
          </cell>
          <cell r="B764" t="str">
            <v>Sold Out</v>
          </cell>
          <cell r="C764" t="str">
            <v>Other</v>
          </cell>
        </row>
        <row r="765">
          <cell r="A765" t="str">
            <v>060301038303</v>
          </cell>
          <cell r="B765" t="str">
            <v>Sold Out</v>
          </cell>
          <cell r="C765" t="str">
            <v>Other</v>
          </cell>
        </row>
        <row r="766">
          <cell r="A766" t="str">
            <v>060301038305</v>
          </cell>
          <cell r="B766" t="str">
            <v>Sold Out</v>
          </cell>
          <cell r="C766" t="str">
            <v>Other</v>
          </cell>
        </row>
        <row r="767">
          <cell r="A767" t="str">
            <v>060301133305</v>
          </cell>
          <cell r="B767" t="str">
            <v>Sold Out</v>
          </cell>
          <cell r="C767" t="str">
            <v>Other</v>
          </cell>
        </row>
        <row r="768">
          <cell r="A768" t="str">
            <v>060301336303</v>
          </cell>
          <cell r="B768" t="str">
            <v>Sold Out</v>
          </cell>
          <cell r="C768" t="str">
            <v>Other</v>
          </cell>
        </row>
        <row r="769">
          <cell r="A769" t="str">
            <v>060301336305</v>
          </cell>
          <cell r="B769" t="str">
            <v>Sold Out</v>
          </cell>
          <cell r="C769" t="str">
            <v>Other</v>
          </cell>
        </row>
        <row r="770">
          <cell r="A770" t="str">
            <v>060301433305</v>
          </cell>
          <cell r="B770" t="str">
            <v>Sold Out</v>
          </cell>
          <cell r="C770" t="str">
            <v>Other</v>
          </cell>
        </row>
        <row r="771">
          <cell r="A771" t="str">
            <v>060301433307</v>
          </cell>
          <cell r="B771" t="str">
            <v>Sold Out</v>
          </cell>
          <cell r="C771" t="str">
            <v>Other</v>
          </cell>
        </row>
        <row r="772">
          <cell r="A772" t="str">
            <v>060301448303</v>
          </cell>
          <cell r="B772" t="str">
            <v>Sold Out</v>
          </cell>
          <cell r="C772" t="str">
            <v>Other</v>
          </cell>
        </row>
        <row r="773">
          <cell r="A773" t="str">
            <v>060302038303</v>
          </cell>
          <cell r="B773" t="str">
            <v>Sold Out</v>
          </cell>
          <cell r="C773" t="str">
            <v>Other</v>
          </cell>
        </row>
        <row r="774">
          <cell r="A774" t="str">
            <v>060302038305</v>
          </cell>
          <cell r="B774" t="str">
            <v>Sold Out</v>
          </cell>
          <cell r="C774" t="str">
            <v>Other</v>
          </cell>
        </row>
        <row r="775">
          <cell r="A775" t="str">
            <v>060302038307</v>
          </cell>
          <cell r="B775" t="str">
            <v>Sold Out</v>
          </cell>
          <cell r="C775" t="str">
            <v>Other</v>
          </cell>
        </row>
        <row r="776">
          <cell r="A776" t="str">
            <v>060302038309</v>
          </cell>
          <cell r="B776" t="str">
            <v>Sold Out</v>
          </cell>
          <cell r="C776" t="str">
            <v>Other</v>
          </cell>
        </row>
        <row r="777">
          <cell r="A777" t="str">
            <v>060302038310</v>
          </cell>
          <cell r="B777" t="str">
            <v>Sold Out</v>
          </cell>
          <cell r="C777" t="str">
            <v>Other</v>
          </cell>
        </row>
        <row r="778">
          <cell r="A778" t="str">
            <v>060302133303</v>
          </cell>
          <cell r="B778" t="str">
            <v>Sold Out</v>
          </cell>
          <cell r="C778" t="str">
            <v>Other</v>
          </cell>
        </row>
        <row r="779">
          <cell r="A779" t="str">
            <v>060302133305</v>
          </cell>
          <cell r="B779" t="str">
            <v>Sold Out</v>
          </cell>
          <cell r="C779" t="str">
            <v>Other</v>
          </cell>
        </row>
        <row r="780">
          <cell r="A780" t="str">
            <v>060302133307</v>
          </cell>
          <cell r="B780" t="str">
            <v>Sold Out</v>
          </cell>
          <cell r="C780" t="str">
            <v>Other</v>
          </cell>
        </row>
        <row r="781">
          <cell r="A781" t="str">
            <v>060302133309</v>
          </cell>
          <cell r="B781" t="str">
            <v>Sold Out</v>
          </cell>
          <cell r="C781" t="str">
            <v>Other</v>
          </cell>
        </row>
        <row r="782">
          <cell r="A782" t="str">
            <v>060302133310</v>
          </cell>
          <cell r="B782" t="str">
            <v>Sold Out</v>
          </cell>
          <cell r="C782" t="str">
            <v>Other</v>
          </cell>
        </row>
        <row r="783">
          <cell r="A783" t="str">
            <v>060302339303</v>
          </cell>
          <cell r="B783" t="str">
            <v>Sold Out</v>
          </cell>
          <cell r="C783" t="str">
            <v>Other</v>
          </cell>
        </row>
        <row r="784">
          <cell r="A784" t="str">
            <v>060302339305</v>
          </cell>
          <cell r="B784" t="str">
            <v>Sold Out</v>
          </cell>
          <cell r="C784" t="str">
            <v>Other</v>
          </cell>
        </row>
        <row r="785">
          <cell r="A785" t="str">
            <v>060302339307</v>
          </cell>
          <cell r="B785" t="str">
            <v>Sold Out</v>
          </cell>
          <cell r="C785" t="str">
            <v>Other</v>
          </cell>
        </row>
        <row r="786">
          <cell r="A786" t="str">
            <v>060302339309</v>
          </cell>
          <cell r="B786" t="str">
            <v>Sold Out</v>
          </cell>
          <cell r="C786" t="str">
            <v>Other</v>
          </cell>
        </row>
        <row r="787">
          <cell r="A787" t="str">
            <v>060302339310</v>
          </cell>
          <cell r="B787" t="str">
            <v>Sold Out</v>
          </cell>
          <cell r="C787" t="str">
            <v>Other</v>
          </cell>
        </row>
        <row r="788">
          <cell r="A788" t="str">
            <v>060302632303</v>
          </cell>
          <cell r="B788" t="str">
            <v>Sold Out</v>
          </cell>
          <cell r="C788" t="str">
            <v>Other</v>
          </cell>
        </row>
        <row r="789">
          <cell r="A789" t="str">
            <v>060302632305</v>
          </cell>
          <cell r="B789" t="str">
            <v>Sold Out</v>
          </cell>
          <cell r="C789" t="str">
            <v>Other</v>
          </cell>
        </row>
        <row r="790">
          <cell r="A790" t="str">
            <v>060302632310</v>
          </cell>
          <cell r="B790" t="str">
            <v>Sold Out</v>
          </cell>
          <cell r="C790" t="str">
            <v>Other</v>
          </cell>
        </row>
        <row r="791">
          <cell r="A791" t="str">
            <v>060308038303</v>
          </cell>
          <cell r="B791" t="str">
            <v>Sold Out</v>
          </cell>
          <cell r="C791" t="str">
            <v>Other</v>
          </cell>
        </row>
        <row r="792">
          <cell r="A792" t="str">
            <v>060308038305</v>
          </cell>
          <cell r="B792" t="str">
            <v>Sold Out</v>
          </cell>
          <cell r="C792" t="str">
            <v>Other</v>
          </cell>
        </row>
        <row r="793">
          <cell r="A793" t="str">
            <v>060308038307</v>
          </cell>
          <cell r="B793" t="str">
            <v>Sold Out</v>
          </cell>
          <cell r="C793" t="str">
            <v>Other</v>
          </cell>
        </row>
        <row r="794">
          <cell r="A794" t="str">
            <v>060308038309</v>
          </cell>
          <cell r="B794" t="str">
            <v>Sold Out</v>
          </cell>
          <cell r="C794" t="str">
            <v>Other</v>
          </cell>
        </row>
        <row r="795">
          <cell r="A795" t="str">
            <v>060308038310</v>
          </cell>
          <cell r="B795" t="str">
            <v>Sold Out</v>
          </cell>
          <cell r="C795" t="str">
            <v>Other</v>
          </cell>
        </row>
        <row r="796">
          <cell r="A796" t="str">
            <v>060308133303</v>
          </cell>
          <cell r="B796" t="str">
            <v>Sold Out</v>
          </cell>
          <cell r="C796" t="str">
            <v>Other</v>
          </cell>
        </row>
        <row r="797">
          <cell r="A797" t="str">
            <v>060308133305</v>
          </cell>
          <cell r="B797" t="str">
            <v>Sold Out</v>
          </cell>
          <cell r="C797" t="str">
            <v>Other</v>
          </cell>
        </row>
        <row r="798">
          <cell r="A798" t="str">
            <v>060308133307</v>
          </cell>
          <cell r="B798" t="str">
            <v>Sold Out</v>
          </cell>
          <cell r="C798" t="str">
            <v>Other</v>
          </cell>
        </row>
        <row r="799">
          <cell r="A799" t="str">
            <v>060308133309</v>
          </cell>
          <cell r="B799" t="str">
            <v>Sold Out</v>
          </cell>
          <cell r="C799" t="str">
            <v>Other</v>
          </cell>
        </row>
        <row r="800">
          <cell r="A800" t="str">
            <v>060308133310</v>
          </cell>
          <cell r="B800" t="str">
            <v>Sold Out</v>
          </cell>
          <cell r="C800" t="str">
            <v>Other</v>
          </cell>
        </row>
        <row r="801">
          <cell r="A801" t="str">
            <v>060308242303</v>
          </cell>
          <cell r="B801" t="str">
            <v>Sold Out</v>
          </cell>
          <cell r="C801" t="str">
            <v>Other</v>
          </cell>
        </row>
        <row r="802">
          <cell r="A802" t="str">
            <v>060308242305</v>
          </cell>
          <cell r="B802" t="str">
            <v>Sold Out</v>
          </cell>
          <cell r="C802" t="str">
            <v>Other</v>
          </cell>
        </row>
        <row r="803">
          <cell r="A803" t="str">
            <v>060308242307</v>
          </cell>
          <cell r="B803" t="str">
            <v>Sold Out</v>
          </cell>
          <cell r="C803" t="str">
            <v>Other</v>
          </cell>
        </row>
        <row r="804">
          <cell r="A804" t="str">
            <v>060308242309</v>
          </cell>
          <cell r="B804" t="str">
            <v>Sold Out</v>
          </cell>
          <cell r="C804" t="str">
            <v>Other</v>
          </cell>
        </row>
        <row r="805">
          <cell r="A805" t="str">
            <v>060308242310</v>
          </cell>
          <cell r="B805" t="str">
            <v>Sold Out</v>
          </cell>
          <cell r="C805" t="str">
            <v>Other</v>
          </cell>
        </row>
        <row r="806">
          <cell r="A806" t="str">
            <v>060308250303</v>
          </cell>
          <cell r="B806" t="str">
            <v>Sold Out</v>
          </cell>
          <cell r="C806" t="str">
            <v>Other</v>
          </cell>
        </row>
        <row r="807">
          <cell r="A807" t="str">
            <v>060308250305</v>
          </cell>
          <cell r="B807" t="str">
            <v>Sold Out</v>
          </cell>
          <cell r="C807" t="str">
            <v>Other</v>
          </cell>
        </row>
        <row r="808">
          <cell r="A808" t="str">
            <v>060308250307</v>
          </cell>
          <cell r="B808" t="str">
            <v>Sold Out</v>
          </cell>
          <cell r="C808" t="str">
            <v>Other</v>
          </cell>
        </row>
        <row r="809">
          <cell r="A809" t="str">
            <v>060308250309</v>
          </cell>
          <cell r="B809" t="str">
            <v>Sold Out</v>
          </cell>
          <cell r="C809" t="str">
            <v>Other</v>
          </cell>
        </row>
        <row r="810">
          <cell r="A810" t="str">
            <v>060308250310</v>
          </cell>
          <cell r="B810" t="str">
            <v>Sold Out</v>
          </cell>
          <cell r="C810" t="str">
            <v>Other</v>
          </cell>
        </row>
        <row r="811">
          <cell r="A811" t="str">
            <v>060321038303</v>
          </cell>
          <cell r="B811" t="str">
            <v>Sold Out</v>
          </cell>
          <cell r="C811" t="str">
            <v>Other</v>
          </cell>
        </row>
        <row r="812">
          <cell r="A812" t="str">
            <v>060321038305</v>
          </cell>
          <cell r="B812" t="str">
            <v>Sold Out</v>
          </cell>
          <cell r="C812" t="str">
            <v>Other</v>
          </cell>
        </row>
        <row r="813">
          <cell r="A813" t="str">
            <v>060321038307</v>
          </cell>
          <cell r="B813" t="str">
            <v>Sold Out</v>
          </cell>
          <cell r="C813" t="str">
            <v>Other</v>
          </cell>
        </row>
        <row r="814">
          <cell r="A814" t="str">
            <v>060321038309</v>
          </cell>
          <cell r="B814" t="str">
            <v>Sold Out</v>
          </cell>
          <cell r="C814" t="str">
            <v>Other</v>
          </cell>
        </row>
        <row r="815">
          <cell r="A815" t="str">
            <v>060321038310</v>
          </cell>
          <cell r="B815" t="str">
            <v>Sold Out</v>
          </cell>
          <cell r="C815" t="str">
            <v>Other</v>
          </cell>
        </row>
        <row r="816">
          <cell r="A816" t="str">
            <v>060321133303</v>
          </cell>
          <cell r="B816" t="str">
            <v>Sold Out</v>
          </cell>
          <cell r="C816" t="str">
            <v>Other</v>
          </cell>
        </row>
        <row r="817">
          <cell r="A817" t="str">
            <v>060321133305</v>
          </cell>
          <cell r="B817" t="str">
            <v>Sold Out</v>
          </cell>
          <cell r="C817" t="str">
            <v>Other</v>
          </cell>
        </row>
        <row r="818">
          <cell r="A818" t="str">
            <v>060321133307</v>
          </cell>
          <cell r="B818" t="str">
            <v>Sold Out</v>
          </cell>
          <cell r="C818" t="str">
            <v>Other</v>
          </cell>
        </row>
        <row r="819">
          <cell r="A819" t="str">
            <v>060321133309</v>
          </cell>
          <cell r="B819" t="str">
            <v>Sold Out</v>
          </cell>
          <cell r="C819" t="str">
            <v>Other</v>
          </cell>
        </row>
        <row r="820">
          <cell r="A820" t="str">
            <v>060321133310</v>
          </cell>
          <cell r="B820" t="str">
            <v>Sold Out</v>
          </cell>
          <cell r="C820" t="str">
            <v>Other</v>
          </cell>
        </row>
        <row r="821">
          <cell r="A821" t="str">
            <v>060321448303</v>
          </cell>
          <cell r="B821" t="str">
            <v>Sold Out</v>
          </cell>
          <cell r="C821" t="str">
            <v>Other</v>
          </cell>
        </row>
        <row r="822">
          <cell r="A822" t="str">
            <v>060321448305</v>
          </cell>
          <cell r="B822" t="str">
            <v>Sold Out</v>
          </cell>
          <cell r="C822" t="str">
            <v>Other</v>
          </cell>
        </row>
        <row r="823">
          <cell r="A823" t="str">
            <v>060321448307</v>
          </cell>
          <cell r="B823" t="str">
            <v>Sold Out</v>
          </cell>
          <cell r="C823" t="str">
            <v>Other</v>
          </cell>
        </row>
        <row r="824">
          <cell r="A824" t="str">
            <v>060321448309</v>
          </cell>
          <cell r="B824" t="str">
            <v>Sold Out</v>
          </cell>
          <cell r="C824" t="str">
            <v>Other</v>
          </cell>
        </row>
        <row r="825">
          <cell r="A825" t="str">
            <v>060321448310</v>
          </cell>
          <cell r="B825" t="str">
            <v>Sold Out</v>
          </cell>
          <cell r="C825" t="str">
            <v>Other</v>
          </cell>
        </row>
        <row r="826">
          <cell r="A826" t="str">
            <v>060321632303</v>
          </cell>
          <cell r="B826" t="str">
            <v>Sold Out</v>
          </cell>
          <cell r="C826" t="str">
            <v>Other</v>
          </cell>
        </row>
        <row r="827">
          <cell r="A827" t="str">
            <v>060321632305</v>
          </cell>
          <cell r="B827" t="str">
            <v>Sold Out</v>
          </cell>
          <cell r="C827" t="str">
            <v>Other</v>
          </cell>
        </row>
        <row r="828">
          <cell r="A828" t="str">
            <v>060321632307</v>
          </cell>
          <cell r="B828" t="str">
            <v>Sold Out</v>
          </cell>
          <cell r="C828" t="str">
            <v>Other</v>
          </cell>
        </row>
        <row r="829">
          <cell r="A829" t="str">
            <v>060321632309</v>
          </cell>
          <cell r="B829" t="str">
            <v>Sold Out</v>
          </cell>
          <cell r="C829" t="str">
            <v>Other</v>
          </cell>
        </row>
        <row r="830">
          <cell r="A830" t="str">
            <v>060321632310</v>
          </cell>
          <cell r="B830" t="str">
            <v>Sold Out</v>
          </cell>
          <cell r="C830" t="str">
            <v>Other</v>
          </cell>
        </row>
        <row r="831">
          <cell r="A831" t="str">
            <v>060322038303</v>
          </cell>
          <cell r="B831" t="str">
            <v>Sold Out</v>
          </cell>
          <cell r="C831" t="str">
            <v>Other</v>
          </cell>
        </row>
        <row r="832">
          <cell r="A832" t="str">
            <v>060322038305</v>
          </cell>
          <cell r="B832" t="str">
            <v>Sold Out</v>
          </cell>
          <cell r="C832" t="str">
            <v>Other</v>
          </cell>
        </row>
        <row r="833">
          <cell r="A833" t="str">
            <v>060322038307</v>
          </cell>
          <cell r="B833" t="str">
            <v>Sold Out</v>
          </cell>
          <cell r="C833" t="str">
            <v>Other</v>
          </cell>
        </row>
        <row r="834">
          <cell r="A834" t="str">
            <v>060322038309</v>
          </cell>
          <cell r="B834" t="str">
            <v>Sold Out</v>
          </cell>
          <cell r="C834" t="str">
            <v>Other</v>
          </cell>
        </row>
        <row r="835">
          <cell r="A835" t="str">
            <v>060322354303</v>
          </cell>
          <cell r="B835" t="str">
            <v>Sold Out</v>
          </cell>
          <cell r="C835" t="str">
            <v>Other</v>
          </cell>
        </row>
        <row r="836">
          <cell r="A836" t="str">
            <v>060322354305</v>
          </cell>
          <cell r="B836" t="str">
            <v>Sold Out</v>
          </cell>
          <cell r="C836" t="str">
            <v>Other</v>
          </cell>
        </row>
        <row r="837">
          <cell r="A837" t="str">
            <v>060322354307</v>
          </cell>
          <cell r="B837" t="str">
            <v>Sold Out</v>
          </cell>
          <cell r="C837" t="str">
            <v>Other</v>
          </cell>
        </row>
        <row r="838">
          <cell r="A838" t="str">
            <v>060322354309</v>
          </cell>
          <cell r="B838" t="str">
            <v>Sold Out</v>
          </cell>
          <cell r="C838" t="str">
            <v>Other</v>
          </cell>
        </row>
        <row r="839">
          <cell r="A839" t="str">
            <v>060322448303</v>
          </cell>
          <cell r="B839" t="str">
            <v>Sold Out</v>
          </cell>
          <cell r="C839" t="str">
            <v>Other</v>
          </cell>
        </row>
        <row r="840">
          <cell r="A840" t="str">
            <v>060322448305</v>
          </cell>
          <cell r="B840" t="str">
            <v>Sold Out</v>
          </cell>
          <cell r="C840" t="str">
            <v>Other</v>
          </cell>
        </row>
        <row r="841">
          <cell r="A841" t="str">
            <v>060322448307</v>
          </cell>
          <cell r="B841" t="str">
            <v>Sold Out</v>
          </cell>
          <cell r="C841" t="str">
            <v>Other</v>
          </cell>
        </row>
        <row r="842">
          <cell r="A842" t="str">
            <v>060322448309</v>
          </cell>
          <cell r="B842" t="str">
            <v>Sold Out</v>
          </cell>
          <cell r="C842" t="str">
            <v>Other</v>
          </cell>
        </row>
        <row r="843">
          <cell r="A843" t="str">
            <v>060322512303</v>
          </cell>
          <cell r="B843" t="str">
            <v>Sold Out</v>
          </cell>
          <cell r="C843" t="str">
            <v>Other</v>
          </cell>
        </row>
        <row r="844">
          <cell r="A844" t="str">
            <v>060322512305</v>
          </cell>
          <cell r="B844" t="str">
            <v>Sold Out</v>
          </cell>
          <cell r="C844" t="str">
            <v>Other</v>
          </cell>
        </row>
        <row r="845">
          <cell r="A845" t="str">
            <v>060322512307</v>
          </cell>
          <cell r="B845" t="str">
            <v>Sold Out</v>
          </cell>
          <cell r="C845" t="str">
            <v>Other</v>
          </cell>
        </row>
        <row r="846">
          <cell r="A846" t="str">
            <v>060322512309</v>
          </cell>
          <cell r="B846" t="str">
            <v>Sold Out</v>
          </cell>
          <cell r="C846" t="str">
            <v>Other</v>
          </cell>
        </row>
        <row r="847">
          <cell r="A847" t="str">
            <v>060350038305</v>
          </cell>
          <cell r="B847" t="str">
            <v>Sold Out</v>
          </cell>
          <cell r="C847" t="str">
            <v>Other</v>
          </cell>
        </row>
        <row r="848">
          <cell r="A848" t="str">
            <v>060350038307</v>
          </cell>
          <cell r="B848" t="str">
            <v>Sold Out</v>
          </cell>
          <cell r="C848" t="str">
            <v>Other</v>
          </cell>
        </row>
        <row r="849">
          <cell r="A849" t="str">
            <v>060350133303</v>
          </cell>
          <cell r="B849" t="str">
            <v>Sold Out</v>
          </cell>
          <cell r="C849" t="str">
            <v>Other</v>
          </cell>
        </row>
        <row r="850">
          <cell r="A850" t="str">
            <v>060350133305</v>
          </cell>
          <cell r="B850" t="str">
            <v>Sold Out</v>
          </cell>
          <cell r="C850" t="str">
            <v>Other</v>
          </cell>
        </row>
        <row r="851">
          <cell r="A851" t="str">
            <v>060350133307</v>
          </cell>
          <cell r="B851" t="str">
            <v>Sold Out</v>
          </cell>
          <cell r="C851" t="str">
            <v>Other</v>
          </cell>
        </row>
        <row r="852">
          <cell r="A852" t="str">
            <v>060350133309</v>
          </cell>
          <cell r="B852" t="str">
            <v>Sold Out</v>
          </cell>
          <cell r="C852" t="str">
            <v>Other</v>
          </cell>
        </row>
        <row r="853">
          <cell r="A853" t="str">
            <v>060350433307</v>
          </cell>
          <cell r="B853" t="str">
            <v>Sold Out</v>
          </cell>
          <cell r="C853" t="str">
            <v>Other</v>
          </cell>
        </row>
        <row r="854">
          <cell r="A854" t="str">
            <v>060350433310</v>
          </cell>
          <cell r="B854" t="str">
            <v>Sold Out</v>
          </cell>
          <cell r="C854" t="str">
            <v>Other</v>
          </cell>
        </row>
        <row r="855">
          <cell r="A855" t="str">
            <v>060351433307</v>
          </cell>
          <cell r="B855" t="str">
            <v>Sold Out</v>
          </cell>
          <cell r="C855" t="str">
            <v>Other</v>
          </cell>
        </row>
        <row r="856">
          <cell r="A856" t="str">
            <v>060366038303</v>
          </cell>
          <cell r="B856" t="str">
            <v>Sold Out</v>
          </cell>
          <cell r="C856" t="str">
            <v>Other</v>
          </cell>
        </row>
        <row r="857">
          <cell r="A857" t="str">
            <v>060366038305</v>
          </cell>
          <cell r="B857" t="str">
            <v>Sold Out</v>
          </cell>
          <cell r="C857" t="str">
            <v>Other</v>
          </cell>
        </row>
        <row r="858">
          <cell r="A858" t="str">
            <v>060366038307</v>
          </cell>
          <cell r="B858" t="str">
            <v>Sold Out</v>
          </cell>
          <cell r="C858" t="str">
            <v>Other</v>
          </cell>
        </row>
        <row r="859">
          <cell r="A859" t="str">
            <v>060366038309</v>
          </cell>
          <cell r="B859" t="str">
            <v>Sold Out</v>
          </cell>
          <cell r="C859" t="str">
            <v>Other</v>
          </cell>
        </row>
        <row r="860">
          <cell r="A860" t="str">
            <v>060366038310</v>
          </cell>
          <cell r="B860" t="str">
            <v>Sold Out</v>
          </cell>
          <cell r="C860" t="str">
            <v>Other</v>
          </cell>
        </row>
        <row r="861">
          <cell r="A861" t="str">
            <v>060366133303</v>
          </cell>
          <cell r="B861" t="str">
            <v>Sold Out</v>
          </cell>
          <cell r="C861" t="str">
            <v>Other</v>
          </cell>
        </row>
        <row r="862">
          <cell r="A862" t="str">
            <v>060366133305</v>
          </cell>
          <cell r="B862" t="str">
            <v>Sold Out</v>
          </cell>
          <cell r="C862" t="str">
            <v>Other</v>
          </cell>
        </row>
        <row r="863">
          <cell r="A863" t="str">
            <v>060366133307</v>
          </cell>
          <cell r="B863" t="str">
            <v>Sold Out</v>
          </cell>
          <cell r="C863" t="str">
            <v>Other</v>
          </cell>
        </row>
        <row r="864">
          <cell r="A864" t="str">
            <v>060366133309</v>
          </cell>
          <cell r="B864" t="str">
            <v>Sold Out</v>
          </cell>
          <cell r="C864" t="str">
            <v>Other</v>
          </cell>
        </row>
        <row r="865">
          <cell r="A865" t="str">
            <v>060366133310</v>
          </cell>
          <cell r="B865" t="str">
            <v>Sold Out</v>
          </cell>
          <cell r="C865" t="str">
            <v>Other</v>
          </cell>
        </row>
        <row r="866">
          <cell r="A866" t="str">
            <v>060366336303</v>
          </cell>
          <cell r="B866" t="str">
            <v>Sold Out</v>
          </cell>
          <cell r="C866" t="str">
            <v>Other</v>
          </cell>
        </row>
        <row r="867">
          <cell r="A867" t="str">
            <v>060366336305</v>
          </cell>
          <cell r="B867" t="str">
            <v>Sold Out</v>
          </cell>
          <cell r="C867" t="str">
            <v>Other</v>
          </cell>
        </row>
        <row r="868">
          <cell r="A868" t="str">
            <v>060366336307</v>
          </cell>
          <cell r="B868" t="str">
            <v>Sold Out</v>
          </cell>
          <cell r="C868" t="str">
            <v>Other</v>
          </cell>
        </row>
        <row r="869">
          <cell r="A869" t="str">
            <v>060366336309</v>
          </cell>
          <cell r="B869" t="str">
            <v>Sold Out</v>
          </cell>
          <cell r="C869" t="str">
            <v>Other</v>
          </cell>
        </row>
        <row r="870">
          <cell r="A870" t="str">
            <v>060366336310</v>
          </cell>
          <cell r="B870" t="str">
            <v>Sold Out</v>
          </cell>
          <cell r="C870" t="str">
            <v>Other</v>
          </cell>
        </row>
        <row r="871">
          <cell r="A871" t="str">
            <v>060366433303</v>
          </cell>
          <cell r="B871" t="str">
            <v>Sold Out</v>
          </cell>
          <cell r="C871" t="str">
            <v>Other</v>
          </cell>
        </row>
        <row r="872">
          <cell r="A872" t="str">
            <v>060366433305</v>
          </cell>
          <cell r="B872" t="str">
            <v>Sold Out</v>
          </cell>
          <cell r="C872" t="str">
            <v>Other</v>
          </cell>
        </row>
        <row r="873">
          <cell r="A873" t="str">
            <v>060366433307</v>
          </cell>
          <cell r="B873" t="str">
            <v>Sold Out</v>
          </cell>
          <cell r="C873" t="str">
            <v>Other</v>
          </cell>
        </row>
        <row r="874">
          <cell r="A874" t="str">
            <v>060366433309</v>
          </cell>
          <cell r="B874" t="str">
            <v>Sold Out</v>
          </cell>
          <cell r="C874" t="str">
            <v>Other</v>
          </cell>
        </row>
        <row r="875">
          <cell r="A875" t="str">
            <v>060366433310</v>
          </cell>
          <cell r="B875" t="str">
            <v>Sold Out</v>
          </cell>
          <cell r="C875" t="str">
            <v>Other</v>
          </cell>
        </row>
        <row r="876">
          <cell r="A876" t="str">
            <v>060367038303</v>
          </cell>
          <cell r="B876" t="str">
            <v>Sold Out</v>
          </cell>
          <cell r="C876" t="str">
            <v>Other</v>
          </cell>
        </row>
        <row r="877">
          <cell r="A877" t="str">
            <v>060367038305</v>
          </cell>
          <cell r="B877" t="str">
            <v>Sold Out</v>
          </cell>
          <cell r="C877" t="str">
            <v>Other</v>
          </cell>
        </row>
        <row r="878">
          <cell r="A878" t="str">
            <v>060367038307</v>
          </cell>
          <cell r="B878" t="str">
            <v>Sold Out</v>
          </cell>
          <cell r="C878" t="str">
            <v>Other</v>
          </cell>
        </row>
        <row r="879">
          <cell r="A879" t="str">
            <v>060367038309</v>
          </cell>
          <cell r="B879" t="str">
            <v>Sold Out</v>
          </cell>
          <cell r="C879" t="str">
            <v>Other</v>
          </cell>
        </row>
        <row r="880">
          <cell r="A880" t="str">
            <v>060367038310</v>
          </cell>
          <cell r="B880" t="str">
            <v>Sold Out</v>
          </cell>
          <cell r="C880" t="str">
            <v>Other</v>
          </cell>
        </row>
        <row r="881">
          <cell r="A881" t="str">
            <v>060367133303</v>
          </cell>
          <cell r="B881" t="str">
            <v>Sold Out</v>
          </cell>
          <cell r="C881" t="str">
            <v>Other</v>
          </cell>
        </row>
        <row r="882">
          <cell r="A882" t="str">
            <v>060367133305</v>
          </cell>
          <cell r="B882" t="str">
            <v>Sold Out</v>
          </cell>
          <cell r="C882" t="str">
            <v>Other</v>
          </cell>
        </row>
        <row r="883">
          <cell r="A883" t="str">
            <v>060367133307</v>
          </cell>
          <cell r="B883" t="str">
            <v>Sold Out</v>
          </cell>
          <cell r="C883" t="str">
            <v>Other</v>
          </cell>
        </row>
        <row r="884">
          <cell r="A884" t="str">
            <v>060367133309</v>
          </cell>
          <cell r="B884" t="str">
            <v>Sold Out</v>
          </cell>
          <cell r="C884" t="str">
            <v>Other</v>
          </cell>
        </row>
        <row r="885">
          <cell r="A885" t="str">
            <v>060367133310</v>
          </cell>
          <cell r="B885" t="str">
            <v>Sold Out</v>
          </cell>
          <cell r="C885" t="str">
            <v>Other</v>
          </cell>
        </row>
        <row r="886">
          <cell r="A886" t="str">
            <v>060367167303</v>
          </cell>
          <cell r="B886" t="str">
            <v>Sold Out</v>
          </cell>
          <cell r="C886" t="str">
            <v>Other</v>
          </cell>
        </row>
        <row r="887">
          <cell r="A887" t="str">
            <v>060367167305</v>
          </cell>
          <cell r="B887" t="str">
            <v>Sold Out</v>
          </cell>
          <cell r="C887" t="str">
            <v>Other</v>
          </cell>
        </row>
        <row r="888">
          <cell r="A888" t="str">
            <v>060367167307</v>
          </cell>
          <cell r="B888" t="str">
            <v>Sold Out</v>
          </cell>
          <cell r="C888" t="str">
            <v>Other</v>
          </cell>
        </row>
        <row r="889">
          <cell r="A889" t="str">
            <v>060367167309</v>
          </cell>
          <cell r="B889" t="str">
            <v>Sold Out</v>
          </cell>
          <cell r="C889" t="str">
            <v>Other</v>
          </cell>
        </row>
        <row r="890">
          <cell r="A890" t="str">
            <v>060367167310</v>
          </cell>
          <cell r="B890" t="str">
            <v>Sold Out</v>
          </cell>
          <cell r="C890" t="str">
            <v>Other</v>
          </cell>
        </row>
        <row r="891">
          <cell r="A891" t="str">
            <v>060367632303</v>
          </cell>
          <cell r="B891" t="str">
            <v>Sold Out</v>
          </cell>
          <cell r="C891" t="str">
            <v>Other</v>
          </cell>
        </row>
        <row r="892">
          <cell r="A892" t="str">
            <v>060367632305</v>
          </cell>
          <cell r="B892" t="str">
            <v>Sold Out</v>
          </cell>
          <cell r="C892" t="str">
            <v>Other</v>
          </cell>
        </row>
        <row r="893">
          <cell r="A893" t="str">
            <v>060367632307</v>
          </cell>
          <cell r="B893" t="str">
            <v>Sold Out</v>
          </cell>
          <cell r="C893" t="str">
            <v>Other</v>
          </cell>
        </row>
        <row r="894">
          <cell r="A894" t="str">
            <v>060367632309</v>
          </cell>
          <cell r="B894" t="str">
            <v>Sold Out</v>
          </cell>
          <cell r="C894" t="str">
            <v>Other</v>
          </cell>
        </row>
        <row r="895">
          <cell r="A895" t="str">
            <v>060367632310</v>
          </cell>
          <cell r="B895" t="str">
            <v>Sold Out</v>
          </cell>
          <cell r="C895" t="str">
            <v>Other</v>
          </cell>
        </row>
        <row r="896">
          <cell r="A896" t="str">
            <v>060368038303</v>
          </cell>
          <cell r="B896" t="str">
            <v>Sold Out</v>
          </cell>
          <cell r="C896" t="str">
            <v>Other</v>
          </cell>
        </row>
        <row r="897">
          <cell r="A897" t="str">
            <v>060368038305</v>
          </cell>
          <cell r="B897" t="str">
            <v>Sold Out</v>
          </cell>
          <cell r="C897" t="str">
            <v>Other</v>
          </cell>
        </row>
        <row r="898">
          <cell r="A898" t="str">
            <v>060368038307</v>
          </cell>
          <cell r="B898" t="str">
            <v>Sold Out</v>
          </cell>
          <cell r="C898" t="str">
            <v>Other</v>
          </cell>
        </row>
        <row r="899">
          <cell r="A899" t="str">
            <v>060368038309</v>
          </cell>
          <cell r="B899" t="str">
            <v>Sold Out</v>
          </cell>
          <cell r="C899" t="str">
            <v>Other</v>
          </cell>
        </row>
        <row r="900">
          <cell r="A900" t="str">
            <v>060368579303</v>
          </cell>
          <cell r="B900" t="str">
            <v>Sold Out</v>
          </cell>
          <cell r="C900" t="str">
            <v>Other</v>
          </cell>
        </row>
        <row r="901">
          <cell r="A901" t="str">
            <v>060368579305</v>
          </cell>
          <cell r="B901" t="str">
            <v>Sold Out</v>
          </cell>
          <cell r="C901" t="str">
            <v>Other</v>
          </cell>
        </row>
        <row r="902">
          <cell r="A902" t="str">
            <v>060368579307</v>
          </cell>
          <cell r="B902" t="str">
            <v>Sold Out</v>
          </cell>
          <cell r="C902" t="str">
            <v>Other</v>
          </cell>
        </row>
        <row r="903">
          <cell r="A903" t="str">
            <v>060368579309</v>
          </cell>
          <cell r="B903" t="str">
            <v>Sold Out</v>
          </cell>
          <cell r="C903" t="str">
            <v>Other</v>
          </cell>
        </row>
        <row r="904">
          <cell r="A904" t="str">
            <v>060368632303</v>
          </cell>
          <cell r="B904" t="str">
            <v>Sold Out</v>
          </cell>
          <cell r="C904" t="str">
            <v>Other</v>
          </cell>
        </row>
        <row r="905">
          <cell r="A905" t="str">
            <v>060368632305</v>
          </cell>
          <cell r="B905" t="str">
            <v>Sold Out</v>
          </cell>
          <cell r="C905" t="str">
            <v>Other</v>
          </cell>
        </row>
        <row r="906">
          <cell r="A906" t="str">
            <v>060368632307</v>
          </cell>
          <cell r="B906" t="str">
            <v>Sold Out</v>
          </cell>
          <cell r="C906" t="str">
            <v>Other</v>
          </cell>
        </row>
        <row r="907">
          <cell r="A907" t="str">
            <v>060368632309</v>
          </cell>
          <cell r="B907" t="str">
            <v>Sold Out</v>
          </cell>
          <cell r="C907" t="str">
            <v>Other</v>
          </cell>
        </row>
        <row r="908">
          <cell r="A908" t="str">
            <v>060370019303</v>
          </cell>
          <cell r="B908" t="str">
            <v>Sold Out</v>
          </cell>
          <cell r="C908" t="str">
            <v>Other</v>
          </cell>
        </row>
        <row r="909">
          <cell r="A909" t="str">
            <v>060370019305</v>
          </cell>
          <cell r="B909" t="str">
            <v>Sold Out</v>
          </cell>
          <cell r="C909" t="str">
            <v>Other</v>
          </cell>
        </row>
        <row r="910">
          <cell r="A910" t="str">
            <v>060370019307</v>
          </cell>
          <cell r="B910" t="str">
            <v>Sold Out</v>
          </cell>
          <cell r="C910" t="str">
            <v>Other</v>
          </cell>
        </row>
        <row r="911">
          <cell r="A911" t="str">
            <v>060370019309</v>
          </cell>
          <cell r="B911" t="str">
            <v>Sold Out</v>
          </cell>
          <cell r="C911" t="str">
            <v>Other</v>
          </cell>
        </row>
        <row r="912">
          <cell r="A912" t="str">
            <v>060370038303</v>
          </cell>
          <cell r="B912" t="str">
            <v>Sold Out</v>
          </cell>
          <cell r="C912" t="str">
            <v>Other</v>
          </cell>
        </row>
        <row r="913">
          <cell r="A913" t="str">
            <v>060370038305</v>
          </cell>
          <cell r="B913" t="str">
            <v>Sold Out</v>
          </cell>
          <cell r="C913" t="str">
            <v>Other</v>
          </cell>
        </row>
        <row r="914">
          <cell r="A914" t="str">
            <v>060370038307</v>
          </cell>
          <cell r="B914" t="str">
            <v>Sold Out</v>
          </cell>
          <cell r="C914" t="str">
            <v>Other</v>
          </cell>
        </row>
        <row r="915">
          <cell r="A915" t="str">
            <v>060370038309</v>
          </cell>
          <cell r="B915" t="str">
            <v>Sold Out</v>
          </cell>
          <cell r="C915" t="str">
            <v>Other</v>
          </cell>
        </row>
        <row r="916">
          <cell r="A916" t="str">
            <v>060370133303</v>
          </cell>
          <cell r="B916" t="str">
            <v>Sold Out</v>
          </cell>
          <cell r="C916" t="str">
            <v>Other</v>
          </cell>
        </row>
        <row r="917">
          <cell r="A917" t="str">
            <v>060370133305</v>
          </cell>
          <cell r="B917" t="str">
            <v>Sold Out</v>
          </cell>
          <cell r="C917" t="str">
            <v>Other</v>
          </cell>
        </row>
        <row r="918">
          <cell r="A918" t="str">
            <v>060370133307</v>
          </cell>
          <cell r="B918" t="str">
            <v>Sold Out</v>
          </cell>
          <cell r="C918" t="str">
            <v>Other</v>
          </cell>
        </row>
        <row r="919">
          <cell r="A919" t="str">
            <v>060370133309</v>
          </cell>
          <cell r="B919" t="str">
            <v>Sold Out</v>
          </cell>
          <cell r="C919" t="str">
            <v>Other</v>
          </cell>
        </row>
        <row r="920">
          <cell r="A920" t="str">
            <v>060370348303</v>
          </cell>
          <cell r="B920" t="str">
            <v>Sold Out</v>
          </cell>
          <cell r="C920" t="str">
            <v>Other</v>
          </cell>
        </row>
        <row r="921">
          <cell r="A921" t="str">
            <v>060370348305</v>
          </cell>
          <cell r="B921" t="str">
            <v>Sold Out</v>
          </cell>
          <cell r="C921" t="str">
            <v>Other</v>
          </cell>
        </row>
        <row r="922">
          <cell r="A922" t="str">
            <v>060370348307</v>
          </cell>
          <cell r="B922" t="str">
            <v>Sold Out</v>
          </cell>
          <cell r="C922" t="str">
            <v>Other</v>
          </cell>
        </row>
        <row r="923">
          <cell r="A923" t="str">
            <v>060370348309</v>
          </cell>
          <cell r="B923" t="str">
            <v>Sold Out</v>
          </cell>
          <cell r="C923" t="str">
            <v>Other</v>
          </cell>
        </row>
        <row r="924">
          <cell r="A924" t="str">
            <v>060372038303</v>
          </cell>
          <cell r="B924" t="str">
            <v>Sold Out</v>
          </cell>
          <cell r="C924" t="str">
            <v>Other</v>
          </cell>
        </row>
        <row r="925">
          <cell r="A925" t="str">
            <v>060372038305</v>
          </cell>
          <cell r="B925" t="str">
            <v>Sold Out</v>
          </cell>
          <cell r="C925" t="str">
            <v>Other</v>
          </cell>
        </row>
        <row r="926">
          <cell r="A926" t="str">
            <v>060372038307</v>
          </cell>
          <cell r="B926" t="str">
            <v>Sold Out</v>
          </cell>
          <cell r="C926" t="str">
            <v>Other</v>
          </cell>
        </row>
        <row r="927">
          <cell r="A927" t="str">
            <v>060372038309</v>
          </cell>
          <cell r="B927" t="str">
            <v>Sold Out</v>
          </cell>
          <cell r="C927" t="str">
            <v>Other</v>
          </cell>
        </row>
        <row r="928">
          <cell r="A928" t="str">
            <v>060372133303</v>
          </cell>
          <cell r="B928" t="str">
            <v>Sold Out</v>
          </cell>
          <cell r="C928" t="str">
            <v>Other</v>
          </cell>
        </row>
        <row r="929">
          <cell r="A929" t="str">
            <v>060372133305</v>
          </cell>
          <cell r="B929" t="str">
            <v>Sold Out</v>
          </cell>
          <cell r="C929" t="str">
            <v>Other</v>
          </cell>
        </row>
        <row r="930">
          <cell r="A930" t="str">
            <v>060372133307</v>
          </cell>
          <cell r="B930" t="str">
            <v>Sold Out</v>
          </cell>
          <cell r="C930" t="str">
            <v>Other</v>
          </cell>
        </row>
        <row r="931">
          <cell r="A931" t="str">
            <v>060372133309</v>
          </cell>
          <cell r="B931" t="str">
            <v>Sold Out</v>
          </cell>
          <cell r="C931" t="str">
            <v>Other</v>
          </cell>
        </row>
        <row r="932">
          <cell r="A932" t="str">
            <v>060372512303</v>
          </cell>
          <cell r="B932" t="str">
            <v>Sold Out</v>
          </cell>
          <cell r="C932" t="str">
            <v>Other</v>
          </cell>
        </row>
        <row r="933">
          <cell r="A933" t="str">
            <v>060372512305</v>
          </cell>
          <cell r="B933" t="str">
            <v>Sold Out</v>
          </cell>
          <cell r="C933" t="str">
            <v>Other</v>
          </cell>
        </row>
        <row r="934">
          <cell r="A934" t="str">
            <v>060372512307</v>
          </cell>
          <cell r="B934" t="str">
            <v>Sold Out</v>
          </cell>
          <cell r="C934" t="str">
            <v>Other</v>
          </cell>
        </row>
        <row r="935">
          <cell r="A935" t="str">
            <v>060372512309</v>
          </cell>
          <cell r="B935" t="str">
            <v>Sold Out</v>
          </cell>
          <cell r="C935" t="str">
            <v>Other</v>
          </cell>
        </row>
        <row r="936">
          <cell r="A936" t="str">
            <v>060376019303</v>
          </cell>
          <cell r="B936" t="str">
            <v>Sold Out</v>
          </cell>
          <cell r="C936" t="str">
            <v>Other</v>
          </cell>
        </row>
        <row r="937">
          <cell r="A937" t="str">
            <v>060376019305</v>
          </cell>
          <cell r="B937" t="str">
            <v>Sold Out</v>
          </cell>
          <cell r="C937" t="str">
            <v>Other</v>
          </cell>
        </row>
        <row r="938">
          <cell r="A938" t="str">
            <v>060376019307</v>
          </cell>
          <cell r="B938" t="str">
            <v>Sold Out</v>
          </cell>
          <cell r="C938" t="str">
            <v>Other</v>
          </cell>
        </row>
        <row r="939">
          <cell r="A939" t="str">
            <v>060376019309</v>
          </cell>
          <cell r="B939" t="str">
            <v>Sold Out</v>
          </cell>
          <cell r="C939" t="str">
            <v>Other</v>
          </cell>
        </row>
        <row r="940">
          <cell r="A940" t="str">
            <v>060376348303</v>
          </cell>
          <cell r="B940" t="str">
            <v>Sold Out</v>
          </cell>
          <cell r="C940" t="str">
            <v>Other</v>
          </cell>
        </row>
        <row r="941">
          <cell r="A941" t="str">
            <v>060376348305</v>
          </cell>
          <cell r="B941" t="str">
            <v>Sold Out</v>
          </cell>
          <cell r="C941" t="str">
            <v>Other</v>
          </cell>
        </row>
        <row r="942">
          <cell r="A942" t="str">
            <v>060376348307</v>
          </cell>
          <cell r="B942" t="str">
            <v>Sold Out</v>
          </cell>
          <cell r="C942" t="str">
            <v>Other</v>
          </cell>
        </row>
        <row r="943">
          <cell r="A943" t="str">
            <v>060376348309</v>
          </cell>
          <cell r="B943" t="str">
            <v>Sold Out</v>
          </cell>
          <cell r="C943" t="str">
            <v>Other</v>
          </cell>
        </row>
        <row r="944">
          <cell r="A944" t="str">
            <v>060379038303</v>
          </cell>
          <cell r="B944" t="str">
            <v>Sold Out</v>
          </cell>
          <cell r="C944" t="str">
            <v>Other</v>
          </cell>
        </row>
        <row r="945">
          <cell r="A945" t="str">
            <v>060379038305</v>
          </cell>
          <cell r="B945" t="str">
            <v>Sold Out</v>
          </cell>
          <cell r="C945" t="str">
            <v>Other</v>
          </cell>
        </row>
        <row r="946">
          <cell r="A946" t="str">
            <v>060379038307</v>
          </cell>
          <cell r="B946" t="str">
            <v>Sold Out</v>
          </cell>
          <cell r="C946" t="str">
            <v>Other</v>
          </cell>
        </row>
        <row r="947">
          <cell r="A947" t="str">
            <v>060379038309</v>
          </cell>
          <cell r="B947" t="str">
            <v>Sold Out</v>
          </cell>
          <cell r="C947" t="str">
            <v>Other</v>
          </cell>
        </row>
        <row r="948">
          <cell r="A948" t="str">
            <v>060379421303</v>
          </cell>
          <cell r="B948" t="str">
            <v>Sold Out</v>
          </cell>
          <cell r="C948" t="str">
            <v>Other</v>
          </cell>
        </row>
        <row r="949">
          <cell r="A949" t="str">
            <v>060379421305</v>
          </cell>
          <cell r="B949" t="str">
            <v>Sold Out</v>
          </cell>
          <cell r="C949" t="str">
            <v>Other</v>
          </cell>
        </row>
        <row r="950">
          <cell r="A950" t="str">
            <v>060379421307</v>
          </cell>
          <cell r="B950" t="str">
            <v>Sold Out</v>
          </cell>
          <cell r="C950" t="str">
            <v>Other</v>
          </cell>
        </row>
        <row r="951">
          <cell r="A951" t="str">
            <v>060379421309</v>
          </cell>
          <cell r="B951" t="str">
            <v>Sold Out</v>
          </cell>
          <cell r="C951" t="str">
            <v>Other</v>
          </cell>
        </row>
        <row r="952">
          <cell r="A952" t="str">
            <v>060383038303</v>
          </cell>
          <cell r="B952" t="str">
            <v>Sold Out</v>
          </cell>
          <cell r="C952" t="str">
            <v>Other</v>
          </cell>
        </row>
        <row r="953">
          <cell r="A953" t="str">
            <v>060383038305</v>
          </cell>
          <cell r="B953" t="str">
            <v>Sold Out</v>
          </cell>
          <cell r="C953" t="str">
            <v>Other</v>
          </cell>
        </row>
        <row r="954">
          <cell r="A954" t="str">
            <v>060383038307</v>
          </cell>
          <cell r="B954" t="str">
            <v>Sold Out</v>
          </cell>
          <cell r="C954" t="str">
            <v>Other</v>
          </cell>
        </row>
        <row r="955">
          <cell r="A955" t="str">
            <v>060383038309</v>
          </cell>
          <cell r="B955" t="str">
            <v>Sold Out</v>
          </cell>
          <cell r="C955" t="str">
            <v>Other</v>
          </cell>
        </row>
        <row r="956">
          <cell r="A956" t="str">
            <v>060383038310</v>
          </cell>
          <cell r="B956" t="str">
            <v>Sold Out</v>
          </cell>
          <cell r="C956" t="str">
            <v>Other</v>
          </cell>
        </row>
        <row r="957">
          <cell r="A957" t="str">
            <v>060383133303</v>
          </cell>
          <cell r="B957" t="str">
            <v>Sold Out</v>
          </cell>
          <cell r="C957" t="str">
            <v>Other</v>
          </cell>
        </row>
        <row r="958">
          <cell r="A958" t="str">
            <v>060383133305</v>
          </cell>
          <cell r="B958" t="str">
            <v>Sold Out</v>
          </cell>
          <cell r="C958" t="str">
            <v>Other</v>
          </cell>
        </row>
        <row r="959">
          <cell r="A959" t="str">
            <v>060383133307</v>
          </cell>
          <cell r="B959" t="str">
            <v>Sold Out</v>
          </cell>
          <cell r="C959" t="str">
            <v>Other</v>
          </cell>
        </row>
        <row r="960">
          <cell r="A960" t="str">
            <v>060383133309</v>
          </cell>
          <cell r="B960" t="str">
            <v>Sold Out</v>
          </cell>
          <cell r="C960" t="str">
            <v>Other</v>
          </cell>
        </row>
        <row r="961">
          <cell r="A961" t="str">
            <v>060383133310</v>
          </cell>
          <cell r="B961" t="str">
            <v>Sold Out</v>
          </cell>
          <cell r="C961" t="str">
            <v>Other</v>
          </cell>
        </row>
        <row r="962">
          <cell r="A962" t="str">
            <v>060383303303</v>
          </cell>
          <cell r="B962" t="str">
            <v>Sold Out</v>
          </cell>
          <cell r="C962" t="str">
            <v>Other</v>
          </cell>
        </row>
        <row r="963">
          <cell r="A963" t="str">
            <v>060383303305</v>
          </cell>
          <cell r="B963" t="str">
            <v>Sold Out</v>
          </cell>
          <cell r="C963" t="str">
            <v>Other</v>
          </cell>
        </row>
        <row r="964">
          <cell r="A964" t="str">
            <v>060383303307</v>
          </cell>
          <cell r="B964" t="str">
            <v>Sold Out</v>
          </cell>
          <cell r="C964" t="str">
            <v>Other</v>
          </cell>
        </row>
        <row r="965">
          <cell r="A965" t="str">
            <v>060383303309</v>
          </cell>
          <cell r="B965" t="str">
            <v>Sold Out</v>
          </cell>
          <cell r="C965" t="str">
            <v>Other</v>
          </cell>
        </row>
        <row r="966">
          <cell r="A966" t="str">
            <v>060383303310</v>
          </cell>
          <cell r="B966" t="str">
            <v>Sold Out</v>
          </cell>
          <cell r="C966" t="str">
            <v>Other</v>
          </cell>
        </row>
        <row r="967">
          <cell r="A967" t="str">
            <v>060383448303</v>
          </cell>
          <cell r="B967" t="str">
            <v>Sold Out</v>
          </cell>
          <cell r="C967" t="str">
            <v>Other</v>
          </cell>
        </row>
        <row r="968">
          <cell r="A968" t="str">
            <v>060383448305</v>
          </cell>
          <cell r="B968" t="str">
            <v>Sold Out</v>
          </cell>
          <cell r="C968" t="str">
            <v>Other</v>
          </cell>
        </row>
        <row r="969">
          <cell r="A969" t="str">
            <v>060383448307</v>
          </cell>
          <cell r="B969" t="str">
            <v>Sold Out</v>
          </cell>
          <cell r="C969" t="str">
            <v>Other</v>
          </cell>
        </row>
        <row r="970">
          <cell r="A970" t="str">
            <v>060383448309</v>
          </cell>
          <cell r="B970" t="str">
            <v>Sold Out</v>
          </cell>
          <cell r="C970" t="str">
            <v>Other</v>
          </cell>
        </row>
        <row r="971">
          <cell r="A971" t="str">
            <v>060383448310</v>
          </cell>
          <cell r="B971" t="str">
            <v>Sold Out</v>
          </cell>
          <cell r="C971" t="str">
            <v>Other</v>
          </cell>
        </row>
        <row r="972">
          <cell r="A972" t="str">
            <v>060384038303</v>
          </cell>
          <cell r="B972" t="str">
            <v>Sold Out</v>
          </cell>
          <cell r="C972" t="str">
            <v>Other</v>
          </cell>
        </row>
        <row r="973">
          <cell r="A973" t="str">
            <v>060384038305</v>
          </cell>
          <cell r="B973" t="str">
            <v>Sold Out</v>
          </cell>
          <cell r="C973" t="str">
            <v>Other</v>
          </cell>
        </row>
        <row r="974">
          <cell r="A974" t="str">
            <v>060384038307</v>
          </cell>
          <cell r="B974" t="str">
            <v>Sold Out</v>
          </cell>
          <cell r="C974" t="str">
            <v>Other</v>
          </cell>
        </row>
        <row r="975">
          <cell r="A975" t="str">
            <v>060384038309</v>
          </cell>
          <cell r="B975" t="str">
            <v>Sold Out</v>
          </cell>
          <cell r="C975" t="str">
            <v>Other</v>
          </cell>
        </row>
        <row r="976">
          <cell r="A976" t="str">
            <v>060384133303</v>
          </cell>
          <cell r="B976" t="str">
            <v>Sold Out</v>
          </cell>
          <cell r="C976" t="str">
            <v>Other</v>
          </cell>
        </row>
        <row r="977">
          <cell r="A977" t="str">
            <v>060384133305</v>
          </cell>
          <cell r="B977" t="str">
            <v>Sold Out</v>
          </cell>
          <cell r="C977" t="str">
            <v>Other</v>
          </cell>
        </row>
        <row r="978">
          <cell r="A978" t="str">
            <v>060384133307</v>
          </cell>
          <cell r="B978" t="str">
            <v>Sold Out</v>
          </cell>
          <cell r="C978" t="str">
            <v>Other</v>
          </cell>
        </row>
        <row r="979">
          <cell r="A979" t="str">
            <v>060384133309</v>
          </cell>
          <cell r="B979" t="str">
            <v>Sold Out</v>
          </cell>
          <cell r="C979" t="str">
            <v>Other</v>
          </cell>
        </row>
        <row r="980">
          <cell r="A980" t="str">
            <v>060384462303</v>
          </cell>
          <cell r="B980" t="str">
            <v>Sold Out</v>
          </cell>
          <cell r="C980" t="str">
            <v>Other</v>
          </cell>
        </row>
        <row r="981">
          <cell r="A981" t="str">
            <v>060384462305</v>
          </cell>
          <cell r="B981" t="str">
            <v>Sold Out</v>
          </cell>
          <cell r="C981" t="str">
            <v>Other</v>
          </cell>
        </row>
        <row r="982">
          <cell r="A982" t="str">
            <v>060384462307</v>
          </cell>
          <cell r="B982" t="str">
            <v>Sold Out</v>
          </cell>
          <cell r="C982" t="str">
            <v>Other</v>
          </cell>
        </row>
        <row r="983">
          <cell r="A983" t="str">
            <v>060384462309</v>
          </cell>
          <cell r="B983" t="str">
            <v>Sold Out</v>
          </cell>
          <cell r="C983" t="str">
            <v>Other</v>
          </cell>
        </row>
        <row r="984">
          <cell r="A984" t="str">
            <v>060384632303</v>
          </cell>
          <cell r="B984" t="str">
            <v>Sold Out</v>
          </cell>
          <cell r="C984" t="str">
            <v>Other</v>
          </cell>
        </row>
        <row r="985">
          <cell r="A985" t="str">
            <v>060384632305</v>
          </cell>
          <cell r="B985" t="str">
            <v>Sold Out</v>
          </cell>
          <cell r="C985" t="str">
            <v>Other</v>
          </cell>
        </row>
        <row r="986">
          <cell r="A986" t="str">
            <v>060384632307</v>
          </cell>
          <cell r="B986" t="str">
            <v>Sold Out</v>
          </cell>
          <cell r="C986" t="str">
            <v>Other</v>
          </cell>
        </row>
        <row r="987">
          <cell r="A987" t="str">
            <v>060384632309</v>
          </cell>
          <cell r="B987" t="str">
            <v>Sold Out</v>
          </cell>
          <cell r="C987" t="str">
            <v>Other</v>
          </cell>
        </row>
        <row r="988">
          <cell r="A988" t="str">
            <v>060389038303</v>
          </cell>
          <cell r="B988" t="str">
            <v>Sold Out</v>
          </cell>
          <cell r="C988" t="str">
            <v>Other</v>
          </cell>
        </row>
        <row r="989">
          <cell r="A989" t="str">
            <v>060389038305</v>
          </cell>
          <cell r="B989" t="str">
            <v>Sold Out</v>
          </cell>
          <cell r="C989" t="str">
            <v>Other</v>
          </cell>
        </row>
        <row r="990">
          <cell r="A990" t="str">
            <v>060389038307</v>
          </cell>
          <cell r="B990" t="str">
            <v>Sold Out</v>
          </cell>
          <cell r="C990" t="str">
            <v>Other</v>
          </cell>
        </row>
        <row r="991">
          <cell r="A991" t="str">
            <v>060389038309</v>
          </cell>
          <cell r="B991" t="str">
            <v>Sold Out</v>
          </cell>
          <cell r="C991" t="str">
            <v>Other</v>
          </cell>
        </row>
        <row r="992">
          <cell r="A992" t="str">
            <v>060389038310</v>
          </cell>
          <cell r="B992" t="str">
            <v>Sold Out</v>
          </cell>
          <cell r="C992" t="str">
            <v>Other</v>
          </cell>
        </row>
        <row r="993">
          <cell r="A993" t="str">
            <v>060389133303</v>
          </cell>
          <cell r="B993" t="str">
            <v>Sold Out</v>
          </cell>
          <cell r="C993" t="str">
            <v>Other</v>
          </cell>
        </row>
        <row r="994">
          <cell r="A994" t="str">
            <v>060389133305</v>
          </cell>
          <cell r="B994" t="str">
            <v>Sold Out</v>
          </cell>
          <cell r="C994" t="str">
            <v>Other</v>
          </cell>
        </row>
        <row r="995">
          <cell r="A995" t="str">
            <v>060389133307</v>
          </cell>
          <cell r="B995" t="str">
            <v>Sold Out</v>
          </cell>
          <cell r="C995" t="str">
            <v>Other</v>
          </cell>
        </row>
        <row r="996">
          <cell r="A996" t="str">
            <v>060389133309</v>
          </cell>
          <cell r="B996" t="str">
            <v>Sold Out</v>
          </cell>
          <cell r="C996" t="str">
            <v>Other</v>
          </cell>
        </row>
        <row r="997">
          <cell r="A997" t="str">
            <v>060389133310</v>
          </cell>
          <cell r="B997" t="str">
            <v>Sold Out</v>
          </cell>
          <cell r="C997" t="str">
            <v>Other</v>
          </cell>
        </row>
        <row r="998">
          <cell r="A998" t="str">
            <v>060389564303</v>
          </cell>
          <cell r="B998" t="str">
            <v>Sold Out</v>
          </cell>
          <cell r="C998" t="str">
            <v>Other</v>
          </cell>
        </row>
        <row r="999">
          <cell r="A999" t="str">
            <v>060389564305</v>
          </cell>
          <cell r="B999" t="str">
            <v>Sold Out</v>
          </cell>
          <cell r="C999" t="str">
            <v>Other</v>
          </cell>
        </row>
        <row r="1000">
          <cell r="A1000" t="str">
            <v>060389564307</v>
          </cell>
          <cell r="B1000" t="str">
            <v>Sold Out</v>
          </cell>
          <cell r="C1000" t="str">
            <v>Other</v>
          </cell>
        </row>
        <row r="1001">
          <cell r="A1001" t="str">
            <v>060389564309</v>
          </cell>
          <cell r="B1001" t="str">
            <v>Sold Out</v>
          </cell>
          <cell r="C1001" t="str">
            <v>Other</v>
          </cell>
        </row>
        <row r="1002">
          <cell r="A1002" t="str">
            <v>060389564310</v>
          </cell>
          <cell r="B1002" t="str">
            <v>Sold Out</v>
          </cell>
          <cell r="C1002" t="str">
            <v>Other</v>
          </cell>
        </row>
        <row r="1003">
          <cell r="A1003" t="str">
            <v>060389632303</v>
          </cell>
          <cell r="B1003" t="str">
            <v>Sold Out</v>
          </cell>
          <cell r="C1003" t="str">
            <v>Other</v>
          </cell>
        </row>
        <row r="1004">
          <cell r="A1004" t="str">
            <v>060389632305</v>
          </cell>
          <cell r="B1004" t="str">
            <v>Sold Out</v>
          </cell>
          <cell r="C1004" t="str">
            <v>Other</v>
          </cell>
        </row>
        <row r="1005">
          <cell r="A1005" t="str">
            <v>060389632307</v>
          </cell>
          <cell r="B1005" t="str">
            <v>Sold Out</v>
          </cell>
          <cell r="C1005" t="str">
            <v>Other</v>
          </cell>
        </row>
        <row r="1006">
          <cell r="A1006" t="str">
            <v>060389632309</v>
          </cell>
          <cell r="B1006" t="str">
            <v>Sold Out</v>
          </cell>
          <cell r="C1006" t="str">
            <v>Other</v>
          </cell>
        </row>
        <row r="1007">
          <cell r="A1007" t="str">
            <v>060389632310</v>
          </cell>
          <cell r="B1007" t="str">
            <v>Sold Out</v>
          </cell>
          <cell r="C1007" t="str">
            <v>Other</v>
          </cell>
        </row>
        <row r="1008">
          <cell r="A1008" t="str">
            <v>060403038303</v>
          </cell>
          <cell r="B1008" t="str">
            <v>Sold Out</v>
          </cell>
          <cell r="C1008" t="str">
            <v>Other</v>
          </cell>
        </row>
        <row r="1009">
          <cell r="A1009" t="str">
            <v>060403038305</v>
          </cell>
          <cell r="B1009" t="str">
            <v>Sold Out</v>
          </cell>
          <cell r="C1009" t="str">
            <v>Other</v>
          </cell>
        </row>
        <row r="1010">
          <cell r="A1010" t="str">
            <v>060403038307</v>
          </cell>
          <cell r="B1010" t="str">
            <v>Sold Out</v>
          </cell>
          <cell r="C1010" t="str">
            <v>Other</v>
          </cell>
        </row>
        <row r="1011">
          <cell r="A1011" t="str">
            <v>060403038309</v>
          </cell>
          <cell r="B1011" t="str">
            <v>Sold Out</v>
          </cell>
          <cell r="C1011" t="str">
            <v>Other</v>
          </cell>
        </row>
        <row r="1012">
          <cell r="A1012" t="str">
            <v>060403326303</v>
          </cell>
          <cell r="B1012" t="str">
            <v>Sold Out</v>
          </cell>
          <cell r="C1012" t="str">
            <v>Other</v>
          </cell>
        </row>
        <row r="1013">
          <cell r="A1013" t="str">
            <v>060403326305</v>
          </cell>
          <cell r="B1013" t="str">
            <v>Sold Out</v>
          </cell>
          <cell r="C1013" t="str">
            <v>Other</v>
          </cell>
        </row>
        <row r="1014">
          <cell r="A1014" t="str">
            <v>060403326307</v>
          </cell>
          <cell r="B1014" t="str">
            <v>Sold Out</v>
          </cell>
          <cell r="C1014" t="str">
            <v>Other</v>
          </cell>
        </row>
        <row r="1015">
          <cell r="A1015" t="str">
            <v>060403326309</v>
          </cell>
          <cell r="B1015" t="str">
            <v>Sold Out</v>
          </cell>
          <cell r="C1015" t="str">
            <v>Other</v>
          </cell>
        </row>
        <row r="1016">
          <cell r="A1016" t="str">
            <v>060403421303</v>
          </cell>
          <cell r="B1016" t="str">
            <v>Sold Out</v>
          </cell>
          <cell r="C1016" t="str">
            <v>Other</v>
          </cell>
        </row>
        <row r="1017">
          <cell r="A1017" t="str">
            <v>060403421305</v>
          </cell>
          <cell r="B1017" t="str">
            <v>Sold Out</v>
          </cell>
          <cell r="C1017" t="str">
            <v>Other</v>
          </cell>
        </row>
        <row r="1018">
          <cell r="A1018" t="str">
            <v>060403421307</v>
          </cell>
          <cell r="B1018" t="str">
            <v>Sold Out</v>
          </cell>
          <cell r="C1018" t="str">
            <v>Other</v>
          </cell>
        </row>
        <row r="1019">
          <cell r="A1019" t="str">
            <v>060403421309</v>
          </cell>
          <cell r="B1019" t="str">
            <v>Sold Out</v>
          </cell>
          <cell r="C1019" t="str">
            <v>Other</v>
          </cell>
        </row>
        <row r="1020">
          <cell r="A1020" t="str">
            <v>060417038303</v>
          </cell>
          <cell r="B1020" t="str">
            <v>Sold Out</v>
          </cell>
          <cell r="C1020" t="str">
            <v>Other</v>
          </cell>
        </row>
        <row r="1021">
          <cell r="A1021" t="str">
            <v>060417038305</v>
          </cell>
          <cell r="B1021" t="str">
            <v>Sold Out</v>
          </cell>
          <cell r="C1021" t="str">
            <v>Other</v>
          </cell>
        </row>
        <row r="1022">
          <cell r="A1022" t="str">
            <v>060417038307</v>
          </cell>
          <cell r="B1022" t="str">
            <v>Sold Out</v>
          </cell>
          <cell r="C1022" t="str">
            <v>Other</v>
          </cell>
        </row>
        <row r="1023">
          <cell r="A1023" t="str">
            <v>060417038309</v>
          </cell>
          <cell r="B1023" t="str">
            <v>Sold Out</v>
          </cell>
          <cell r="C1023" t="str">
            <v>Other</v>
          </cell>
        </row>
        <row r="1024">
          <cell r="A1024" t="str">
            <v>060417133303</v>
          </cell>
          <cell r="B1024" t="str">
            <v>Sold Out</v>
          </cell>
          <cell r="C1024" t="str">
            <v>Other</v>
          </cell>
        </row>
        <row r="1025">
          <cell r="A1025" t="str">
            <v>060417133305</v>
          </cell>
          <cell r="B1025" t="str">
            <v>Sold Out</v>
          </cell>
          <cell r="C1025" t="str">
            <v>Other</v>
          </cell>
        </row>
        <row r="1026">
          <cell r="A1026" t="str">
            <v>060417133307</v>
          </cell>
          <cell r="B1026" t="str">
            <v>Sold Out</v>
          </cell>
          <cell r="C1026" t="str">
            <v>Other</v>
          </cell>
        </row>
        <row r="1027">
          <cell r="A1027" t="str">
            <v>060417133309</v>
          </cell>
          <cell r="B1027" t="str">
            <v>Sold Out</v>
          </cell>
          <cell r="C1027" t="str">
            <v>Other</v>
          </cell>
        </row>
        <row r="1028">
          <cell r="A1028" t="str">
            <v>060417326303</v>
          </cell>
          <cell r="B1028" t="str">
            <v>Sold Out</v>
          </cell>
          <cell r="C1028" t="str">
            <v>Other</v>
          </cell>
        </row>
        <row r="1029">
          <cell r="A1029" t="str">
            <v>060417326305</v>
          </cell>
          <cell r="B1029" t="str">
            <v>Sold Out</v>
          </cell>
          <cell r="C1029" t="str">
            <v>Other</v>
          </cell>
        </row>
        <row r="1030">
          <cell r="A1030" t="str">
            <v>060417326307</v>
          </cell>
          <cell r="B1030" t="str">
            <v>Sold Out</v>
          </cell>
          <cell r="C1030" t="str">
            <v>Other</v>
          </cell>
        </row>
        <row r="1031">
          <cell r="A1031" t="str">
            <v>060417326309</v>
          </cell>
          <cell r="B1031" t="str">
            <v>Sold Out</v>
          </cell>
          <cell r="C1031" t="str">
            <v>Other</v>
          </cell>
        </row>
        <row r="1032">
          <cell r="A1032" t="str">
            <v>060417632303</v>
          </cell>
          <cell r="B1032" t="str">
            <v>Sold Out</v>
          </cell>
          <cell r="C1032" t="str">
            <v>Other</v>
          </cell>
        </row>
        <row r="1033">
          <cell r="A1033" t="str">
            <v>060417632305</v>
          </cell>
          <cell r="B1033" t="str">
            <v>Sold Out</v>
          </cell>
          <cell r="C1033" t="str">
            <v>Other</v>
          </cell>
        </row>
        <row r="1034">
          <cell r="A1034" t="str">
            <v>060417632307</v>
          </cell>
          <cell r="B1034" t="str">
            <v>Sold Out</v>
          </cell>
          <cell r="C1034" t="str">
            <v>Other</v>
          </cell>
        </row>
        <row r="1035">
          <cell r="A1035" t="str">
            <v>060417632309</v>
          </cell>
          <cell r="B1035" t="str">
            <v>Sold Out</v>
          </cell>
          <cell r="C1035" t="str">
            <v>Other</v>
          </cell>
        </row>
        <row r="1036">
          <cell r="A1036" t="str">
            <v>060422212303</v>
          </cell>
          <cell r="B1036" t="str">
            <v>Sold Out</v>
          </cell>
          <cell r="C1036" t="str">
            <v>Other</v>
          </cell>
        </row>
        <row r="1037">
          <cell r="A1037" t="str">
            <v>060422212305</v>
          </cell>
          <cell r="B1037" t="str">
            <v>Sold Out</v>
          </cell>
          <cell r="C1037" t="str">
            <v>Other</v>
          </cell>
        </row>
        <row r="1038">
          <cell r="A1038" t="str">
            <v>060422212307</v>
          </cell>
          <cell r="B1038" t="str">
            <v>Sold Out</v>
          </cell>
          <cell r="C1038" t="str">
            <v>Other</v>
          </cell>
        </row>
        <row r="1039">
          <cell r="A1039" t="str">
            <v>060422212309</v>
          </cell>
          <cell r="B1039" t="str">
            <v>Sold Out</v>
          </cell>
          <cell r="C1039" t="str">
            <v>Other</v>
          </cell>
        </row>
        <row r="1040">
          <cell r="A1040" t="str">
            <v>060422484303</v>
          </cell>
          <cell r="B1040" t="str">
            <v>Sold Out</v>
          </cell>
          <cell r="C1040" t="str">
            <v>Other</v>
          </cell>
        </row>
        <row r="1041">
          <cell r="A1041" t="str">
            <v>060422484305</v>
          </cell>
          <cell r="B1041" t="str">
            <v>Sold Out</v>
          </cell>
          <cell r="C1041" t="str">
            <v>Other</v>
          </cell>
        </row>
        <row r="1042">
          <cell r="A1042" t="str">
            <v>060422484307</v>
          </cell>
          <cell r="B1042" t="str">
            <v>Sold Out</v>
          </cell>
          <cell r="C1042" t="str">
            <v>Other</v>
          </cell>
        </row>
        <row r="1043">
          <cell r="A1043" t="str">
            <v>060422484309</v>
          </cell>
          <cell r="B1043" t="str">
            <v>Sold Out</v>
          </cell>
          <cell r="C1043" t="str">
            <v>Other</v>
          </cell>
        </row>
        <row r="1044">
          <cell r="A1044" t="str">
            <v>060422632303</v>
          </cell>
          <cell r="B1044" t="str">
            <v>Sold Out</v>
          </cell>
          <cell r="C1044" t="str">
            <v>Other</v>
          </cell>
        </row>
        <row r="1045">
          <cell r="A1045" t="str">
            <v>060422632305</v>
          </cell>
          <cell r="B1045" t="str">
            <v>Sold Out</v>
          </cell>
          <cell r="C1045" t="str">
            <v>Other</v>
          </cell>
        </row>
        <row r="1046">
          <cell r="A1046" t="str">
            <v>060422632307</v>
          </cell>
          <cell r="B1046" t="str">
            <v>Sold Out</v>
          </cell>
          <cell r="C1046" t="str">
            <v>Other</v>
          </cell>
        </row>
        <row r="1047">
          <cell r="A1047" t="str">
            <v>060422632309</v>
          </cell>
          <cell r="B1047" t="str">
            <v>Sold Out</v>
          </cell>
          <cell r="C1047" t="str">
            <v>Other</v>
          </cell>
        </row>
        <row r="1048">
          <cell r="A1048" t="str">
            <v>060422661303</v>
          </cell>
          <cell r="B1048" t="str">
            <v>Sold Out</v>
          </cell>
          <cell r="C1048" t="str">
            <v>Other</v>
          </cell>
        </row>
        <row r="1049">
          <cell r="A1049" t="str">
            <v>060422661305</v>
          </cell>
          <cell r="B1049" t="str">
            <v>Sold Out</v>
          </cell>
          <cell r="C1049" t="str">
            <v>Other</v>
          </cell>
        </row>
        <row r="1050">
          <cell r="A1050" t="str">
            <v>060422661307</v>
          </cell>
          <cell r="B1050" t="str">
            <v>Sold Out</v>
          </cell>
          <cell r="C1050" t="str">
            <v>Other</v>
          </cell>
        </row>
        <row r="1051">
          <cell r="A1051" t="str">
            <v>060422661309</v>
          </cell>
          <cell r="B1051" t="str">
            <v>Sold Out</v>
          </cell>
          <cell r="C1051" t="str">
            <v>Other</v>
          </cell>
        </row>
        <row r="1052">
          <cell r="A1052" t="str">
            <v>060443038303</v>
          </cell>
          <cell r="B1052" t="str">
            <v>Sold Out</v>
          </cell>
          <cell r="C1052" t="str">
            <v>Other</v>
          </cell>
        </row>
        <row r="1053">
          <cell r="A1053" t="str">
            <v>060443038305</v>
          </cell>
          <cell r="B1053" t="str">
            <v>Sold Out</v>
          </cell>
          <cell r="C1053" t="str">
            <v>Other</v>
          </cell>
        </row>
        <row r="1054">
          <cell r="A1054" t="str">
            <v>060443038307</v>
          </cell>
          <cell r="B1054" t="str">
            <v>Sold Out</v>
          </cell>
          <cell r="C1054" t="str">
            <v>Other</v>
          </cell>
        </row>
        <row r="1055">
          <cell r="A1055" t="str">
            <v>060443038309</v>
          </cell>
          <cell r="B1055" t="str">
            <v>Sold Out</v>
          </cell>
          <cell r="C1055" t="str">
            <v>Other</v>
          </cell>
        </row>
        <row r="1056">
          <cell r="A1056" t="str">
            <v>060443133303</v>
          </cell>
          <cell r="B1056" t="str">
            <v>Sold Out</v>
          </cell>
          <cell r="C1056" t="str">
            <v>Other</v>
          </cell>
        </row>
        <row r="1057">
          <cell r="A1057" t="str">
            <v>060443133305</v>
          </cell>
          <cell r="B1057" t="str">
            <v>Sold Out</v>
          </cell>
          <cell r="C1057" t="str">
            <v>Other</v>
          </cell>
        </row>
        <row r="1058">
          <cell r="A1058" t="str">
            <v>060443133307</v>
          </cell>
          <cell r="B1058" t="str">
            <v>Sold Out</v>
          </cell>
          <cell r="C1058" t="str">
            <v>Other</v>
          </cell>
        </row>
        <row r="1059">
          <cell r="A1059" t="str">
            <v>060443133309</v>
          </cell>
          <cell r="B1059" t="str">
            <v>Sold Out</v>
          </cell>
          <cell r="C1059" t="str">
            <v>Other</v>
          </cell>
        </row>
        <row r="1060">
          <cell r="A1060" t="str">
            <v>060443339303</v>
          </cell>
          <cell r="B1060" t="str">
            <v>Sold Out</v>
          </cell>
          <cell r="C1060" t="str">
            <v>Other</v>
          </cell>
        </row>
        <row r="1061">
          <cell r="A1061" t="str">
            <v>060443339305</v>
          </cell>
          <cell r="B1061" t="str">
            <v>Sold Out</v>
          </cell>
          <cell r="C1061" t="str">
            <v>Other</v>
          </cell>
        </row>
        <row r="1062">
          <cell r="A1062" t="str">
            <v>060443339307</v>
          </cell>
          <cell r="B1062" t="str">
            <v>Sold Out</v>
          </cell>
          <cell r="C1062" t="str">
            <v>Other</v>
          </cell>
        </row>
        <row r="1063">
          <cell r="A1063" t="str">
            <v>060443339309</v>
          </cell>
          <cell r="B1063" t="str">
            <v>Sold Out</v>
          </cell>
          <cell r="C1063" t="str">
            <v>Other</v>
          </cell>
        </row>
        <row r="1064">
          <cell r="A1064" t="str">
            <v>060443367303</v>
          </cell>
          <cell r="B1064" t="str">
            <v>Sold Out</v>
          </cell>
          <cell r="C1064" t="str">
            <v>Other</v>
          </cell>
        </row>
        <row r="1065">
          <cell r="A1065" t="str">
            <v>060443367305</v>
          </cell>
          <cell r="B1065" t="str">
            <v>Sold Out</v>
          </cell>
          <cell r="C1065" t="str">
            <v>Other</v>
          </cell>
        </row>
        <row r="1066">
          <cell r="A1066" t="str">
            <v>060443367307</v>
          </cell>
          <cell r="B1066" t="str">
            <v>Sold Out</v>
          </cell>
          <cell r="C1066" t="str">
            <v>Other</v>
          </cell>
        </row>
        <row r="1067">
          <cell r="A1067" t="str">
            <v>060443367309</v>
          </cell>
          <cell r="B1067" t="str">
            <v>Sold Out</v>
          </cell>
          <cell r="C1067" t="str">
            <v>Other</v>
          </cell>
        </row>
        <row r="1068">
          <cell r="A1068" t="str">
            <v>060454156303</v>
          </cell>
          <cell r="B1068" t="str">
            <v>Sold Out</v>
          </cell>
          <cell r="C1068" t="str">
            <v>Other</v>
          </cell>
        </row>
        <row r="1069">
          <cell r="A1069" t="str">
            <v>060454156305</v>
          </cell>
          <cell r="B1069" t="str">
            <v>Sold Out</v>
          </cell>
          <cell r="C1069" t="str">
            <v>Other</v>
          </cell>
        </row>
        <row r="1070">
          <cell r="A1070" t="str">
            <v>060454156307</v>
          </cell>
          <cell r="B1070" t="str">
            <v>Sold Out</v>
          </cell>
          <cell r="C1070" t="str">
            <v>Other</v>
          </cell>
        </row>
        <row r="1071">
          <cell r="A1071" t="str">
            <v>060454156309</v>
          </cell>
          <cell r="B1071" t="str">
            <v>Sold Out</v>
          </cell>
          <cell r="C1071" t="str">
            <v>Other</v>
          </cell>
        </row>
        <row r="1072">
          <cell r="A1072" t="str">
            <v>060454166303</v>
          </cell>
          <cell r="B1072" t="str">
            <v>Sold Out</v>
          </cell>
          <cell r="C1072" t="str">
            <v>Other</v>
          </cell>
        </row>
        <row r="1073">
          <cell r="A1073" t="str">
            <v>060454166305</v>
          </cell>
          <cell r="B1073" t="str">
            <v>Sold Out</v>
          </cell>
          <cell r="C1073" t="str">
            <v>Other</v>
          </cell>
        </row>
        <row r="1074">
          <cell r="A1074" t="str">
            <v>060454166307</v>
          </cell>
          <cell r="B1074" t="str">
            <v>Sold Out</v>
          </cell>
          <cell r="C1074" t="str">
            <v>Other</v>
          </cell>
        </row>
        <row r="1075">
          <cell r="A1075" t="str">
            <v>060454166309</v>
          </cell>
          <cell r="B1075" t="str">
            <v>Sold Out</v>
          </cell>
          <cell r="C1075" t="str">
            <v>Other</v>
          </cell>
        </row>
        <row r="1076">
          <cell r="A1076" t="str">
            <v>060454242303</v>
          </cell>
          <cell r="B1076" t="str">
            <v>Sold Out</v>
          </cell>
          <cell r="C1076" t="str">
            <v>Other</v>
          </cell>
        </row>
        <row r="1077">
          <cell r="A1077" t="str">
            <v>060454242305</v>
          </cell>
          <cell r="B1077" t="str">
            <v>Sold Out</v>
          </cell>
          <cell r="C1077" t="str">
            <v>Other</v>
          </cell>
        </row>
        <row r="1078">
          <cell r="A1078" t="str">
            <v>060454242307</v>
          </cell>
          <cell r="B1078" t="str">
            <v>Sold Out</v>
          </cell>
          <cell r="C1078" t="str">
            <v>Other</v>
          </cell>
        </row>
        <row r="1079">
          <cell r="A1079" t="str">
            <v>060454242309</v>
          </cell>
          <cell r="B1079" t="str">
            <v>Sold Out</v>
          </cell>
          <cell r="C1079" t="str">
            <v>Other</v>
          </cell>
        </row>
        <row r="1080">
          <cell r="A1080" t="str">
            <v>060460038303</v>
          </cell>
          <cell r="B1080" t="str">
            <v>Sold Out</v>
          </cell>
          <cell r="C1080" t="str">
            <v>Other</v>
          </cell>
        </row>
        <row r="1081">
          <cell r="A1081" t="str">
            <v>060460038305</v>
          </cell>
          <cell r="B1081" t="str">
            <v>Sold Out</v>
          </cell>
          <cell r="C1081" t="str">
            <v>Other</v>
          </cell>
        </row>
        <row r="1082">
          <cell r="A1082" t="str">
            <v>060460038307</v>
          </cell>
          <cell r="B1082" t="str">
            <v>Sold Out</v>
          </cell>
          <cell r="C1082" t="str">
            <v>Other</v>
          </cell>
        </row>
        <row r="1083">
          <cell r="A1083" t="str">
            <v>060460632303</v>
          </cell>
          <cell r="B1083" t="str">
            <v>Sold Out</v>
          </cell>
          <cell r="C1083" t="str">
            <v>Other</v>
          </cell>
        </row>
        <row r="1084">
          <cell r="A1084" t="str">
            <v>060460632305</v>
          </cell>
          <cell r="B1084" t="str">
            <v>Sold Out</v>
          </cell>
          <cell r="C1084" t="str">
            <v>Other</v>
          </cell>
        </row>
        <row r="1085">
          <cell r="A1085" t="str">
            <v>060460632307</v>
          </cell>
          <cell r="B1085" t="str">
            <v>Sold Out</v>
          </cell>
          <cell r="C1085" t="str">
            <v>Other</v>
          </cell>
        </row>
        <row r="1086">
          <cell r="A1086" t="str">
            <v>060462133303</v>
          </cell>
          <cell r="B1086" t="str">
            <v>Sold Out</v>
          </cell>
          <cell r="C1086" t="str">
            <v>Other</v>
          </cell>
        </row>
        <row r="1087">
          <cell r="A1087" t="str">
            <v>060462133305</v>
          </cell>
          <cell r="B1087" t="str">
            <v>Sold Out</v>
          </cell>
          <cell r="C1087" t="str">
            <v>Other</v>
          </cell>
        </row>
        <row r="1088">
          <cell r="A1088" t="str">
            <v>060462133307</v>
          </cell>
          <cell r="B1088" t="str">
            <v>Sold Out</v>
          </cell>
          <cell r="C1088" t="str">
            <v>Other</v>
          </cell>
        </row>
        <row r="1089">
          <cell r="A1089" t="str">
            <v>060462133309</v>
          </cell>
          <cell r="B1089" t="str">
            <v>Sold Out</v>
          </cell>
          <cell r="C1089" t="str">
            <v>Other</v>
          </cell>
        </row>
        <row r="1090">
          <cell r="A1090" t="str">
            <v>060462404303</v>
          </cell>
          <cell r="B1090" t="str">
            <v>Sold Out</v>
          </cell>
          <cell r="C1090" t="str">
            <v>Other</v>
          </cell>
        </row>
        <row r="1091">
          <cell r="A1091" t="str">
            <v>060462404305</v>
          </cell>
          <cell r="B1091" t="str">
            <v>Sold Out</v>
          </cell>
          <cell r="C1091" t="str">
            <v>Other</v>
          </cell>
        </row>
        <row r="1092">
          <cell r="A1092" t="str">
            <v>060462404307</v>
          </cell>
          <cell r="B1092" t="str">
            <v>Sold Out</v>
          </cell>
          <cell r="C1092" t="str">
            <v>Other</v>
          </cell>
        </row>
        <row r="1093">
          <cell r="A1093" t="str">
            <v>060462404309</v>
          </cell>
          <cell r="B1093" t="str">
            <v>Sold Out</v>
          </cell>
          <cell r="C1093" t="str">
            <v>Other</v>
          </cell>
        </row>
        <row r="1094">
          <cell r="A1094" t="str">
            <v>060462590303</v>
          </cell>
          <cell r="B1094" t="str">
            <v>Sold Out</v>
          </cell>
          <cell r="C1094" t="str">
            <v>Other</v>
          </cell>
        </row>
        <row r="1095">
          <cell r="A1095" t="str">
            <v>060462590305</v>
          </cell>
          <cell r="B1095" t="str">
            <v>Sold Out</v>
          </cell>
          <cell r="C1095" t="str">
            <v>Other</v>
          </cell>
        </row>
        <row r="1096">
          <cell r="A1096" t="str">
            <v>060462590307</v>
          </cell>
          <cell r="B1096" t="str">
            <v>Sold Out</v>
          </cell>
          <cell r="C1096" t="str">
            <v>Other</v>
          </cell>
        </row>
        <row r="1097">
          <cell r="A1097" t="str">
            <v>060462590309</v>
          </cell>
          <cell r="B1097" t="str">
            <v>Sold Out</v>
          </cell>
          <cell r="C1097" t="str">
            <v>Other</v>
          </cell>
        </row>
        <row r="1098">
          <cell r="A1098" t="str">
            <v>060474038303</v>
          </cell>
          <cell r="B1098" t="str">
            <v>Sold Out</v>
          </cell>
          <cell r="C1098" t="str">
            <v>Other</v>
          </cell>
        </row>
        <row r="1099">
          <cell r="A1099" t="str">
            <v>060474038305</v>
          </cell>
          <cell r="B1099" t="str">
            <v>Sold Out</v>
          </cell>
          <cell r="C1099" t="str">
            <v>Other</v>
          </cell>
        </row>
        <row r="1100">
          <cell r="A1100" t="str">
            <v>060474038307</v>
          </cell>
          <cell r="B1100" t="str">
            <v>Sold Out</v>
          </cell>
          <cell r="C1100" t="str">
            <v>Other</v>
          </cell>
        </row>
        <row r="1101">
          <cell r="A1101" t="str">
            <v>060474038309</v>
          </cell>
          <cell r="B1101" t="str">
            <v>Sold Out</v>
          </cell>
          <cell r="C1101" t="str">
            <v>Other</v>
          </cell>
        </row>
        <row r="1102">
          <cell r="A1102" t="str">
            <v>060474038310</v>
          </cell>
          <cell r="B1102" t="str">
            <v>Sold Out</v>
          </cell>
          <cell r="C1102" t="str">
            <v>Other</v>
          </cell>
        </row>
        <row r="1103">
          <cell r="A1103" t="str">
            <v>060474133303</v>
          </cell>
          <cell r="B1103" t="str">
            <v>Sold Out</v>
          </cell>
          <cell r="C1103" t="str">
            <v>Other</v>
          </cell>
        </row>
        <row r="1104">
          <cell r="A1104" t="str">
            <v>060474133305</v>
          </cell>
          <cell r="B1104" t="str">
            <v>Sold Out</v>
          </cell>
          <cell r="C1104" t="str">
            <v>Other</v>
          </cell>
        </row>
        <row r="1105">
          <cell r="A1105" t="str">
            <v>060474133307</v>
          </cell>
          <cell r="B1105" t="str">
            <v>Sold Out</v>
          </cell>
          <cell r="C1105" t="str">
            <v>Other</v>
          </cell>
        </row>
        <row r="1106">
          <cell r="A1106" t="str">
            <v>060474133309</v>
          </cell>
          <cell r="B1106" t="str">
            <v>Sold Out</v>
          </cell>
          <cell r="C1106" t="str">
            <v>Other</v>
          </cell>
        </row>
        <row r="1107">
          <cell r="A1107" t="str">
            <v>060474133310</v>
          </cell>
          <cell r="B1107" t="str">
            <v>Sold Out</v>
          </cell>
          <cell r="C1107" t="str">
            <v>Other</v>
          </cell>
        </row>
        <row r="1108">
          <cell r="A1108" t="str">
            <v>060474433303</v>
          </cell>
          <cell r="B1108" t="str">
            <v>Sold Out</v>
          </cell>
          <cell r="C1108" t="str">
            <v>Other</v>
          </cell>
        </row>
        <row r="1109">
          <cell r="A1109" t="str">
            <v>060474433305</v>
          </cell>
          <cell r="B1109" t="str">
            <v>Sold Out</v>
          </cell>
          <cell r="C1109" t="str">
            <v>Other</v>
          </cell>
        </row>
        <row r="1110">
          <cell r="A1110" t="str">
            <v>060474433307</v>
          </cell>
          <cell r="B1110" t="str">
            <v>Sold Out</v>
          </cell>
          <cell r="C1110" t="str">
            <v>Other</v>
          </cell>
        </row>
        <row r="1111">
          <cell r="A1111" t="str">
            <v>060474433309</v>
          </cell>
          <cell r="B1111" t="str">
            <v>Sold Out</v>
          </cell>
          <cell r="C1111" t="str">
            <v>Other</v>
          </cell>
        </row>
        <row r="1112">
          <cell r="A1112" t="str">
            <v>060474433310</v>
          </cell>
          <cell r="B1112" t="str">
            <v>Sold Out</v>
          </cell>
          <cell r="C1112" t="str">
            <v>Other</v>
          </cell>
        </row>
        <row r="1113">
          <cell r="A1113" t="str">
            <v>060475038303</v>
          </cell>
          <cell r="B1113" t="str">
            <v>Sold Out</v>
          </cell>
          <cell r="C1113" t="str">
            <v>Other</v>
          </cell>
        </row>
        <row r="1114">
          <cell r="A1114" t="str">
            <v>060475038305</v>
          </cell>
          <cell r="B1114" t="str">
            <v>Sold Out</v>
          </cell>
          <cell r="C1114" t="str">
            <v>Other</v>
          </cell>
        </row>
        <row r="1115">
          <cell r="A1115" t="str">
            <v>060475038307</v>
          </cell>
          <cell r="B1115" t="str">
            <v>Sold Out</v>
          </cell>
          <cell r="C1115" t="str">
            <v>Other</v>
          </cell>
        </row>
        <row r="1116">
          <cell r="A1116" t="str">
            <v>060475038309</v>
          </cell>
          <cell r="B1116" t="str">
            <v>Sold Out</v>
          </cell>
          <cell r="C1116" t="str">
            <v>Other</v>
          </cell>
        </row>
        <row r="1117">
          <cell r="A1117" t="str">
            <v>060475133303</v>
          </cell>
          <cell r="B1117" t="str">
            <v>Sold Out</v>
          </cell>
          <cell r="C1117" t="str">
            <v>Other</v>
          </cell>
        </row>
        <row r="1118">
          <cell r="A1118" t="str">
            <v>060475133305</v>
          </cell>
          <cell r="B1118" t="str">
            <v>Sold Out</v>
          </cell>
          <cell r="C1118" t="str">
            <v>Other</v>
          </cell>
        </row>
        <row r="1119">
          <cell r="A1119" t="str">
            <v>060475133307</v>
          </cell>
          <cell r="B1119" t="str">
            <v>Sold Out</v>
          </cell>
          <cell r="C1119" t="str">
            <v>Other</v>
          </cell>
        </row>
        <row r="1120">
          <cell r="A1120" t="str">
            <v>060475133309</v>
          </cell>
          <cell r="B1120" t="str">
            <v>Sold Out</v>
          </cell>
          <cell r="C1120" t="str">
            <v>Other</v>
          </cell>
        </row>
        <row r="1121">
          <cell r="A1121" t="str">
            <v>060475242303</v>
          </cell>
          <cell r="B1121" t="str">
            <v>Sold Out</v>
          </cell>
          <cell r="C1121" t="str">
            <v>Other</v>
          </cell>
        </row>
        <row r="1122">
          <cell r="A1122" t="str">
            <v>060475242305</v>
          </cell>
          <cell r="B1122" t="str">
            <v>Sold Out</v>
          </cell>
          <cell r="C1122" t="str">
            <v>Other</v>
          </cell>
        </row>
        <row r="1123">
          <cell r="A1123" t="str">
            <v>060475242307</v>
          </cell>
          <cell r="B1123" t="str">
            <v>Sold Out</v>
          </cell>
          <cell r="C1123" t="str">
            <v>Other</v>
          </cell>
        </row>
        <row r="1124">
          <cell r="A1124" t="str">
            <v>060475242309</v>
          </cell>
          <cell r="B1124" t="str">
            <v>Sold Out</v>
          </cell>
          <cell r="C1124" t="str">
            <v>Other</v>
          </cell>
        </row>
        <row r="1125">
          <cell r="A1125" t="str">
            <v>060475632303</v>
          </cell>
          <cell r="B1125" t="str">
            <v>Sold Out</v>
          </cell>
          <cell r="C1125" t="str">
            <v>Other</v>
          </cell>
        </row>
        <row r="1126">
          <cell r="A1126" t="str">
            <v>060475632305</v>
          </cell>
          <cell r="B1126" t="str">
            <v>Sold Out</v>
          </cell>
          <cell r="C1126" t="str">
            <v>Other</v>
          </cell>
        </row>
        <row r="1127">
          <cell r="A1127" t="str">
            <v>060475632307</v>
          </cell>
          <cell r="B1127" t="str">
            <v>Sold Out</v>
          </cell>
          <cell r="C1127" t="str">
            <v>Other</v>
          </cell>
        </row>
        <row r="1128">
          <cell r="A1128" t="str">
            <v>060475632309</v>
          </cell>
          <cell r="B1128" t="str">
            <v>Sold Out</v>
          </cell>
          <cell r="C1128" t="str">
            <v>Other</v>
          </cell>
        </row>
        <row r="1129">
          <cell r="A1129" t="str">
            <v>060476038303</v>
          </cell>
          <cell r="B1129" t="str">
            <v>Sold Out</v>
          </cell>
          <cell r="C1129" t="str">
            <v>Other</v>
          </cell>
        </row>
        <row r="1130">
          <cell r="A1130" t="str">
            <v>060476038305</v>
          </cell>
          <cell r="B1130" t="str">
            <v>Sold Out</v>
          </cell>
          <cell r="C1130" t="str">
            <v>Other</v>
          </cell>
        </row>
        <row r="1131">
          <cell r="A1131" t="str">
            <v>060476038307</v>
          </cell>
          <cell r="B1131" t="str">
            <v>Sold Out</v>
          </cell>
          <cell r="C1131" t="str">
            <v>Other</v>
          </cell>
        </row>
        <row r="1132">
          <cell r="A1132" t="str">
            <v>060476038309</v>
          </cell>
          <cell r="B1132" t="str">
            <v>Sold Out</v>
          </cell>
          <cell r="C1132" t="str">
            <v>Other</v>
          </cell>
        </row>
        <row r="1133">
          <cell r="A1133" t="str">
            <v>060476038310</v>
          </cell>
          <cell r="B1133" t="str">
            <v>Sold Out</v>
          </cell>
          <cell r="C1133" t="str">
            <v>Other</v>
          </cell>
        </row>
        <row r="1134">
          <cell r="A1134" t="str">
            <v>060476133303</v>
          </cell>
          <cell r="B1134" t="str">
            <v>Sold Out</v>
          </cell>
          <cell r="C1134" t="str">
            <v>Other</v>
          </cell>
        </row>
        <row r="1135">
          <cell r="A1135" t="str">
            <v>060476133305</v>
          </cell>
          <cell r="B1135" t="str">
            <v>Sold Out</v>
          </cell>
          <cell r="C1135" t="str">
            <v>Other</v>
          </cell>
        </row>
        <row r="1136">
          <cell r="A1136" t="str">
            <v>060476133307</v>
          </cell>
          <cell r="B1136" t="str">
            <v>Sold Out</v>
          </cell>
          <cell r="C1136" t="str">
            <v>Other</v>
          </cell>
        </row>
        <row r="1137">
          <cell r="A1137" t="str">
            <v>060476133309</v>
          </cell>
          <cell r="B1137" t="str">
            <v>Sold Out</v>
          </cell>
          <cell r="C1137" t="str">
            <v>Other</v>
          </cell>
        </row>
        <row r="1138">
          <cell r="A1138" t="str">
            <v>060476303303</v>
          </cell>
          <cell r="B1138" t="str">
            <v>Sold Out</v>
          </cell>
          <cell r="C1138" t="str">
            <v>Other</v>
          </cell>
        </row>
        <row r="1139">
          <cell r="A1139" t="str">
            <v>060476303305</v>
          </cell>
          <cell r="B1139" t="str">
            <v>Sold Out</v>
          </cell>
          <cell r="C1139" t="str">
            <v>Other</v>
          </cell>
        </row>
        <row r="1140">
          <cell r="A1140" t="str">
            <v>060476303307</v>
          </cell>
          <cell r="B1140" t="str">
            <v>Sold Out</v>
          </cell>
          <cell r="C1140" t="str">
            <v>Other</v>
          </cell>
        </row>
        <row r="1141">
          <cell r="A1141" t="str">
            <v>060476303309</v>
          </cell>
          <cell r="B1141" t="str">
            <v>Sold Out</v>
          </cell>
          <cell r="C1141" t="str">
            <v>Other</v>
          </cell>
        </row>
        <row r="1142">
          <cell r="A1142" t="str">
            <v>060476433303</v>
          </cell>
          <cell r="B1142" t="str">
            <v>Sold Out</v>
          </cell>
          <cell r="C1142" t="str">
            <v>Other</v>
          </cell>
        </row>
        <row r="1143">
          <cell r="A1143" t="str">
            <v>060476433305</v>
          </cell>
          <cell r="B1143" t="str">
            <v>Sold Out</v>
          </cell>
          <cell r="C1143" t="str">
            <v>Other</v>
          </cell>
        </row>
        <row r="1144">
          <cell r="A1144" t="str">
            <v>060476433307</v>
          </cell>
          <cell r="B1144" t="str">
            <v>Sold Out</v>
          </cell>
          <cell r="C1144" t="str">
            <v>Other</v>
          </cell>
        </row>
        <row r="1145">
          <cell r="A1145" t="str">
            <v>060476433309</v>
          </cell>
          <cell r="B1145" t="str">
            <v>Sold Out</v>
          </cell>
          <cell r="C1145" t="str">
            <v>Other</v>
          </cell>
        </row>
        <row r="1146">
          <cell r="A1146" t="str">
            <v>060529038303</v>
          </cell>
          <cell r="B1146" t="str">
            <v>Sold Out</v>
          </cell>
          <cell r="C1146" t="str">
            <v>Other</v>
          </cell>
        </row>
        <row r="1147">
          <cell r="A1147" t="str">
            <v>060529038305</v>
          </cell>
          <cell r="B1147" t="str">
            <v>Sold Out</v>
          </cell>
          <cell r="C1147" t="str">
            <v>Other</v>
          </cell>
        </row>
        <row r="1148">
          <cell r="A1148" t="str">
            <v>060529038307</v>
          </cell>
          <cell r="B1148" t="str">
            <v>Sold Out</v>
          </cell>
          <cell r="C1148" t="str">
            <v>Other</v>
          </cell>
        </row>
        <row r="1149">
          <cell r="A1149" t="str">
            <v>060529038309</v>
          </cell>
          <cell r="B1149" t="str">
            <v>Sold Out</v>
          </cell>
          <cell r="C1149" t="str">
            <v>Other</v>
          </cell>
        </row>
        <row r="1150">
          <cell r="A1150" t="str">
            <v>060529259303</v>
          </cell>
          <cell r="B1150" t="str">
            <v>Sold Out</v>
          </cell>
          <cell r="C1150" t="str">
            <v>Other</v>
          </cell>
        </row>
        <row r="1151">
          <cell r="A1151" t="str">
            <v>060529259305</v>
          </cell>
          <cell r="B1151" t="str">
            <v>Sold Out</v>
          </cell>
          <cell r="C1151" t="str">
            <v>Other</v>
          </cell>
        </row>
        <row r="1152">
          <cell r="A1152" t="str">
            <v>060529259307</v>
          </cell>
          <cell r="B1152" t="str">
            <v>Sold Out</v>
          </cell>
          <cell r="C1152" t="str">
            <v>Other</v>
          </cell>
        </row>
        <row r="1153">
          <cell r="A1153" t="str">
            <v>060529259309</v>
          </cell>
          <cell r="B1153" t="str">
            <v>Sold Out</v>
          </cell>
          <cell r="C1153" t="str">
            <v>Other</v>
          </cell>
        </row>
        <row r="1154">
          <cell r="A1154" t="str">
            <v>060529579303</v>
          </cell>
          <cell r="B1154" t="str">
            <v>Sold Out</v>
          </cell>
          <cell r="C1154" t="str">
            <v>Other</v>
          </cell>
        </row>
        <row r="1155">
          <cell r="A1155" t="str">
            <v>060529579305</v>
          </cell>
          <cell r="B1155" t="str">
            <v>Sold Out</v>
          </cell>
          <cell r="C1155" t="str">
            <v>Other</v>
          </cell>
        </row>
        <row r="1156">
          <cell r="A1156" t="str">
            <v>060529579307</v>
          </cell>
          <cell r="B1156" t="str">
            <v>Sold Out</v>
          </cell>
          <cell r="C1156" t="str">
            <v>Other</v>
          </cell>
        </row>
        <row r="1157">
          <cell r="A1157" t="str">
            <v>060529579309</v>
          </cell>
          <cell r="B1157" t="str">
            <v>Sold Out</v>
          </cell>
          <cell r="C1157" t="str">
            <v>Other</v>
          </cell>
        </row>
        <row r="1158">
          <cell r="A1158" t="str">
            <v>060530512303</v>
          </cell>
          <cell r="B1158" t="str">
            <v>Sold Out</v>
          </cell>
          <cell r="C1158" t="str">
            <v>Other</v>
          </cell>
        </row>
        <row r="1159">
          <cell r="A1159" t="str">
            <v>060530512305</v>
          </cell>
          <cell r="B1159" t="str">
            <v>Sold Out</v>
          </cell>
          <cell r="C1159" t="str">
            <v>Other</v>
          </cell>
        </row>
        <row r="1160">
          <cell r="A1160" t="str">
            <v>060530512307</v>
          </cell>
          <cell r="B1160" t="str">
            <v>Sold Out</v>
          </cell>
          <cell r="C1160" t="str">
            <v>Other</v>
          </cell>
        </row>
        <row r="1161">
          <cell r="A1161" t="str">
            <v>060530512309</v>
          </cell>
          <cell r="B1161" t="str">
            <v>Sold Out</v>
          </cell>
          <cell r="C1161" t="str">
            <v>Other</v>
          </cell>
        </row>
        <row r="1162">
          <cell r="A1162" t="str">
            <v>060532038303</v>
          </cell>
          <cell r="B1162" t="str">
            <v>Sold Out</v>
          </cell>
          <cell r="C1162" t="str">
            <v>Other</v>
          </cell>
        </row>
        <row r="1163">
          <cell r="A1163" t="str">
            <v>060532038305</v>
          </cell>
          <cell r="B1163" t="str">
            <v>Sold Out</v>
          </cell>
          <cell r="C1163" t="str">
            <v>Other</v>
          </cell>
        </row>
        <row r="1164">
          <cell r="A1164" t="str">
            <v>060532038307</v>
          </cell>
          <cell r="B1164" t="str">
            <v>Sold Out</v>
          </cell>
          <cell r="C1164" t="str">
            <v>Other</v>
          </cell>
        </row>
        <row r="1165">
          <cell r="A1165" t="str">
            <v>060532038309</v>
          </cell>
          <cell r="B1165" t="str">
            <v>Sold Out</v>
          </cell>
          <cell r="C1165" t="str">
            <v>Other</v>
          </cell>
        </row>
        <row r="1166">
          <cell r="A1166" t="str">
            <v>060532038310</v>
          </cell>
          <cell r="B1166" t="str">
            <v>Sold Out</v>
          </cell>
          <cell r="C1166" t="str">
            <v>Other</v>
          </cell>
        </row>
        <row r="1167">
          <cell r="A1167" t="str">
            <v>060532166303</v>
          </cell>
          <cell r="B1167" t="str">
            <v>Sold Out</v>
          </cell>
          <cell r="C1167" t="str">
            <v>Other</v>
          </cell>
        </row>
        <row r="1168">
          <cell r="A1168" t="str">
            <v>060532166305</v>
          </cell>
          <cell r="B1168" t="str">
            <v>Sold Out</v>
          </cell>
          <cell r="C1168" t="str">
            <v>Other</v>
          </cell>
        </row>
        <row r="1169">
          <cell r="A1169" t="str">
            <v>060532166307</v>
          </cell>
          <cell r="B1169" t="str">
            <v>Sold Out</v>
          </cell>
          <cell r="C1169" t="str">
            <v>Other</v>
          </cell>
        </row>
        <row r="1170">
          <cell r="A1170" t="str">
            <v>060532166309</v>
          </cell>
          <cell r="B1170" t="str">
            <v>Sold Out</v>
          </cell>
          <cell r="C1170" t="str">
            <v>Other</v>
          </cell>
        </row>
        <row r="1171">
          <cell r="A1171" t="str">
            <v>060532166310</v>
          </cell>
          <cell r="B1171" t="str">
            <v>Sold Out</v>
          </cell>
          <cell r="C1171" t="str">
            <v>Other</v>
          </cell>
        </row>
        <row r="1172">
          <cell r="A1172" t="str">
            <v>060537259303</v>
          </cell>
          <cell r="B1172" t="str">
            <v>Sold Out</v>
          </cell>
          <cell r="C1172" t="str">
            <v>Other</v>
          </cell>
        </row>
        <row r="1173">
          <cell r="A1173" t="str">
            <v>060537259305</v>
          </cell>
          <cell r="B1173" t="str">
            <v>Sold Out</v>
          </cell>
          <cell r="C1173" t="str">
            <v>Other</v>
          </cell>
        </row>
        <row r="1174">
          <cell r="A1174" t="str">
            <v>060537259307</v>
          </cell>
          <cell r="B1174" t="str">
            <v>Sold Out</v>
          </cell>
          <cell r="C1174" t="str">
            <v>Other</v>
          </cell>
        </row>
        <row r="1175">
          <cell r="A1175" t="str">
            <v>060537259309</v>
          </cell>
          <cell r="B1175" t="str">
            <v>Sold Out</v>
          </cell>
          <cell r="C1175" t="str">
            <v>Other</v>
          </cell>
        </row>
        <row r="1176">
          <cell r="A1176" t="str">
            <v>060537303303</v>
          </cell>
          <cell r="B1176" t="str">
            <v>Sold Out</v>
          </cell>
          <cell r="C1176" t="str">
            <v>Other</v>
          </cell>
        </row>
        <row r="1177">
          <cell r="A1177" t="str">
            <v>060537303305</v>
          </cell>
          <cell r="B1177" t="str">
            <v>Sold Out</v>
          </cell>
          <cell r="C1177" t="str">
            <v>Other</v>
          </cell>
        </row>
        <row r="1178">
          <cell r="A1178" t="str">
            <v>060537303307</v>
          </cell>
          <cell r="B1178" t="str">
            <v>Sold Out</v>
          </cell>
          <cell r="C1178" t="str">
            <v>Other</v>
          </cell>
        </row>
        <row r="1179">
          <cell r="A1179" t="str">
            <v>060537303309</v>
          </cell>
          <cell r="B1179" t="str">
            <v>Sold Out</v>
          </cell>
          <cell r="C1179" t="str">
            <v>Other</v>
          </cell>
        </row>
        <row r="1180">
          <cell r="A1180" t="str">
            <v>060539133303</v>
          </cell>
          <cell r="B1180" t="str">
            <v>Sold Out</v>
          </cell>
          <cell r="C1180" t="str">
            <v>Other</v>
          </cell>
        </row>
        <row r="1181">
          <cell r="A1181" t="str">
            <v>060539133305</v>
          </cell>
          <cell r="B1181" t="str">
            <v>Sold Out</v>
          </cell>
          <cell r="C1181" t="str">
            <v>Other</v>
          </cell>
        </row>
        <row r="1182">
          <cell r="A1182" t="str">
            <v>060539133307</v>
          </cell>
          <cell r="B1182" t="str">
            <v>Sold Out</v>
          </cell>
          <cell r="C1182" t="str">
            <v>Other</v>
          </cell>
        </row>
        <row r="1183">
          <cell r="A1183" t="str">
            <v>060539133309</v>
          </cell>
          <cell r="B1183" t="str">
            <v>Sold Out</v>
          </cell>
          <cell r="C1183" t="str">
            <v>Other</v>
          </cell>
        </row>
        <row r="1184">
          <cell r="A1184" t="str">
            <v>060539404303</v>
          </cell>
          <cell r="B1184" t="str">
            <v>Sold Out</v>
          </cell>
          <cell r="C1184" t="str">
            <v>Other</v>
          </cell>
        </row>
        <row r="1185">
          <cell r="A1185" t="str">
            <v>060539404305</v>
          </cell>
          <cell r="B1185" t="str">
            <v>Sold Out</v>
          </cell>
          <cell r="C1185" t="str">
            <v>Other</v>
          </cell>
        </row>
        <row r="1186">
          <cell r="A1186" t="str">
            <v>060539404307</v>
          </cell>
          <cell r="B1186" t="str">
            <v>Sold Out</v>
          </cell>
          <cell r="C1186" t="str">
            <v>Other</v>
          </cell>
        </row>
        <row r="1187">
          <cell r="A1187" t="str">
            <v>060539404309</v>
          </cell>
          <cell r="B1187" t="str">
            <v>Sold Out</v>
          </cell>
          <cell r="C1187" t="str">
            <v>Other</v>
          </cell>
        </row>
        <row r="1188">
          <cell r="A1188" t="str">
            <v>060539448303</v>
          </cell>
          <cell r="B1188" t="str">
            <v>Sold Out</v>
          </cell>
          <cell r="C1188" t="str">
            <v>Other</v>
          </cell>
        </row>
        <row r="1189">
          <cell r="A1189" t="str">
            <v>060539448305</v>
          </cell>
          <cell r="B1189" t="str">
            <v>Sold Out</v>
          </cell>
          <cell r="C1189" t="str">
            <v>Other</v>
          </cell>
        </row>
        <row r="1190">
          <cell r="A1190" t="str">
            <v>060539448307</v>
          </cell>
          <cell r="B1190" t="str">
            <v>Sold Out</v>
          </cell>
          <cell r="C1190" t="str">
            <v>Other</v>
          </cell>
        </row>
        <row r="1191">
          <cell r="A1191" t="str">
            <v>060539448309</v>
          </cell>
          <cell r="B1191" t="str">
            <v>Sold Out</v>
          </cell>
          <cell r="C1191" t="str">
            <v>Other</v>
          </cell>
        </row>
        <row r="1192">
          <cell r="A1192" t="str">
            <v>060539462303</v>
          </cell>
          <cell r="B1192" t="str">
            <v>Sold Out</v>
          </cell>
          <cell r="C1192" t="str">
            <v>Other</v>
          </cell>
        </row>
        <row r="1193">
          <cell r="A1193" t="str">
            <v>060539462305</v>
          </cell>
          <cell r="B1193" t="str">
            <v>Sold Out</v>
          </cell>
          <cell r="C1193" t="str">
            <v>Other</v>
          </cell>
        </row>
        <row r="1194">
          <cell r="A1194" t="str">
            <v>060539462307</v>
          </cell>
          <cell r="B1194" t="str">
            <v>Sold Out</v>
          </cell>
          <cell r="C1194" t="str">
            <v>Other</v>
          </cell>
        </row>
        <row r="1195">
          <cell r="A1195" t="str">
            <v>060539462309</v>
          </cell>
          <cell r="B1195" t="str">
            <v>Sold Out</v>
          </cell>
          <cell r="C1195" t="str">
            <v>Other</v>
          </cell>
        </row>
        <row r="1196">
          <cell r="A1196" t="str">
            <v>060548038303</v>
          </cell>
          <cell r="B1196" t="str">
            <v>Sold Out</v>
          </cell>
          <cell r="C1196" t="str">
            <v>Other</v>
          </cell>
        </row>
        <row r="1197">
          <cell r="A1197" t="str">
            <v>060548038305</v>
          </cell>
          <cell r="B1197" t="str">
            <v>Sold Out</v>
          </cell>
          <cell r="C1197" t="str">
            <v>Other</v>
          </cell>
        </row>
        <row r="1198">
          <cell r="A1198" t="str">
            <v>060548038307</v>
          </cell>
          <cell r="B1198" t="str">
            <v>Sold Out</v>
          </cell>
          <cell r="C1198" t="str">
            <v>Other</v>
          </cell>
        </row>
        <row r="1199">
          <cell r="A1199" t="str">
            <v>060548038309</v>
          </cell>
          <cell r="B1199" t="str">
            <v>Sold Out</v>
          </cell>
          <cell r="C1199" t="str">
            <v>Other</v>
          </cell>
        </row>
        <row r="1200">
          <cell r="A1200" t="str">
            <v>060548166303</v>
          </cell>
          <cell r="B1200" t="str">
            <v>Sold Out</v>
          </cell>
          <cell r="C1200" t="str">
            <v>Other</v>
          </cell>
        </row>
        <row r="1201">
          <cell r="A1201" t="str">
            <v>060548166305</v>
          </cell>
          <cell r="B1201" t="str">
            <v>Sold Out</v>
          </cell>
          <cell r="C1201" t="str">
            <v>Other</v>
          </cell>
        </row>
        <row r="1202">
          <cell r="A1202" t="str">
            <v>060548166307</v>
          </cell>
          <cell r="B1202" t="str">
            <v>Sold Out</v>
          </cell>
          <cell r="C1202" t="str">
            <v>Other</v>
          </cell>
        </row>
        <row r="1203">
          <cell r="A1203" t="str">
            <v>060548166309</v>
          </cell>
          <cell r="B1203" t="str">
            <v>Sold Out</v>
          </cell>
          <cell r="C1203" t="str">
            <v>Other</v>
          </cell>
        </row>
        <row r="1204">
          <cell r="A1204" t="str">
            <v>060548632303</v>
          </cell>
          <cell r="B1204" t="str">
            <v>Sold Out</v>
          </cell>
          <cell r="C1204" t="str">
            <v>Other</v>
          </cell>
        </row>
        <row r="1205">
          <cell r="A1205" t="str">
            <v>060548632305</v>
          </cell>
          <cell r="B1205" t="str">
            <v>Sold Out</v>
          </cell>
          <cell r="C1205" t="str">
            <v>Other</v>
          </cell>
        </row>
        <row r="1206">
          <cell r="A1206" t="str">
            <v>060548632307</v>
          </cell>
          <cell r="B1206" t="str">
            <v>Sold Out</v>
          </cell>
          <cell r="C1206" t="str">
            <v>Other</v>
          </cell>
        </row>
        <row r="1207">
          <cell r="A1207" t="str">
            <v>060548632309</v>
          </cell>
          <cell r="B1207" t="str">
            <v>Sold Out</v>
          </cell>
          <cell r="C1207" t="str">
            <v>Other</v>
          </cell>
        </row>
        <row r="1208">
          <cell r="A1208" t="str">
            <v>060549038303</v>
          </cell>
          <cell r="B1208" t="str">
            <v>Sold Out</v>
          </cell>
          <cell r="C1208" t="str">
            <v>Other</v>
          </cell>
        </row>
        <row r="1209">
          <cell r="A1209" t="str">
            <v>060549038305</v>
          </cell>
          <cell r="B1209" t="str">
            <v>Sold Out</v>
          </cell>
          <cell r="C1209" t="str">
            <v>Other</v>
          </cell>
        </row>
        <row r="1210">
          <cell r="A1210" t="str">
            <v>060549038307</v>
          </cell>
          <cell r="B1210" t="str">
            <v>Sold Out</v>
          </cell>
          <cell r="C1210" t="str">
            <v>Other</v>
          </cell>
        </row>
        <row r="1211">
          <cell r="A1211" t="str">
            <v>060549038309</v>
          </cell>
          <cell r="B1211" t="str">
            <v>Sold Out</v>
          </cell>
          <cell r="C1211" t="str">
            <v>Other</v>
          </cell>
        </row>
        <row r="1212">
          <cell r="A1212" t="str">
            <v>060549250303</v>
          </cell>
          <cell r="B1212" t="str">
            <v>Sold Out</v>
          </cell>
          <cell r="C1212" t="str">
            <v>Other</v>
          </cell>
        </row>
        <row r="1213">
          <cell r="A1213" t="str">
            <v>060549250305</v>
          </cell>
          <cell r="B1213" t="str">
            <v>Sold Out</v>
          </cell>
          <cell r="C1213" t="str">
            <v>Other</v>
          </cell>
        </row>
        <row r="1214">
          <cell r="A1214" t="str">
            <v>060549250307</v>
          </cell>
          <cell r="B1214" t="str">
            <v>Sold Out</v>
          </cell>
          <cell r="C1214" t="str">
            <v>Other</v>
          </cell>
        </row>
        <row r="1215">
          <cell r="A1215" t="str">
            <v>060549250309</v>
          </cell>
          <cell r="B1215" t="str">
            <v>Sold Out</v>
          </cell>
          <cell r="C1215" t="str">
            <v>Other</v>
          </cell>
        </row>
        <row r="1216">
          <cell r="A1216" t="str">
            <v>060549632303</v>
          </cell>
          <cell r="B1216" t="str">
            <v>Sold Out</v>
          </cell>
          <cell r="C1216" t="str">
            <v>Other</v>
          </cell>
        </row>
        <row r="1217">
          <cell r="A1217" t="str">
            <v>060549632305</v>
          </cell>
          <cell r="B1217" t="str">
            <v>Sold Out</v>
          </cell>
          <cell r="C1217" t="str">
            <v>Other</v>
          </cell>
        </row>
        <row r="1218">
          <cell r="A1218" t="str">
            <v>060549632307</v>
          </cell>
          <cell r="B1218" t="str">
            <v>Sold Out</v>
          </cell>
          <cell r="C1218" t="str">
            <v>Other</v>
          </cell>
        </row>
        <row r="1219">
          <cell r="A1219" t="str">
            <v>060549632309</v>
          </cell>
          <cell r="B1219" t="str">
            <v>Sold Out</v>
          </cell>
          <cell r="C1219" t="str">
            <v>Other</v>
          </cell>
        </row>
        <row r="1220">
          <cell r="A1220" t="str">
            <v>060555303303</v>
          </cell>
          <cell r="B1220" t="str">
            <v>Sold Out</v>
          </cell>
          <cell r="C1220" t="str">
            <v>Other</v>
          </cell>
        </row>
        <row r="1221">
          <cell r="A1221" t="str">
            <v>060555303305</v>
          </cell>
          <cell r="B1221" t="str">
            <v>Sold Out</v>
          </cell>
          <cell r="C1221" t="str">
            <v>Other</v>
          </cell>
        </row>
        <row r="1222">
          <cell r="A1222" t="str">
            <v>060555303307</v>
          </cell>
          <cell r="B1222" t="str">
            <v>Sold Out</v>
          </cell>
          <cell r="C1222" t="str">
            <v>Other</v>
          </cell>
        </row>
        <row r="1223">
          <cell r="A1223" t="str">
            <v>060555303309</v>
          </cell>
          <cell r="B1223" t="str">
            <v>Sold Out</v>
          </cell>
          <cell r="C1223" t="str">
            <v>Other</v>
          </cell>
        </row>
        <row r="1224">
          <cell r="A1224" t="str">
            <v>060555484303</v>
          </cell>
          <cell r="B1224" t="str">
            <v>Sold Out</v>
          </cell>
          <cell r="C1224" t="str">
            <v>Other</v>
          </cell>
        </row>
        <row r="1225">
          <cell r="A1225" t="str">
            <v>060555484305</v>
          </cell>
          <cell r="B1225" t="str">
            <v>Sold Out</v>
          </cell>
          <cell r="C1225" t="str">
            <v>Other</v>
          </cell>
        </row>
        <row r="1226">
          <cell r="A1226" t="str">
            <v>060555484307</v>
          </cell>
          <cell r="B1226" t="str">
            <v>Sold Out</v>
          </cell>
          <cell r="C1226" t="str">
            <v>Other</v>
          </cell>
        </row>
        <row r="1227">
          <cell r="A1227" t="str">
            <v>060555484309</v>
          </cell>
          <cell r="B1227" t="str">
            <v>Sold Out</v>
          </cell>
          <cell r="C1227" t="str">
            <v>Other</v>
          </cell>
        </row>
        <row r="1228">
          <cell r="A1228" t="str">
            <v>060555632303</v>
          </cell>
          <cell r="B1228" t="str">
            <v>Sold Out</v>
          </cell>
          <cell r="C1228" t="str">
            <v>Other</v>
          </cell>
        </row>
        <row r="1229">
          <cell r="A1229" t="str">
            <v>060555632305</v>
          </cell>
          <cell r="B1229" t="str">
            <v>Sold Out</v>
          </cell>
          <cell r="C1229" t="str">
            <v>Other</v>
          </cell>
        </row>
        <row r="1230">
          <cell r="A1230" t="str">
            <v>060555632307</v>
          </cell>
          <cell r="B1230" t="str">
            <v>Sold Out</v>
          </cell>
          <cell r="C1230" t="str">
            <v>Other</v>
          </cell>
        </row>
        <row r="1231">
          <cell r="A1231" t="str">
            <v>060555632309</v>
          </cell>
          <cell r="B1231" t="str">
            <v>Sold Out</v>
          </cell>
          <cell r="C1231" t="str">
            <v>Other</v>
          </cell>
        </row>
        <row r="1232">
          <cell r="A1232" t="str">
            <v>060567038303</v>
          </cell>
          <cell r="B1232" t="str">
            <v>Sold Out</v>
          </cell>
          <cell r="C1232" t="str">
            <v>Other</v>
          </cell>
        </row>
        <row r="1233">
          <cell r="A1233" t="str">
            <v>060567038305</v>
          </cell>
          <cell r="B1233" t="str">
            <v>Sold Out</v>
          </cell>
          <cell r="C1233" t="str">
            <v>Other</v>
          </cell>
        </row>
        <row r="1234">
          <cell r="A1234" t="str">
            <v>060567038307</v>
          </cell>
          <cell r="B1234" t="str">
            <v>Sold Out</v>
          </cell>
          <cell r="C1234" t="str">
            <v>Other</v>
          </cell>
        </row>
        <row r="1235">
          <cell r="A1235" t="str">
            <v>060567038309</v>
          </cell>
          <cell r="B1235" t="str">
            <v>Sold Out</v>
          </cell>
          <cell r="C1235" t="str">
            <v>Other</v>
          </cell>
        </row>
        <row r="1236">
          <cell r="A1236" t="str">
            <v>060570038303</v>
          </cell>
          <cell r="B1236" t="str">
            <v>Sold Out</v>
          </cell>
          <cell r="C1236" t="str">
            <v>Other</v>
          </cell>
        </row>
        <row r="1237">
          <cell r="A1237" t="str">
            <v>060570038305</v>
          </cell>
          <cell r="B1237" t="str">
            <v>Sold Out</v>
          </cell>
          <cell r="C1237" t="str">
            <v>Other</v>
          </cell>
        </row>
        <row r="1238">
          <cell r="A1238" t="str">
            <v>060570038307</v>
          </cell>
          <cell r="B1238" t="str">
            <v>Sold Out</v>
          </cell>
          <cell r="C1238" t="str">
            <v>Other</v>
          </cell>
        </row>
        <row r="1239">
          <cell r="A1239" t="str">
            <v>060570038309</v>
          </cell>
          <cell r="B1239" t="str">
            <v>Sold Out</v>
          </cell>
          <cell r="C1239" t="str">
            <v>Other</v>
          </cell>
        </row>
        <row r="1240">
          <cell r="A1240" t="str">
            <v>060570133303</v>
          </cell>
          <cell r="B1240" t="str">
            <v>Sold Out</v>
          </cell>
          <cell r="C1240" t="str">
            <v>Other</v>
          </cell>
        </row>
        <row r="1241">
          <cell r="A1241" t="str">
            <v>060570133305</v>
          </cell>
          <cell r="B1241" t="str">
            <v>Sold Out</v>
          </cell>
          <cell r="C1241" t="str">
            <v>Other</v>
          </cell>
        </row>
        <row r="1242">
          <cell r="A1242" t="str">
            <v>060570133307</v>
          </cell>
          <cell r="B1242" t="str">
            <v>Sold Out</v>
          </cell>
          <cell r="C1242" t="str">
            <v>Other</v>
          </cell>
        </row>
        <row r="1243">
          <cell r="A1243" t="str">
            <v>060570133309</v>
          </cell>
          <cell r="B1243" t="str">
            <v>Sold Out</v>
          </cell>
          <cell r="C1243" t="str">
            <v>Other</v>
          </cell>
        </row>
        <row r="1244">
          <cell r="A1244" t="str">
            <v>060570632303</v>
          </cell>
          <cell r="B1244" t="str">
            <v>Sold Out</v>
          </cell>
          <cell r="C1244" t="str">
            <v>Other</v>
          </cell>
        </row>
        <row r="1245">
          <cell r="A1245" t="str">
            <v>060570632305</v>
          </cell>
          <cell r="B1245" t="str">
            <v>Sold Out</v>
          </cell>
          <cell r="C1245" t="str">
            <v>Other</v>
          </cell>
        </row>
        <row r="1246">
          <cell r="A1246" t="str">
            <v>060570632307</v>
          </cell>
          <cell r="B1246" t="str">
            <v>Sold Out</v>
          </cell>
          <cell r="C1246" t="str">
            <v>Other</v>
          </cell>
        </row>
        <row r="1247">
          <cell r="A1247" t="str">
            <v>060570632309</v>
          </cell>
          <cell r="B1247" t="str">
            <v>Sold Out</v>
          </cell>
          <cell r="C1247" t="str">
            <v>Other</v>
          </cell>
        </row>
        <row r="1248">
          <cell r="A1248" t="str">
            <v>060575038303</v>
          </cell>
          <cell r="B1248" t="str">
            <v>Sold Out</v>
          </cell>
          <cell r="C1248" t="str">
            <v>Other</v>
          </cell>
        </row>
        <row r="1249">
          <cell r="A1249" t="str">
            <v>060575038305</v>
          </cell>
          <cell r="B1249" t="str">
            <v>Sold Out</v>
          </cell>
          <cell r="C1249" t="str">
            <v>Other</v>
          </cell>
        </row>
        <row r="1250">
          <cell r="A1250" t="str">
            <v>060575038307</v>
          </cell>
          <cell r="B1250" t="str">
            <v>Sold Out</v>
          </cell>
          <cell r="C1250" t="str">
            <v>Other</v>
          </cell>
        </row>
        <row r="1251">
          <cell r="A1251" t="str">
            <v>060575038309</v>
          </cell>
          <cell r="B1251" t="str">
            <v>Sold Out</v>
          </cell>
          <cell r="C1251" t="str">
            <v>Other</v>
          </cell>
        </row>
        <row r="1252">
          <cell r="A1252" t="str">
            <v>060575326303</v>
          </cell>
          <cell r="B1252" t="str">
            <v>Sold Out</v>
          </cell>
          <cell r="C1252" t="str">
            <v>Other</v>
          </cell>
        </row>
        <row r="1253">
          <cell r="A1253" t="str">
            <v>060575326305</v>
          </cell>
          <cell r="B1253" t="str">
            <v>Sold Out</v>
          </cell>
          <cell r="C1253" t="str">
            <v>Other</v>
          </cell>
        </row>
        <row r="1254">
          <cell r="A1254" t="str">
            <v>060575326307</v>
          </cell>
          <cell r="B1254" t="str">
            <v>Sold Out</v>
          </cell>
          <cell r="C1254" t="str">
            <v>Other</v>
          </cell>
        </row>
        <row r="1255">
          <cell r="A1255" t="str">
            <v>060575326309</v>
          </cell>
          <cell r="B1255" t="str">
            <v>Sold Out</v>
          </cell>
          <cell r="C1255" t="str">
            <v>Other</v>
          </cell>
        </row>
        <row r="1256">
          <cell r="A1256" t="str">
            <v>060575512303</v>
          </cell>
          <cell r="B1256" t="str">
            <v>Sold Out</v>
          </cell>
          <cell r="C1256" t="str">
            <v>Other</v>
          </cell>
        </row>
        <row r="1257">
          <cell r="A1257" t="str">
            <v>060575512305</v>
          </cell>
          <cell r="B1257" t="str">
            <v>Sold Out</v>
          </cell>
          <cell r="C1257" t="str">
            <v>Other</v>
          </cell>
        </row>
        <row r="1258">
          <cell r="A1258" t="str">
            <v>060575512307</v>
          </cell>
          <cell r="B1258" t="str">
            <v>Sold Out</v>
          </cell>
          <cell r="C1258" t="str">
            <v>Other</v>
          </cell>
        </row>
        <row r="1259">
          <cell r="A1259" t="str">
            <v>060575512309</v>
          </cell>
          <cell r="B1259" t="str">
            <v>Sold Out</v>
          </cell>
          <cell r="C1259" t="str">
            <v>Other</v>
          </cell>
        </row>
        <row r="1260">
          <cell r="A1260" t="str">
            <v>060575632303</v>
          </cell>
          <cell r="B1260" t="str">
            <v>Sold Out</v>
          </cell>
          <cell r="C1260" t="str">
            <v>Other</v>
          </cell>
        </row>
        <row r="1261">
          <cell r="A1261" t="str">
            <v>060575632305</v>
          </cell>
          <cell r="B1261" t="str">
            <v>Sold Out</v>
          </cell>
          <cell r="C1261" t="str">
            <v>Other</v>
          </cell>
        </row>
        <row r="1262">
          <cell r="A1262" t="str">
            <v>060575632307</v>
          </cell>
          <cell r="B1262" t="str">
            <v>Sold Out</v>
          </cell>
          <cell r="C1262" t="str">
            <v>Other</v>
          </cell>
        </row>
        <row r="1263">
          <cell r="A1263" t="str">
            <v>060575632309</v>
          </cell>
          <cell r="B1263" t="str">
            <v>Sold Out</v>
          </cell>
          <cell r="C1263" t="str">
            <v>Other</v>
          </cell>
        </row>
        <row r="1264">
          <cell r="A1264" t="str">
            <v>060611038303</v>
          </cell>
          <cell r="B1264" t="str">
            <v>Sold Out</v>
          </cell>
          <cell r="C1264" t="str">
            <v>Other</v>
          </cell>
        </row>
        <row r="1265">
          <cell r="A1265" t="str">
            <v>060611038305</v>
          </cell>
          <cell r="B1265" t="str">
            <v>Sold Out</v>
          </cell>
          <cell r="C1265" t="str">
            <v>Other</v>
          </cell>
        </row>
        <row r="1266">
          <cell r="A1266" t="str">
            <v>060611038307</v>
          </cell>
          <cell r="B1266" t="str">
            <v>Sold Out</v>
          </cell>
          <cell r="C1266" t="str">
            <v>Other</v>
          </cell>
        </row>
        <row r="1267">
          <cell r="A1267" t="str">
            <v>060611038309</v>
          </cell>
          <cell r="B1267" t="str">
            <v>Sold Out</v>
          </cell>
          <cell r="C1267" t="str">
            <v>Other</v>
          </cell>
        </row>
        <row r="1268">
          <cell r="A1268" t="str">
            <v>060611326303</v>
          </cell>
          <cell r="B1268" t="str">
            <v>Sold Out</v>
          </cell>
          <cell r="C1268" t="str">
            <v>Other</v>
          </cell>
        </row>
        <row r="1269">
          <cell r="A1269" t="str">
            <v>060611326305</v>
          </cell>
          <cell r="B1269" t="str">
            <v>Sold Out</v>
          </cell>
          <cell r="C1269" t="str">
            <v>Other</v>
          </cell>
        </row>
        <row r="1270">
          <cell r="A1270" t="str">
            <v>060611326307</v>
          </cell>
          <cell r="B1270" t="str">
            <v>Sold Out</v>
          </cell>
          <cell r="C1270" t="str">
            <v>Other</v>
          </cell>
        </row>
        <row r="1271">
          <cell r="A1271" t="str">
            <v>060611326309</v>
          </cell>
          <cell r="B1271" t="str">
            <v>Sold Out</v>
          </cell>
          <cell r="C1271" t="str">
            <v>Other</v>
          </cell>
        </row>
        <row r="1272">
          <cell r="A1272" t="str">
            <v>060612038303</v>
          </cell>
          <cell r="B1272" t="str">
            <v>Sold Out</v>
          </cell>
          <cell r="C1272" t="str">
            <v>Other</v>
          </cell>
        </row>
        <row r="1273">
          <cell r="A1273" t="str">
            <v>060612038305</v>
          </cell>
          <cell r="B1273" t="str">
            <v>Sold Out</v>
          </cell>
          <cell r="C1273" t="str">
            <v>Other</v>
          </cell>
        </row>
        <row r="1274">
          <cell r="A1274" t="str">
            <v>060612038307</v>
          </cell>
          <cell r="B1274" t="str">
            <v>Sold Out</v>
          </cell>
          <cell r="C1274" t="str">
            <v>Other</v>
          </cell>
        </row>
        <row r="1275">
          <cell r="A1275" t="str">
            <v>060612038309</v>
          </cell>
          <cell r="B1275" t="str">
            <v>Sold Out</v>
          </cell>
          <cell r="C1275" t="str">
            <v>Other</v>
          </cell>
        </row>
        <row r="1276">
          <cell r="A1276" t="str">
            <v>060612133303</v>
          </cell>
          <cell r="B1276" t="str">
            <v>Sold Out</v>
          </cell>
          <cell r="C1276" t="str">
            <v>Other</v>
          </cell>
        </row>
        <row r="1277">
          <cell r="A1277" t="str">
            <v>060612133305</v>
          </cell>
          <cell r="B1277" t="str">
            <v>Sold Out</v>
          </cell>
          <cell r="C1277" t="str">
            <v>Other</v>
          </cell>
        </row>
        <row r="1278">
          <cell r="A1278" t="str">
            <v>060612133307</v>
          </cell>
          <cell r="B1278" t="str">
            <v>Sold Out</v>
          </cell>
          <cell r="C1278" t="str">
            <v>Other</v>
          </cell>
        </row>
        <row r="1279">
          <cell r="A1279" t="str">
            <v>060612133309</v>
          </cell>
          <cell r="B1279" t="str">
            <v>Sold Out</v>
          </cell>
          <cell r="C1279" t="str">
            <v>Other</v>
          </cell>
        </row>
        <row r="1280">
          <cell r="A1280" t="str">
            <v>060636038303</v>
          </cell>
          <cell r="B1280" t="str">
            <v>Sold Out</v>
          </cell>
          <cell r="C1280" t="str">
            <v>Other</v>
          </cell>
        </row>
        <row r="1281">
          <cell r="A1281" t="str">
            <v>060636038305</v>
          </cell>
          <cell r="B1281" t="str">
            <v>Sold Out</v>
          </cell>
          <cell r="C1281" t="str">
            <v>Other</v>
          </cell>
        </row>
        <row r="1282">
          <cell r="A1282" t="str">
            <v>060636038307</v>
          </cell>
          <cell r="B1282" t="str">
            <v>Sold Out</v>
          </cell>
          <cell r="C1282" t="str">
            <v>Other</v>
          </cell>
        </row>
        <row r="1283">
          <cell r="A1283" t="str">
            <v>060636038309</v>
          </cell>
          <cell r="B1283" t="str">
            <v>Sold Out</v>
          </cell>
          <cell r="C1283" t="str">
            <v>Other</v>
          </cell>
        </row>
        <row r="1284">
          <cell r="A1284" t="str">
            <v>060636133303</v>
          </cell>
          <cell r="B1284" t="str">
            <v>Sold Out</v>
          </cell>
          <cell r="C1284" t="str">
            <v>Other</v>
          </cell>
        </row>
        <row r="1285">
          <cell r="A1285" t="str">
            <v>060636133305</v>
          </cell>
          <cell r="B1285" t="str">
            <v>Sold Out</v>
          </cell>
          <cell r="C1285" t="str">
            <v>Other</v>
          </cell>
        </row>
        <row r="1286">
          <cell r="A1286" t="str">
            <v>060636133307</v>
          </cell>
          <cell r="B1286" t="str">
            <v>Sold Out</v>
          </cell>
          <cell r="C1286" t="str">
            <v>Other</v>
          </cell>
        </row>
        <row r="1287">
          <cell r="A1287" t="str">
            <v>060636133309</v>
          </cell>
          <cell r="B1287" t="str">
            <v>Sold Out</v>
          </cell>
          <cell r="C1287" t="str">
            <v>Other</v>
          </cell>
        </row>
        <row r="1288">
          <cell r="A1288" t="str">
            <v>060636433303</v>
          </cell>
          <cell r="B1288" t="str">
            <v>Sold Out</v>
          </cell>
          <cell r="C1288" t="str">
            <v>Other</v>
          </cell>
        </row>
        <row r="1289">
          <cell r="A1289" t="str">
            <v>060636433305</v>
          </cell>
          <cell r="B1289" t="str">
            <v>Sold Out</v>
          </cell>
          <cell r="C1289" t="str">
            <v>Other</v>
          </cell>
        </row>
        <row r="1290">
          <cell r="A1290" t="str">
            <v>060636433307</v>
          </cell>
          <cell r="B1290" t="str">
            <v>Sold Out</v>
          </cell>
          <cell r="C1290" t="str">
            <v>Other</v>
          </cell>
        </row>
        <row r="1291">
          <cell r="A1291" t="str">
            <v>060636433309</v>
          </cell>
          <cell r="B1291" t="str">
            <v>Sold Out</v>
          </cell>
          <cell r="C1291" t="str">
            <v>Other</v>
          </cell>
        </row>
        <row r="1292">
          <cell r="A1292" t="str">
            <v>060636632303</v>
          </cell>
          <cell r="B1292" t="str">
            <v>Sold Out</v>
          </cell>
          <cell r="C1292" t="str">
            <v>Other</v>
          </cell>
        </row>
        <row r="1293">
          <cell r="A1293" t="str">
            <v>060636632305</v>
          </cell>
          <cell r="B1293" t="str">
            <v>Sold Out</v>
          </cell>
          <cell r="C1293" t="str">
            <v>Other</v>
          </cell>
        </row>
        <row r="1294">
          <cell r="A1294" t="str">
            <v>060636632307</v>
          </cell>
          <cell r="B1294" t="str">
            <v>Sold Out</v>
          </cell>
          <cell r="C1294" t="str">
            <v>Other</v>
          </cell>
        </row>
        <row r="1295">
          <cell r="A1295" t="str">
            <v>060636632309</v>
          </cell>
          <cell r="B1295" t="str">
            <v>Sold Out</v>
          </cell>
          <cell r="C1295" t="str">
            <v>Other</v>
          </cell>
        </row>
        <row r="1296">
          <cell r="A1296" t="str">
            <v>060640038303</v>
          </cell>
          <cell r="B1296" t="str">
            <v>Sold Out</v>
          </cell>
          <cell r="C1296" t="str">
            <v>Other</v>
          </cell>
        </row>
        <row r="1297">
          <cell r="A1297" t="str">
            <v>060640038305</v>
          </cell>
          <cell r="B1297" t="str">
            <v>Sold Out</v>
          </cell>
          <cell r="C1297" t="str">
            <v>Other</v>
          </cell>
        </row>
        <row r="1298">
          <cell r="A1298" t="str">
            <v>060640038307</v>
          </cell>
          <cell r="B1298" t="str">
            <v>Sold Out</v>
          </cell>
          <cell r="C1298" t="str">
            <v>Other</v>
          </cell>
        </row>
        <row r="1299">
          <cell r="A1299" t="str">
            <v>060640166303</v>
          </cell>
          <cell r="B1299" t="str">
            <v>Sold Out</v>
          </cell>
          <cell r="C1299" t="str">
            <v>Other</v>
          </cell>
        </row>
        <row r="1300">
          <cell r="A1300" t="str">
            <v>060640166305</v>
          </cell>
          <cell r="B1300" t="str">
            <v>Sold Out</v>
          </cell>
          <cell r="C1300" t="str">
            <v>Other</v>
          </cell>
        </row>
        <row r="1301">
          <cell r="A1301" t="str">
            <v>060640166307</v>
          </cell>
          <cell r="B1301" t="str">
            <v>Sold Out</v>
          </cell>
          <cell r="C1301" t="str">
            <v>Other</v>
          </cell>
        </row>
        <row r="1302">
          <cell r="A1302" t="str">
            <v>060640348303</v>
          </cell>
          <cell r="B1302" t="str">
            <v>Sold Out</v>
          </cell>
          <cell r="C1302" t="str">
            <v>Other</v>
          </cell>
        </row>
        <row r="1303">
          <cell r="A1303" t="str">
            <v>060640348305</v>
          </cell>
          <cell r="B1303" t="str">
            <v>Sold Out</v>
          </cell>
          <cell r="C1303" t="str">
            <v>Other</v>
          </cell>
        </row>
        <row r="1304">
          <cell r="A1304" t="str">
            <v>060640348307</v>
          </cell>
          <cell r="B1304" t="str">
            <v>Sold Out</v>
          </cell>
          <cell r="C1304" t="str">
            <v>Other</v>
          </cell>
        </row>
        <row r="1305">
          <cell r="A1305" t="str">
            <v>060640504303</v>
          </cell>
          <cell r="B1305" t="str">
            <v>Sold Out</v>
          </cell>
          <cell r="C1305" t="str">
            <v>Other</v>
          </cell>
        </row>
        <row r="1306">
          <cell r="A1306" t="str">
            <v>060640504305</v>
          </cell>
          <cell r="B1306" t="str">
            <v>Sold Out</v>
          </cell>
          <cell r="C1306" t="str">
            <v>Other</v>
          </cell>
        </row>
        <row r="1307">
          <cell r="A1307" t="str">
            <v>060640504307</v>
          </cell>
          <cell r="B1307" t="str">
            <v>Sold Out</v>
          </cell>
          <cell r="C1307" t="str">
            <v>Other</v>
          </cell>
        </row>
        <row r="1308">
          <cell r="A1308" t="str">
            <v>060659303303</v>
          </cell>
          <cell r="B1308" t="str">
            <v>Sold Out</v>
          </cell>
          <cell r="C1308" t="str">
            <v>Other</v>
          </cell>
        </row>
        <row r="1309">
          <cell r="A1309" t="str">
            <v>060659303305</v>
          </cell>
          <cell r="B1309" t="str">
            <v>Sold Out</v>
          </cell>
          <cell r="C1309" t="str">
            <v>Other</v>
          </cell>
        </row>
        <row r="1310">
          <cell r="A1310" t="str">
            <v>060659303307</v>
          </cell>
          <cell r="B1310" t="str">
            <v>Sold Out</v>
          </cell>
          <cell r="C1310" t="str">
            <v>Other</v>
          </cell>
        </row>
        <row r="1311">
          <cell r="A1311" t="str">
            <v>060659303309</v>
          </cell>
          <cell r="B1311" t="str">
            <v>Sold Out</v>
          </cell>
          <cell r="C1311" t="str">
            <v>Other</v>
          </cell>
        </row>
        <row r="1312">
          <cell r="A1312" t="str">
            <v>060659354303</v>
          </cell>
          <cell r="B1312" t="str">
            <v>Sold Out</v>
          </cell>
          <cell r="C1312" t="str">
            <v>Other</v>
          </cell>
        </row>
        <row r="1313">
          <cell r="A1313" t="str">
            <v>060659354305</v>
          </cell>
          <cell r="B1313" t="str">
            <v>Sold Out</v>
          </cell>
          <cell r="C1313" t="str">
            <v>Other</v>
          </cell>
        </row>
        <row r="1314">
          <cell r="A1314" t="str">
            <v>060659354307</v>
          </cell>
          <cell r="B1314" t="str">
            <v>Sold Out</v>
          </cell>
          <cell r="C1314" t="str">
            <v>Other</v>
          </cell>
        </row>
        <row r="1315">
          <cell r="A1315" t="str">
            <v>060659354309</v>
          </cell>
          <cell r="B1315" t="str">
            <v>Sold Out</v>
          </cell>
          <cell r="C1315" t="str">
            <v>Other</v>
          </cell>
        </row>
        <row r="1316">
          <cell r="A1316" t="str">
            <v>060659632303</v>
          </cell>
          <cell r="B1316" t="str">
            <v>Sold Out</v>
          </cell>
          <cell r="C1316" t="str">
            <v>Other</v>
          </cell>
        </row>
        <row r="1317">
          <cell r="A1317" t="str">
            <v>060659632305</v>
          </cell>
          <cell r="B1317" t="str">
            <v>Sold Out</v>
          </cell>
          <cell r="C1317" t="str">
            <v>Other</v>
          </cell>
        </row>
        <row r="1318">
          <cell r="A1318" t="str">
            <v>060659632307</v>
          </cell>
          <cell r="B1318" t="str">
            <v>Sold Out</v>
          </cell>
          <cell r="C1318" t="str">
            <v>Other</v>
          </cell>
        </row>
        <row r="1319">
          <cell r="A1319" t="str">
            <v>060659632309</v>
          </cell>
          <cell r="B1319" t="str">
            <v>Sold Out</v>
          </cell>
          <cell r="C1319" t="str">
            <v>Other</v>
          </cell>
        </row>
        <row r="1320">
          <cell r="A1320" t="str">
            <v>060701433303</v>
          </cell>
          <cell r="B1320" t="str">
            <v>Sold Out</v>
          </cell>
          <cell r="C1320" t="str">
            <v>Other</v>
          </cell>
        </row>
        <row r="1321">
          <cell r="A1321" t="str">
            <v>060701433305</v>
          </cell>
          <cell r="B1321" t="str">
            <v>Sold Out</v>
          </cell>
          <cell r="C1321" t="str">
            <v>Other</v>
          </cell>
        </row>
        <row r="1322">
          <cell r="A1322" t="str">
            <v>060701433307</v>
          </cell>
          <cell r="B1322" t="str">
            <v>Sold Out</v>
          </cell>
          <cell r="C1322" t="str">
            <v>Other</v>
          </cell>
        </row>
        <row r="1323">
          <cell r="A1323" t="str">
            <v>060701433309</v>
          </cell>
          <cell r="B1323" t="str">
            <v>Sold Out</v>
          </cell>
          <cell r="C1323" t="str">
            <v>Other</v>
          </cell>
        </row>
        <row r="1324">
          <cell r="A1324" t="str">
            <v>060701512303</v>
          </cell>
          <cell r="B1324" t="str">
            <v>Sold Out</v>
          </cell>
          <cell r="C1324" t="str">
            <v>Other</v>
          </cell>
        </row>
        <row r="1325">
          <cell r="A1325" t="str">
            <v>060701512305</v>
          </cell>
          <cell r="B1325" t="str">
            <v>Sold Out</v>
          </cell>
          <cell r="C1325" t="str">
            <v>Other</v>
          </cell>
        </row>
        <row r="1326">
          <cell r="A1326" t="str">
            <v>060701512307</v>
          </cell>
          <cell r="B1326" t="str">
            <v>Sold Out</v>
          </cell>
          <cell r="C1326" t="str">
            <v>Other</v>
          </cell>
        </row>
        <row r="1327">
          <cell r="A1327" t="str">
            <v>060701512309</v>
          </cell>
          <cell r="B1327" t="str">
            <v>Sold Out</v>
          </cell>
          <cell r="C1327" t="str">
            <v>Other</v>
          </cell>
        </row>
        <row r="1328">
          <cell r="A1328" t="str">
            <v>060703038303</v>
          </cell>
          <cell r="B1328" t="str">
            <v>Sold Out</v>
          </cell>
          <cell r="C1328" t="str">
            <v>Other</v>
          </cell>
        </row>
        <row r="1329">
          <cell r="A1329" t="str">
            <v>060703038305</v>
          </cell>
          <cell r="B1329" t="str">
            <v>Sold Out</v>
          </cell>
          <cell r="C1329" t="str">
            <v>Other</v>
          </cell>
        </row>
        <row r="1330">
          <cell r="A1330" t="str">
            <v>060703038307</v>
          </cell>
          <cell r="B1330" t="str">
            <v>Sold Out</v>
          </cell>
          <cell r="C1330" t="str">
            <v>Other</v>
          </cell>
        </row>
        <row r="1331">
          <cell r="A1331" t="str">
            <v>060703038309</v>
          </cell>
          <cell r="B1331" t="str">
            <v>Sold Out</v>
          </cell>
          <cell r="C1331" t="str">
            <v>Other</v>
          </cell>
        </row>
        <row r="1332">
          <cell r="A1332" t="str">
            <v>060703336303</v>
          </cell>
          <cell r="B1332" t="str">
            <v>Sold Out</v>
          </cell>
          <cell r="C1332" t="str">
            <v>Other</v>
          </cell>
        </row>
        <row r="1333">
          <cell r="A1333" t="str">
            <v>060703336305</v>
          </cell>
          <cell r="B1333" t="str">
            <v>Sold Out</v>
          </cell>
          <cell r="C1333" t="str">
            <v>Other</v>
          </cell>
        </row>
        <row r="1334">
          <cell r="A1334" t="str">
            <v>060703336307</v>
          </cell>
          <cell r="B1334" t="str">
            <v>Sold Out</v>
          </cell>
          <cell r="C1334" t="str">
            <v>Other</v>
          </cell>
        </row>
        <row r="1335">
          <cell r="A1335" t="str">
            <v>060703336309</v>
          </cell>
          <cell r="B1335" t="str">
            <v>Sold Out</v>
          </cell>
          <cell r="C1335" t="str">
            <v>Other</v>
          </cell>
        </row>
        <row r="1336">
          <cell r="A1336" t="str">
            <v>060703354303</v>
          </cell>
          <cell r="B1336" t="str">
            <v>Sold Out</v>
          </cell>
          <cell r="C1336" t="str">
            <v>Other</v>
          </cell>
        </row>
        <row r="1337">
          <cell r="A1337" t="str">
            <v>060703354305</v>
          </cell>
          <cell r="B1337" t="str">
            <v>Sold Out</v>
          </cell>
          <cell r="C1337" t="str">
            <v>Other</v>
          </cell>
        </row>
        <row r="1338">
          <cell r="A1338" t="str">
            <v>060703354307</v>
          </cell>
          <cell r="B1338" t="str">
            <v>Sold Out</v>
          </cell>
          <cell r="C1338" t="str">
            <v>Other</v>
          </cell>
        </row>
        <row r="1339">
          <cell r="A1339" t="str">
            <v>060703354309</v>
          </cell>
          <cell r="B1339" t="str">
            <v>Sold Out</v>
          </cell>
          <cell r="C1339" t="str">
            <v>Other</v>
          </cell>
        </row>
        <row r="1340">
          <cell r="A1340" t="str">
            <v>060703512303</v>
          </cell>
          <cell r="B1340" t="str">
            <v>Sold Out</v>
          </cell>
          <cell r="C1340" t="str">
            <v>Other</v>
          </cell>
        </row>
        <row r="1341">
          <cell r="A1341" t="str">
            <v>060703512305</v>
          </cell>
          <cell r="B1341" t="str">
            <v>Sold Out</v>
          </cell>
          <cell r="C1341" t="str">
            <v>Other</v>
          </cell>
        </row>
        <row r="1342">
          <cell r="A1342" t="str">
            <v>060703512307</v>
          </cell>
          <cell r="B1342" t="str">
            <v>Sold Out</v>
          </cell>
          <cell r="C1342" t="str">
            <v>Other</v>
          </cell>
        </row>
        <row r="1343">
          <cell r="A1343" t="str">
            <v>060703512309</v>
          </cell>
          <cell r="B1343" t="str">
            <v>Sold Out</v>
          </cell>
          <cell r="C1343" t="str">
            <v>Other</v>
          </cell>
        </row>
        <row r="1344">
          <cell r="A1344" t="str">
            <v>060705632305</v>
          </cell>
          <cell r="B1344" t="str">
            <v>Sold Out</v>
          </cell>
          <cell r="C1344" t="str">
            <v>Other</v>
          </cell>
        </row>
        <row r="1345">
          <cell r="A1345" t="str">
            <v>060714038303</v>
          </cell>
          <cell r="B1345" t="str">
            <v>Sold Out</v>
          </cell>
          <cell r="C1345" t="str">
            <v>Other</v>
          </cell>
        </row>
        <row r="1346">
          <cell r="A1346" t="str">
            <v>060714038305</v>
          </cell>
          <cell r="B1346" t="str">
            <v>Sold Out</v>
          </cell>
          <cell r="C1346" t="str">
            <v>Other</v>
          </cell>
        </row>
        <row r="1347">
          <cell r="A1347" t="str">
            <v>060714038307</v>
          </cell>
          <cell r="B1347" t="str">
            <v>Sold Out</v>
          </cell>
          <cell r="C1347" t="str">
            <v>Other</v>
          </cell>
        </row>
        <row r="1348">
          <cell r="A1348" t="str">
            <v>060714038309</v>
          </cell>
          <cell r="B1348" t="str">
            <v>Sold Out</v>
          </cell>
          <cell r="C1348" t="str">
            <v>Other</v>
          </cell>
        </row>
        <row r="1349">
          <cell r="A1349" t="str">
            <v>060714243303</v>
          </cell>
          <cell r="B1349" t="str">
            <v>Sold Out</v>
          </cell>
          <cell r="C1349" t="str">
            <v>Other</v>
          </cell>
        </row>
        <row r="1350">
          <cell r="A1350" t="str">
            <v>060714243305</v>
          </cell>
          <cell r="B1350" t="str">
            <v>Sold Out</v>
          </cell>
          <cell r="C1350" t="str">
            <v>Other</v>
          </cell>
        </row>
        <row r="1351">
          <cell r="A1351" t="str">
            <v>060714243307</v>
          </cell>
          <cell r="B1351" t="str">
            <v>Sold Out</v>
          </cell>
          <cell r="C1351" t="str">
            <v>Other</v>
          </cell>
        </row>
        <row r="1352">
          <cell r="A1352" t="str">
            <v>060714243309</v>
          </cell>
          <cell r="B1352" t="str">
            <v>Sold Out</v>
          </cell>
          <cell r="C1352" t="str">
            <v>Other</v>
          </cell>
        </row>
        <row r="1353">
          <cell r="A1353" t="str">
            <v>060714632303</v>
          </cell>
          <cell r="B1353" t="str">
            <v>Sold Out</v>
          </cell>
          <cell r="C1353" t="str">
            <v>Other</v>
          </cell>
        </row>
        <row r="1354">
          <cell r="A1354" t="str">
            <v>060714632305</v>
          </cell>
          <cell r="B1354" t="str">
            <v>Sold Out</v>
          </cell>
          <cell r="C1354" t="str">
            <v>Other</v>
          </cell>
        </row>
        <row r="1355">
          <cell r="A1355" t="str">
            <v>060714632307</v>
          </cell>
          <cell r="B1355" t="str">
            <v>Sold Out</v>
          </cell>
          <cell r="C1355" t="str">
            <v>Other</v>
          </cell>
        </row>
        <row r="1356">
          <cell r="A1356" t="str">
            <v>060714632309</v>
          </cell>
          <cell r="B1356" t="str">
            <v>Sold Out</v>
          </cell>
          <cell r="C1356" t="str">
            <v>Other</v>
          </cell>
        </row>
        <row r="1357">
          <cell r="A1357" t="str">
            <v>060719216303</v>
          </cell>
          <cell r="B1357" t="str">
            <v>Sold Out</v>
          </cell>
          <cell r="C1357" t="str">
            <v>Other</v>
          </cell>
        </row>
        <row r="1358">
          <cell r="A1358" t="str">
            <v>060719216305</v>
          </cell>
          <cell r="B1358" t="str">
            <v>Sold Out</v>
          </cell>
          <cell r="C1358" t="str">
            <v>Other</v>
          </cell>
        </row>
        <row r="1359">
          <cell r="A1359" t="str">
            <v>060719216307</v>
          </cell>
          <cell r="B1359" t="str">
            <v>Sold Out</v>
          </cell>
          <cell r="C1359" t="str">
            <v>Other</v>
          </cell>
        </row>
        <row r="1360">
          <cell r="A1360" t="str">
            <v>060719216309</v>
          </cell>
          <cell r="B1360" t="str">
            <v>Sold Out</v>
          </cell>
          <cell r="C1360" t="str">
            <v>Other</v>
          </cell>
        </row>
        <row r="1361">
          <cell r="A1361" t="str">
            <v>060719584303</v>
          </cell>
          <cell r="B1361" t="str">
            <v>Sold Out</v>
          </cell>
          <cell r="C1361" t="str">
            <v>Other</v>
          </cell>
        </row>
        <row r="1362">
          <cell r="A1362" t="str">
            <v>060719584305</v>
          </cell>
          <cell r="B1362" t="str">
            <v>Sold Out</v>
          </cell>
          <cell r="C1362" t="str">
            <v>Other</v>
          </cell>
        </row>
        <row r="1363">
          <cell r="A1363" t="str">
            <v>060719584307</v>
          </cell>
          <cell r="B1363" t="str">
            <v>Sold Out</v>
          </cell>
          <cell r="C1363" t="str">
            <v>Other</v>
          </cell>
        </row>
        <row r="1364">
          <cell r="A1364" t="str">
            <v>060719584309</v>
          </cell>
          <cell r="B1364" t="str">
            <v>Sold Out</v>
          </cell>
          <cell r="C1364" t="str">
            <v>Other</v>
          </cell>
        </row>
        <row r="1365">
          <cell r="A1365" t="str">
            <v>060729215303</v>
          </cell>
          <cell r="B1365" t="str">
            <v>Sold Out</v>
          </cell>
          <cell r="C1365" t="str">
            <v>Other</v>
          </cell>
        </row>
        <row r="1366">
          <cell r="A1366" t="str">
            <v>060729215305</v>
          </cell>
          <cell r="B1366" t="str">
            <v>Sold Out</v>
          </cell>
          <cell r="C1366" t="str">
            <v>Other</v>
          </cell>
        </row>
        <row r="1367">
          <cell r="A1367" t="str">
            <v>060729215307</v>
          </cell>
          <cell r="B1367" t="str">
            <v>Sold Out</v>
          </cell>
          <cell r="C1367" t="str">
            <v>Other</v>
          </cell>
        </row>
        <row r="1368">
          <cell r="A1368" t="str">
            <v>060729215309</v>
          </cell>
          <cell r="B1368" t="str">
            <v>Sold Out</v>
          </cell>
          <cell r="C1368" t="str">
            <v>Other</v>
          </cell>
        </row>
        <row r="1369">
          <cell r="A1369" t="str">
            <v>060729215310</v>
          </cell>
          <cell r="B1369" t="str">
            <v>Sold Out</v>
          </cell>
          <cell r="C1369" t="str">
            <v>Other</v>
          </cell>
        </row>
        <row r="1370">
          <cell r="A1370" t="str">
            <v>060729339303</v>
          </cell>
          <cell r="B1370" t="str">
            <v>Sold Out</v>
          </cell>
          <cell r="C1370" t="str">
            <v>Other</v>
          </cell>
        </row>
        <row r="1371">
          <cell r="A1371" t="str">
            <v>060729339305</v>
          </cell>
          <cell r="B1371" t="str">
            <v>Sold Out</v>
          </cell>
          <cell r="C1371" t="str">
            <v>Other</v>
          </cell>
        </row>
        <row r="1372">
          <cell r="A1372" t="str">
            <v>060729339307</v>
          </cell>
          <cell r="B1372" t="str">
            <v>Sold Out</v>
          </cell>
          <cell r="C1372" t="str">
            <v>Other</v>
          </cell>
        </row>
        <row r="1373">
          <cell r="A1373" t="str">
            <v>060729339309</v>
          </cell>
          <cell r="B1373" t="str">
            <v>Sold Out</v>
          </cell>
          <cell r="C1373" t="str">
            <v>Other</v>
          </cell>
        </row>
        <row r="1374">
          <cell r="A1374" t="str">
            <v>060729339310</v>
          </cell>
          <cell r="B1374" t="str">
            <v>Sold Out</v>
          </cell>
          <cell r="C1374" t="str">
            <v>Other</v>
          </cell>
        </row>
        <row r="1375">
          <cell r="A1375" t="str">
            <v>060729354303</v>
          </cell>
          <cell r="B1375" t="str">
            <v>Sold Out</v>
          </cell>
          <cell r="C1375" t="str">
            <v>Other</v>
          </cell>
        </row>
        <row r="1376">
          <cell r="A1376" t="str">
            <v>060729354305</v>
          </cell>
          <cell r="B1376" t="str">
            <v>Sold Out</v>
          </cell>
          <cell r="C1376" t="str">
            <v>Other</v>
          </cell>
        </row>
        <row r="1377">
          <cell r="A1377" t="str">
            <v>060729354307</v>
          </cell>
          <cell r="B1377" t="str">
            <v>Sold Out</v>
          </cell>
          <cell r="C1377" t="str">
            <v>Other</v>
          </cell>
        </row>
        <row r="1378">
          <cell r="A1378" t="str">
            <v>060729354309</v>
          </cell>
          <cell r="B1378" t="str">
            <v>Sold Out</v>
          </cell>
          <cell r="C1378" t="str">
            <v>Other</v>
          </cell>
        </row>
        <row r="1379">
          <cell r="A1379" t="str">
            <v>060729354310</v>
          </cell>
          <cell r="B1379" t="str">
            <v>Sold Out</v>
          </cell>
          <cell r="C1379" t="str">
            <v>Other</v>
          </cell>
        </row>
        <row r="1380">
          <cell r="A1380" t="str">
            <v>060729563303</v>
          </cell>
          <cell r="B1380" t="str">
            <v>Sold Out</v>
          </cell>
          <cell r="C1380" t="str">
            <v>Other</v>
          </cell>
        </row>
        <row r="1381">
          <cell r="A1381" t="str">
            <v>060729563305</v>
          </cell>
          <cell r="B1381" t="str">
            <v>Sold Out</v>
          </cell>
          <cell r="C1381" t="str">
            <v>Other</v>
          </cell>
        </row>
        <row r="1382">
          <cell r="A1382" t="str">
            <v>060729563307</v>
          </cell>
          <cell r="B1382" t="str">
            <v>Sold Out</v>
          </cell>
          <cell r="C1382" t="str">
            <v>Other</v>
          </cell>
        </row>
        <row r="1383">
          <cell r="A1383" t="str">
            <v>060729563309</v>
          </cell>
          <cell r="B1383" t="str">
            <v>Sold Out</v>
          </cell>
          <cell r="C1383" t="str">
            <v>Other</v>
          </cell>
        </row>
        <row r="1384">
          <cell r="A1384" t="str">
            <v>060729563310</v>
          </cell>
          <cell r="B1384" t="str">
            <v>Sold Out</v>
          </cell>
          <cell r="C1384" t="str">
            <v>Other</v>
          </cell>
        </row>
        <row r="1385">
          <cell r="A1385" t="str">
            <v>060738019303</v>
          </cell>
          <cell r="B1385" t="str">
            <v>Sold Out</v>
          </cell>
          <cell r="C1385" t="str">
            <v>Other</v>
          </cell>
        </row>
        <row r="1386">
          <cell r="A1386" t="str">
            <v>060738019305</v>
          </cell>
          <cell r="B1386" t="str">
            <v>Sold Out</v>
          </cell>
          <cell r="C1386" t="str">
            <v>Other</v>
          </cell>
        </row>
        <row r="1387">
          <cell r="A1387" t="str">
            <v>060738019307</v>
          </cell>
          <cell r="B1387" t="str">
            <v>Sold Out</v>
          </cell>
          <cell r="C1387" t="str">
            <v>Other</v>
          </cell>
        </row>
        <row r="1388">
          <cell r="A1388" t="str">
            <v>060738019309</v>
          </cell>
          <cell r="B1388" t="str">
            <v>Sold Out</v>
          </cell>
          <cell r="C1388" t="str">
            <v>Other</v>
          </cell>
        </row>
        <row r="1389">
          <cell r="A1389" t="str">
            <v>060740167303</v>
          </cell>
          <cell r="B1389" t="str">
            <v>Sold Out</v>
          </cell>
          <cell r="C1389" t="str">
            <v>Other</v>
          </cell>
        </row>
        <row r="1390">
          <cell r="A1390" t="str">
            <v>060740167305</v>
          </cell>
          <cell r="B1390" t="str">
            <v>Sold Out</v>
          </cell>
          <cell r="C1390" t="str">
            <v>Other</v>
          </cell>
        </row>
        <row r="1391">
          <cell r="A1391" t="str">
            <v>060740167307</v>
          </cell>
          <cell r="B1391" t="str">
            <v>Sold Out</v>
          </cell>
          <cell r="C1391" t="str">
            <v>Other</v>
          </cell>
        </row>
        <row r="1392">
          <cell r="A1392" t="str">
            <v>060740167309</v>
          </cell>
          <cell r="B1392" t="str">
            <v>Sold Out</v>
          </cell>
          <cell r="C1392" t="str">
            <v>Other</v>
          </cell>
        </row>
        <row r="1393">
          <cell r="A1393" t="str">
            <v>060740242303</v>
          </cell>
          <cell r="B1393" t="str">
            <v>Sold Out</v>
          </cell>
          <cell r="C1393" t="str">
            <v>Other</v>
          </cell>
        </row>
        <row r="1394">
          <cell r="A1394" t="str">
            <v>060740242305</v>
          </cell>
          <cell r="B1394" t="str">
            <v>Sold Out</v>
          </cell>
          <cell r="C1394" t="str">
            <v>Other</v>
          </cell>
        </row>
        <row r="1395">
          <cell r="A1395" t="str">
            <v>060740242307</v>
          </cell>
          <cell r="B1395" t="str">
            <v>Sold Out</v>
          </cell>
          <cell r="C1395" t="str">
            <v>Other</v>
          </cell>
        </row>
        <row r="1396">
          <cell r="A1396" t="str">
            <v>060740242309</v>
          </cell>
          <cell r="B1396" t="str">
            <v>Sold Out</v>
          </cell>
          <cell r="C1396" t="str">
            <v>Other</v>
          </cell>
        </row>
        <row r="1397">
          <cell r="A1397" t="str">
            <v>060740250303</v>
          </cell>
          <cell r="B1397" t="str">
            <v>Sold Out</v>
          </cell>
          <cell r="C1397" t="str">
            <v>Other</v>
          </cell>
        </row>
        <row r="1398">
          <cell r="A1398" t="str">
            <v>060740250305</v>
          </cell>
          <cell r="B1398" t="str">
            <v>Sold Out</v>
          </cell>
          <cell r="C1398" t="str">
            <v>Other</v>
          </cell>
        </row>
        <row r="1399">
          <cell r="A1399" t="str">
            <v>060740250307</v>
          </cell>
          <cell r="B1399" t="str">
            <v>Sold Out</v>
          </cell>
          <cell r="C1399" t="str">
            <v>Other</v>
          </cell>
        </row>
        <row r="1400">
          <cell r="A1400" t="str">
            <v>060740250309</v>
          </cell>
          <cell r="B1400" t="str">
            <v>Sold Out</v>
          </cell>
          <cell r="C1400" t="str">
            <v>Other</v>
          </cell>
        </row>
        <row r="1401">
          <cell r="A1401" t="str">
            <v>060740433303</v>
          </cell>
          <cell r="B1401" t="str">
            <v>Sold Out</v>
          </cell>
          <cell r="C1401" t="str">
            <v>Other</v>
          </cell>
        </row>
        <row r="1402">
          <cell r="A1402" t="str">
            <v>060740433305</v>
          </cell>
          <cell r="B1402" t="str">
            <v>Sold Out</v>
          </cell>
          <cell r="C1402" t="str">
            <v>Other</v>
          </cell>
        </row>
        <row r="1403">
          <cell r="A1403" t="str">
            <v>060740433307</v>
          </cell>
          <cell r="B1403" t="str">
            <v>Sold Out</v>
          </cell>
          <cell r="C1403" t="str">
            <v>Other</v>
          </cell>
        </row>
        <row r="1404">
          <cell r="A1404" t="str">
            <v>060740433309</v>
          </cell>
          <cell r="B1404" t="str">
            <v>Sold Out</v>
          </cell>
          <cell r="C1404" t="str">
            <v>Other</v>
          </cell>
        </row>
        <row r="1405">
          <cell r="A1405" t="str">
            <v>060767133303</v>
          </cell>
          <cell r="B1405" t="str">
            <v>Sold Out</v>
          </cell>
          <cell r="C1405" t="str">
            <v>Other</v>
          </cell>
        </row>
        <row r="1406">
          <cell r="A1406" t="str">
            <v>060767133305</v>
          </cell>
          <cell r="B1406" t="str">
            <v>Sold Out</v>
          </cell>
          <cell r="C1406" t="str">
            <v>Other</v>
          </cell>
        </row>
        <row r="1407">
          <cell r="A1407" t="str">
            <v>060767133307</v>
          </cell>
          <cell r="B1407" t="str">
            <v>Sold Out</v>
          </cell>
          <cell r="C1407" t="str">
            <v>Other</v>
          </cell>
        </row>
        <row r="1408">
          <cell r="A1408" t="str">
            <v>060767133309</v>
          </cell>
          <cell r="B1408" t="str">
            <v>Sold Out</v>
          </cell>
          <cell r="C1408" t="str">
            <v>Other</v>
          </cell>
        </row>
        <row r="1409">
          <cell r="A1409" t="str">
            <v>060767326303</v>
          </cell>
          <cell r="B1409" t="str">
            <v>Sold Out</v>
          </cell>
          <cell r="C1409" t="str">
            <v>Other</v>
          </cell>
        </row>
        <row r="1410">
          <cell r="A1410" t="str">
            <v>060767326305</v>
          </cell>
          <cell r="B1410" t="str">
            <v>Sold Out</v>
          </cell>
          <cell r="C1410" t="str">
            <v>Other</v>
          </cell>
        </row>
        <row r="1411">
          <cell r="A1411" t="str">
            <v>060767326307</v>
          </cell>
          <cell r="B1411" t="str">
            <v>Sold Out</v>
          </cell>
          <cell r="C1411" t="str">
            <v>Other</v>
          </cell>
        </row>
        <row r="1412">
          <cell r="A1412" t="str">
            <v>060767326309</v>
          </cell>
          <cell r="B1412" t="str">
            <v>Sold Out</v>
          </cell>
          <cell r="C1412" t="str">
            <v>Other</v>
          </cell>
        </row>
        <row r="1413">
          <cell r="A1413" t="str">
            <v>060767354303</v>
          </cell>
          <cell r="B1413" t="str">
            <v>Sold Out</v>
          </cell>
          <cell r="C1413" t="str">
            <v>Other</v>
          </cell>
        </row>
        <row r="1414">
          <cell r="A1414" t="str">
            <v>060767354305</v>
          </cell>
          <cell r="B1414" t="str">
            <v>Sold Out</v>
          </cell>
          <cell r="C1414" t="str">
            <v>Other</v>
          </cell>
        </row>
        <row r="1415">
          <cell r="A1415" t="str">
            <v>060767354307</v>
          </cell>
          <cell r="B1415" t="str">
            <v>Sold Out</v>
          </cell>
          <cell r="C1415" t="str">
            <v>Other</v>
          </cell>
        </row>
        <row r="1416">
          <cell r="A1416" t="str">
            <v>060767354309</v>
          </cell>
          <cell r="B1416" t="str">
            <v>Sold Out</v>
          </cell>
          <cell r="C1416" t="str">
            <v>Other</v>
          </cell>
        </row>
        <row r="1417">
          <cell r="A1417" t="str">
            <v>060777038303</v>
          </cell>
          <cell r="B1417" t="str">
            <v>Sold Out</v>
          </cell>
          <cell r="C1417" t="str">
            <v>Other</v>
          </cell>
        </row>
        <row r="1418">
          <cell r="A1418" t="str">
            <v>060777038305</v>
          </cell>
          <cell r="B1418" t="str">
            <v>Sold Out</v>
          </cell>
          <cell r="C1418" t="str">
            <v>Other</v>
          </cell>
        </row>
        <row r="1419">
          <cell r="A1419" t="str">
            <v>060777038307</v>
          </cell>
          <cell r="B1419" t="str">
            <v>Sold Out</v>
          </cell>
          <cell r="C1419" t="str">
            <v>Other</v>
          </cell>
        </row>
        <row r="1420">
          <cell r="A1420" t="str">
            <v>060777038309</v>
          </cell>
          <cell r="B1420" t="str">
            <v>Sold Out</v>
          </cell>
          <cell r="C1420" t="str">
            <v>Other</v>
          </cell>
        </row>
        <row r="1421">
          <cell r="A1421" t="str">
            <v>060777632303</v>
          </cell>
          <cell r="B1421" t="str">
            <v>Sold Out</v>
          </cell>
          <cell r="C1421" t="str">
            <v>Other</v>
          </cell>
        </row>
        <row r="1422">
          <cell r="A1422" t="str">
            <v>060777632305</v>
          </cell>
          <cell r="B1422" t="str">
            <v>Sold Out</v>
          </cell>
          <cell r="C1422" t="str">
            <v>Other</v>
          </cell>
        </row>
        <row r="1423">
          <cell r="A1423" t="str">
            <v>060777632307</v>
          </cell>
          <cell r="B1423" t="str">
            <v>Sold Out</v>
          </cell>
          <cell r="C1423" t="str">
            <v>Other</v>
          </cell>
        </row>
        <row r="1424">
          <cell r="A1424" t="str">
            <v>060777632309</v>
          </cell>
          <cell r="B1424" t="str">
            <v>Sold Out</v>
          </cell>
          <cell r="C1424" t="str">
            <v>Other</v>
          </cell>
        </row>
        <row r="1425">
          <cell r="A1425" t="str">
            <v>060790038303</v>
          </cell>
          <cell r="B1425" t="str">
            <v>Sold Out</v>
          </cell>
          <cell r="C1425" t="str">
            <v>Other</v>
          </cell>
        </row>
        <row r="1426">
          <cell r="A1426" t="str">
            <v>060790038305</v>
          </cell>
          <cell r="B1426" t="str">
            <v>Sold Out</v>
          </cell>
          <cell r="C1426" t="str">
            <v>Other</v>
          </cell>
        </row>
        <row r="1427">
          <cell r="A1427" t="str">
            <v>060790038307</v>
          </cell>
          <cell r="B1427" t="str">
            <v>Sold Out</v>
          </cell>
          <cell r="C1427" t="str">
            <v>Other</v>
          </cell>
        </row>
        <row r="1428">
          <cell r="A1428" t="str">
            <v>060790038309</v>
          </cell>
          <cell r="B1428" t="str">
            <v>Sold Out</v>
          </cell>
          <cell r="C1428" t="str">
            <v>Other</v>
          </cell>
        </row>
        <row r="1429">
          <cell r="A1429" t="str">
            <v>060790038310</v>
          </cell>
          <cell r="B1429" t="str">
            <v>Sold Out</v>
          </cell>
          <cell r="C1429" t="str">
            <v>Other</v>
          </cell>
        </row>
        <row r="1430">
          <cell r="A1430" t="str">
            <v>060790133303</v>
          </cell>
          <cell r="B1430" t="str">
            <v>Sold Out</v>
          </cell>
          <cell r="C1430" t="str">
            <v>Other</v>
          </cell>
        </row>
        <row r="1431">
          <cell r="A1431" t="str">
            <v>060790133305</v>
          </cell>
          <cell r="B1431" t="str">
            <v>Sold Out</v>
          </cell>
          <cell r="C1431" t="str">
            <v>Other</v>
          </cell>
        </row>
        <row r="1432">
          <cell r="A1432" t="str">
            <v>060790133307</v>
          </cell>
          <cell r="B1432" t="str">
            <v>Sold Out</v>
          </cell>
          <cell r="C1432" t="str">
            <v>Other</v>
          </cell>
        </row>
        <row r="1433">
          <cell r="A1433" t="str">
            <v>060790133309</v>
          </cell>
          <cell r="B1433" t="str">
            <v>Sold Out</v>
          </cell>
          <cell r="C1433" t="str">
            <v>Other</v>
          </cell>
        </row>
        <row r="1434">
          <cell r="A1434" t="str">
            <v>060790133310</v>
          </cell>
          <cell r="B1434" t="str">
            <v>Sold Out</v>
          </cell>
          <cell r="C1434" t="str">
            <v>Other</v>
          </cell>
        </row>
        <row r="1435">
          <cell r="A1435" t="str">
            <v>060790433303</v>
          </cell>
          <cell r="B1435" t="str">
            <v>Sold Out</v>
          </cell>
          <cell r="C1435" t="str">
            <v>Other</v>
          </cell>
        </row>
        <row r="1436">
          <cell r="A1436" t="str">
            <v>060790433305</v>
          </cell>
          <cell r="B1436" t="str">
            <v>Sold Out</v>
          </cell>
          <cell r="C1436" t="str">
            <v>Other</v>
          </cell>
        </row>
        <row r="1437">
          <cell r="A1437" t="str">
            <v>060790433307</v>
          </cell>
          <cell r="B1437" t="str">
            <v>Sold Out</v>
          </cell>
          <cell r="C1437" t="str">
            <v>Other</v>
          </cell>
        </row>
        <row r="1438">
          <cell r="A1438" t="str">
            <v>060790433309</v>
          </cell>
          <cell r="B1438" t="str">
            <v>Sold Out</v>
          </cell>
          <cell r="C1438" t="str">
            <v>Other</v>
          </cell>
        </row>
        <row r="1439">
          <cell r="A1439" t="str">
            <v>060790433310</v>
          </cell>
          <cell r="B1439" t="str">
            <v>Sold Out</v>
          </cell>
          <cell r="C1439" t="str">
            <v>Other</v>
          </cell>
        </row>
        <row r="1440">
          <cell r="A1440" t="str">
            <v>060792038303</v>
          </cell>
          <cell r="B1440" t="str">
            <v>Sold Out</v>
          </cell>
          <cell r="C1440" t="str">
            <v>Other</v>
          </cell>
        </row>
        <row r="1441">
          <cell r="A1441" t="str">
            <v>060792038305</v>
          </cell>
          <cell r="B1441" t="str">
            <v>Sold Out</v>
          </cell>
          <cell r="C1441" t="str">
            <v>Other</v>
          </cell>
        </row>
        <row r="1442">
          <cell r="A1442" t="str">
            <v>060792038307</v>
          </cell>
          <cell r="B1442" t="str">
            <v>Sold Out</v>
          </cell>
          <cell r="C1442" t="str">
            <v>Other</v>
          </cell>
        </row>
        <row r="1443">
          <cell r="A1443" t="str">
            <v>060792038309</v>
          </cell>
          <cell r="B1443" t="str">
            <v>Sold Out</v>
          </cell>
          <cell r="C1443" t="str">
            <v>Other</v>
          </cell>
        </row>
        <row r="1444">
          <cell r="A1444" t="str">
            <v>060792303303</v>
          </cell>
          <cell r="B1444" t="str">
            <v>Sold Out</v>
          </cell>
          <cell r="C1444" t="str">
            <v>Other</v>
          </cell>
        </row>
        <row r="1445">
          <cell r="A1445" t="str">
            <v>060792303305</v>
          </cell>
          <cell r="B1445" t="str">
            <v>Sold Out</v>
          </cell>
          <cell r="C1445" t="str">
            <v>Other</v>
          </cell>
        </row>
        <row r="1446">
          <cell r="A1446" t="str">
            <v>060792303307</v>
          </cell>
          <cell r="B1446" t="str">
            <v>Sold Out</v>
          </cell>
          <cell r="C1446" t="str">
            <v>Other</v>
          </cell>
        </row>
        <row r="1447">
          <cell r="A1447" t="str">
            <v>060792303309</v>
          </cell>
          <cell r="B1447" t="str">
            <v>Sold Out</v>
          </cell>
          <cell r="C1447" t="str">
            <v>Other</v>
          </cell>
        </row>
        <row r="1448">
          <cell r="A1448" t="str">
            <v>060792354303</v>
          </cell>
          <cell r="B1448" t="str">
            <v>Sold Out</v>
          </cell>
          <cell r="C1448" t="str">
            <v>Other</v>
          </cell>
        </row>
        <row r="1449">
          <cell r="A1449" t="str">
            <v>060792354305</v>
          </cell>
          <cell r="B1449" t="str">
            <v>Sold Out</v>
          </cell>
          <cell r="C1449" t="str">
            <v>Other</v>
          </cell>
        </row>
        <row r="1450">
          <cell r="A1450" t="str">
            <v>060792354307</v>
          </cell>
          <cell r="B1450" t="str">
            <v>Sold Out</v>
          </cell>
          <cell r="C1450" t="str">
            <v>Other</v>
          </cell>
        </row>
        <row r="1451">
          <cell r="A1451" t="str">
            <v>060792354309</v>
          </cell>
          <cell r="B1451" t="str">
            <v>Sold Out</v>
          </cell>
          <cell r="C1451" t="str">
            <v>Other</v>
          </cell>
        </row>
        <row r="1452">
          <cell r="A1452" t="str">
            <v>060792433303</v>
          </cell>
          <cell r="B1452" t="str">
            <v>Sold Out</v>
          </cell>
          <cell r="C1452" t="str">
            <v>Other</v>
          </cell>
        </row>
        <row r="1453">
          <cell r="A1453" t="str">
            <v>060792433305</v>
          </cell>
          <cell r="B1453" t="str">
            <v>Sold Out</v>
          </cell>
          <cell r="C1453" t="str">
            <v>Other</v>
          </cell>
        </row>
        <row r="1454">
          <cell r="A1454" t="str">
            <v>060792433307</v>
          </cell>
          <cell r="B1454" t="str">
            <v>Sold Out</v>
          </cell>
          <cell r="C1454" t="str">
            <v>Other</v>
          </cell>
        </row>
        <row r="1455">
          <cell r="A1455" t="str">
            <v>060792433309</v>
          </cell>
          <cell r="B1455" t="str">
            <v>Sold Out</v>
          </cell>
          <cell r="C1455" t="str">
            <v>Other</v>
          </cell>
        </row>
        <row r="1456">
          <cell r="A1456" t="str">
            <v>060793038303</v>
          </cell>
          <cell r="B1456" t="str">
            <v>Sold Out</v>
          </cell>
          <cell r="C1456" t="str">
            <v>Other</v>
          </cell>
        </row>
        <row r="1457">
          <cell r="A1457" t="str">
            <v>060793038305</v>
          </cell>
          <cell r="B1457" t="str">
            <v>Sold Out</v>
          </cell>
          <cell r="C1457" t="str">
            <v>Other</v>
          </cell>
        </row>
        <row r="1458">
          <cell r="A1458" t="str">
            <v>060793038307</v>
          </cell>
          <cell r="B1458" t="str">
            <v>Sold Out</v>
          </cell>
          <cell r="C1458" t="str">
            <v>Other</v>
          </cell>
        </row>
        <row r="1459">
          <cell r="A1459" t="str">
            <v>060793038309</v>
          </cell>
          <cell r="B1459" t="str">
            <v>Sold Out</v>
          </cell>
          <cell r="C1459" t="str">
            <v>Other</v>
          </cell>
        </row>
        <row r="1460">
          <cell r="A1460" t="str">
            <v>060793133303</v>
          </cell>
          <cell r="B1460" t="str">
            <v>Sold Out</v>
          </cell>
          <cell r="C1460" t="str">
            <v>Other</v>
          </cell>
        </row>
        <row r="1461">
          <cell r="A1461" t="str">
            <v>060793133305</v>
          </cell>
          <cell r="B1461" t="str">
            <v>Sold Out</v>
          </cell>
          <cell r="C1461" t="str">
            <v>Other</v>
          </cell>
        </row>
        <row r="1462">
          <cell r="A1462" t="str">
            <v>060793133307</v>
          </cell>
          <cell r="B1462" t="str">
            <v>Sold Out</v>
          </cell>
          <cell r="C1462" t="str">
            <v>Other</v>
          </cell>
        </row>
        <row r="1463">
          <cell r="A1463" t="str">
            <v>060793133309</v>
          </cell>
          <cell r="B1463" t="str">
            <v>Sold Out</v>
          </cell>
          <cell r="C1463" t="str">
            <v>Other</v>
          </cell>
        </row>
        <row r="1464">
          <cell r="A1464" t="str">
            <v>060793303303</v>
          </cell>
          <cell r="B1464" t="str">
            <v>Sold Out</v>
          </cell>
          <cell r="C1464" t="str">
            <v>Other</v>
          </cell>
        </row>
        <row r="1465">
          <cell r="A1465" t="str">
            <v>060793303305</v>
          </cell>
          <cell r="B1465" t="str">
            <v>Sold Out</v>
          </cell>
          <cell r="C1465" t="str">
            <v>Other</v>
          </cell>
        </row>
        <row r="1466">
          <cell r="A1466" t="str">
            <v>060793303307</v>
          </cell>
          <cell r="B1466" t="str">
            <v>Sold Out</v>
          </cell>
          <cell r="C1466" t="str">
            <v>Other</v>
          </cell>
        </row>
        <row r="1467">
          <cell r="A1467" t="str">
            <v>060793303309</v>
          </cell>
          <cell r="B1467" t="str">
            <v>Sold Out</v>
          </cell>
          <cell r="C1467" t="str">
            <v>Other</v>
          </cell>
        </row>
        <row r="1468">
          <cell r="A1468" t="str">
            <v>060793433303</v>
          </cell>
          <cell r="B1468" t="str">
            <v>Sold Out</v>
          </cell>
          <cell r="C1468" t="str">
            <v>Other</v>
          </cell>
        </row>
        <row r="1469">
          <cell r="A1469" t="str">
            <v>060793433305</v>
          </cell>
          <cell r="B1469" t="str">
            <v>Sold Out</v>
          </cell>
          <cell r="C1469" t="str">
            <v>Other</v>
          </cell>
        </row>
        <row r="1470">
          <cell r="A1470" t="str">
            <v>060793433307</v>
          </cell>
          <cell r="B1470" t="str">
            <v>Sold Out</v>
          </cell>
          <cell r="C1470" t="str">
            <v>Other</v>
          </cell>
        </row>
        <row r="1471">
          <cell r="A1471" t="str">
            <v>060793433309</v>
          </cell>
          <cell r="B1471" t="str">
            <v>Sold Out</v>
          </cell>
          <cell r="C1471" t="str">
            <v>Other</v>
          </cell>
        </row>
        <row r="1472">
          <cell r="A1472" t="str">
            <v>060793632303</v>
          </cell>
          <cell r="B1472" t="str">
            <v>Sold Out</v>
          </cell>
          <cell r="C1472" t="str">
            <v>Other</v>
          </cell>
        </row>
        <row r="1473">
          <cell r="A1473" t="str">
            <v>060793632305</v>
          </cell>
          <cell r="B1473" t="str">
            <v>Sold Out</v>
          </cell>
          <cell r="C1473" t="str">
            <v>Other</v>
          </cell>
        </row>
        <row r="1474">
          <cell r="A1474" t="str">
            <v>060793632307</v>
          </cell>
          <cell r="B1474" t="str">
            <v>Sold Out</v>
          </cell>
          <cell r="C1474" t="str">
            <v>Other</v>
          </cell>
        </row>
        <row r="1475">
          <cell r="A1475" t="str">
            <v>060793632309</v>
          </cell>
          <cell r="B1475" t="str">
            <v>Sold Out</v>
          </cell>
          <cell r="C1475" t="str">
            <v>Other</v>
          </cell>
        </row>
        <row r="1476">
          <cell r="A1476" t="str">
            <v>060814038303</v>
          </cell>
          <cell r="B1476" t="str">
            <v>Sold Out</v>
          </cell>
          <cell r="C1476" t="str">
            <v>Other</v>
          </cell>
        </row>
        <row r="1477">
          <cell r="A1477" t="str">
            <v>060814038305</v>
          </cell>
          <cell r="B1477" t="str">
            <v>Sold Out</v>
          </cell>
          <cell r="C1477" t="str">
            <v>Other</v>
          </cell>
        </row>
        <row r="1478">
          <cell r="A1478" t="str">
            <v>060814038307</v>
          </cell>
          <cell r="B1478" t="str">
            <v>Sold Out</v>
          </cell>
          <cell r="C1478" t="str">
            <v>Other</v>
          </cell>
        </row>
        <row r="1479">
          <cell r="A1479" t="str">
            <v>060814038309</v>
          </cell>
          <cell r="B1479" t="str">
            <v>Sold Out</v>
          </cell>
          <cell r="C1479" t="str">
            <v>Other</v>
          </cell>
        </row>
        <row r="1480">
          <cell r="A1480" t="str">
            <v>060814348303</v>
          </cell>
          <cell r="B1480" t="str">
            <v>Sold Out</v>
          </cell>
          <cell r="C1480" t="str">
            <v>Other</v>
          </cell>
        </row>
        <row r="1481">
          <cell r="A1481" t="str">
            <v>060814348305</v>
          </cell>
          <cell r="B1481" t="str">
            <v>Sold Out</v>
          </cell>
          <cell r="C1481" t="str">
            <v>Other</v>
          </cell>
        </row>
        <row r="1482">
          <cell r="A1482" t="str">
            <v>060814348307</v>
          </cell>
          <cell r="B1482" t="str">
            <v>Sold Out</v>
          </cell>
          <cell r="C1482" t="str">
            <v>Other</v>
          </cell>
        </row>
        <row r="1483">
          <cell r="A1483" t="str">
            <v>060814348309</v>
          </cell>
          <cell r="B1483" t="str">
            <v>Sold Out</v>
          </cell>
          <cell r="C1483" t="str">
            <v>Other</v>
          </cell>
        </row>
        <row r="1484">
          <cell r="A1484" t="str">
            <v>060817167303</v>
          </cell>
          <cell r="B1484" t="str">
            <v>Sold Out</v>
          </cell>
          <cell r="C1484" t="str">
            <v>Other</v>
          </cell>
        </row>
        <row r="1485">
          <cell r="A1485" t="str">
            <v>060817167305</v>
          </cell>
          <cell r="B1485" t="str">
            <v>Sold Out</v>
          </cell>
          <cell r="C1485" t="str">
            <v>Other</v>
          </cell>
        </row>
        <row r="1486">
          <cell r="A1486" t="str">
            <v>060817167307</v>
          </cell>
          <cell r="B1486" t="str">
            <v>Sold Out</v>
          </cell>
          <cell r="C1486" t="str">
            <v>Other</v>
          </cell>
        </row>
        <row r="1487">
          <cell r="A1487" t="str">
            <v>060817167309</v>
          </cell>
          <cell r="B1487" t="str">
            <v>Sold Out</v>
          </cell>
          <cell r="C1487" t="str">
            <v>Other</v>
          </cell>
        </row>
        <row r="1488">
          <cell r="A1488" t="str">
            <v>060817336303</v>
          </cell>
          <cell r="B1488" t="str">
            <v>Sold Out</v>
          </cell>
          <cell r="C1488" t="str">
            <v>Other</v>
          </cell>
        </row>
        <row r="1489">
          <cell r="A1489" t="str">
            <v>060817336305</v>
          </cell>
          <cell r="B1489" t="str">
            <v>Sold Out</v>
          </cell>
          <cell r="C1489" t="str">
            <v>Other</v>
          </cell>
        </row>
        <row r="1490">
          <cell r="A1490" t="str">
            <v>060817336307</v>
          </cell>
          <cell r="B1490" t="str">
            <v>Sold Out</v>
          </cell>
          <cell r="C1490" t="str">
            <v>Other</v>
          </cell>
        </row>
        <row r="1491">
          <cell r="A1491" t="str">
            <v>060817336309</v>
          </cell>
          <cell r="B1491" t="str">
            <v>Sold Out</v>
          </cell>
          <cell r="C1491" t="str">
            <v>Other</v>
          </cell>
        </row>
        <row r="1492">
          <cell r="A1492" t="str">
            <v>060817354303</v>
          </cell>
          <cell r="B1492" t="str">
            <v>Sold Out</v>
          </cell>
          <cell r="C1492" t="str">
            <v>Other</v>
          </cell>
        </row>
        <row r="1493">
          <cell r="A1493" t="str">
            <v>060817354305</v>
          </cell>
          <cell r="B1493" t="str">
            <v>Sold Out</v>
          </cell>
          <cell r="C1493" t="str">
            <v>Other</v>
          </cell>
        </row>
        <row r="1494">
          <cell r="A1494" t="str">
            <v>060817354307</v>
          </cell>
          <cell r="B1494" t="str">
            <v>Sold Out</v>
          </cell>
          <cell r="C1494" t="str">
            <v>Other</v>
          </cell>
        </row>
        <row r="1495">
          <cell r="A1495" t="str">
            <v>060817354309</v>
          </cell>
          <cell r="B1495" t="str">
            <v>Sold Out</v>
          </cell>
          <cell r="C1495" t="str">
            <v>Other</v>
          </cell>
        </row>
        <row r="1496">
          <cell r="A1496" t="str">
            <v>060817632303</v>
          </cell>
          <cell r="B1496" t="str">
            <v>Sold Out</v>
          </cell>
          <cell r="C1496" t="str">
            <v>Other</v>
          </cell>
        </row>
        <row r="1497">
          <cell r="A1497" t="str">
            <v>060817632305</v>
          </cell>
          <cell r="B1497" t="str">
            <v>Sold Out</v>
          </cell>
          <cell r="C1497" t="str">
            <v>Other</v>
          </cell>
        </row>
        <row r="1498">
          <cell r="A1498" t="str">
            <v>060817632307</v>
          </cell>
          <cell r="B1498" t="str">
            <v>Sold Out</v>
          </cell>
          <cell r="C1498" t="str">
            <v>Other</v>
          </cell>
        </row>
        <row r="1499">
          <cell r="A1499" t="str">
            <v>060817632309</v>
          </cell>
          <cell r="B1499" t="str">
            <v>Sold Out</v>
          </cell>
          <cell r="C1499" t="str">
            <v>Other</v>
          </cell>
        </row>
        <row r="1500">
          <cell r="A1500" t="str">
            <v>060819038303</v>
          </cell>
          <cell r="B1500" t="str">
            <v>Sold Out</v>
          </cell>
          <cell r="C1500" t="str">
            <v>Other</v>
          </cell>
        </row>
        <row r="1501">
          <cell r="A1501" t="str">
            <v>060819038305</v>
          </cell>
          <cell r="B1501" t="str">
            <v>Sold Out</v>
          </cell>
          <cell r="C1501" t="str">
            <v>Other</v>
          </cell>
        </row>
        <row r="1502">
          <cell r="A1502" t="str">
            <v>060819038307</v>
          </cell>
          <cell r="B1502" t="str">
            <v>Sold Out</v>
          </cell>
          <cell r="C1502" t="str">
            <v>Other</v>
          </cell>
        </row>
        <row r="1503">
          <cell r="A1503" t="str">
            <v>060819038309</v>
          </cell>
          <cell r="B1503" t="str">
            <v>Sold Out</v>
          </cell>
          <cell r="C1503" t="str">
            <v>Other</v>
          </cell>
        </row>
        <row r="1504">
          <cell r="A1504" t="str">
            <v>060819133303</v>
          </cell>
          <cell r="B1504" t="str">
            <v>Sold Out</v>
          </cell>
          <cell r="C1504" t="str">
            <v>Other</v>
          </cell>
        </row>
        <row r="1505">
          <cell r="A1505" t="str">
            <v>060819133305</v>
          </cell>
          <cell r="B1505" t="str">
            <v>Sold Out</v>
          </cell>
          <cell r="C1505" t="str">
            <v>Other</v>
          </cell>
        </row>
        <row r="1506">
          <cell r="A1506" t="str">
            <v>060819133307</v>
          </cell>
          <cell r="B1506" t="str">
            <v>Sold Out</v>
          </cell>
          <cell r="C1506" t="str">
            <v>Other</v>
          </cell>
        </row>
        <row r="1507">
          <cell r="A1507" t="str">
            <v>060819133309</v>
          </cell>
          <cell r="B1507" t="str">
            <v>Sold Out</v>
          </cell>
          <cell r="C1507" t="str">
            <v>Other</v>
          </cell>
        </row>
        <row r="1508">
          <cell r="A1508" t="str">
            <v>060819339303</v>
          </cell>
          <cell r="B1508" t="str">
            <v>Sold Out</v>
          </cell>
          <cell r="C1508" t="str">
            <v>Other</v>
          </cell>
        </row>
        <row r="1509">
          <cell r="A1509" t="str">
            <v>060819339305</v>
          </cell>
          <cell r="B1509" t="str">
            <v>Sold Out</v>
          </cell>
          <cell r="C1509" t="str">
            <v>Other</v>
          </cell>
        </row>
        <row r="1510">
          <cell r="A1510" t="str">
            <v>060819339307</v>
          </cell>
          <cell r="B1510" t="str">
            <v>Sold Out</v>
          </cell>
          <cell r="C1510" t="str">
            <v>Other</v>
          </cell>
        </row>
        <row r="1511">
          <cell r="A1511" t="str">
            <v>060819339309</v>
          </cell>
          <cell r="B1511" t="str">
            <v>Sold Out</v>
          </cell>
          <cell r="C1511" t="str">
            <v>Other</v>
          </cell>
        </row>
        <row r="1512">
          <cell r="A1512" t="str">
            <v>060819433303</v>
          </cell>
          <cell r="B1512" t="str">
            <v>Sold Out</v>
          </cell>
          <cell r="C1512" t="str">
            <v>Other</v>
          </cell>
        </row>
        <row r="1513">
          <cell r="A1513" t="str">
            <v>060819433305</v>
          </cell>
          <cell r="B1513" t="str">
            <v>Sold Out</v>
          </cell>
          <cell r="C1513" t="str">
            <v>Other</v>
          </cell>
        </row>
        <row r="1514">
          <cell r="A1514" t="str">
            <v>060819433307</v>
          </cell>
          <cell r="B1514" t="str">
            <v>Sold Out</v>
          </cell>
          <cell r="C1514" t="str">
            <v>Other</v>
          </cell>
        </row>
        <row r="1515">
          <cell r="A1515" t="str">
            <v>060819433309</v>
          </cell>
          <cell r="B1515" t="str">
            <v>Sold Out</v>
          </cell>
          <cell r="C1515" t="str">
            <v>Other</v>
          </cell>
        </row>
        <row r="1516">
          <cell r="A1516" t="str">
            <v>060819448303</v>
          </cell>
          <cell r="B1516" t="str">
            <v>Sold Out</v>
          </cell>
          <cell r="C1516" t="str">
            <v>Other</v>
          </cell>
        </row>
        <row r="1517">
          <cell r="A1517" t="str">
            <v>060819448305</v>
          </cell>
          <cell r="B1517" t="str">
            <v>Sold Out</v>
          </cell>
          <cell r="C1517" t="str">
            <v>Other</v>
          </cell>
        </row>
        <row r="1518">
          <cell r="A1518" t="str">
            <v>060819448307</v>
          </cell>
          <cell r="B1518" t="str">
            <v>Sold Out</v>
          </cell>
          <cell r="C1518" t="str">
            <v>Other</v>
          </cell>
        </row>
        <row r="1519">
          <cell r="A1519" t="str">
            <v>060819448309</v>
          </cell>
          <cell r="B1519" t="str">
            <v>Sold Out</v>
          </cell>
          <cell r="C1519" t="str">
            <v>Other</v>
          </cell>
        </row>
        <row r="1520">
          <cell r="A1520" t="str">
            <v>060820038303</v>
          </cell>
          <cell r="B1520" t="str">
            <v>Sold Out</v>
          </cell>
          <cell r="C1520" t="str">
            <v>Other</v>
          </cell>
        </row>
        <row r="1521">
          <cell r="A1521" t="str">
            <v>060820038305</v>
          </cell>
          <cell r="B1521" t="str">
            <v>Sold Out</v>
          </cell>
          <cell r="C1521" t="str">
            <v>Other</v>
          </cell>
        </row>
        <row r="1522">
          <cell r="A1522" t="str">
            <v>060820038307</v>
          </cell>
          <cell r="B1522" t="str">
            <v>Sold Out</v>
          </cell>
          <cell r="C1522" t="str">
            <v>Other</v>
          </cell>
        </row>
        <row r="1523">
          <cell r="A1523" t="str">
            <v>060820038309</v>
          </cell>
          <cell r="B1523" t="str">
            <v>Sold Out</v>
          </cell>
          <cell r="C1523" t="str">
            <v>Other</v>
          </cell>
        </row>
        <row r="1524">
          <cell r="A1524" t="str">
            <v>060820038310</v>
          </cell>
          <cell r="B1524" t="str">
            <v>Sold Out</v>
          </cell>
          <cell r="C1524" t="str">
            <v>Other</v>
          </cell>
        </row>
        <row r="1525">
          <cell r="A1525" t="str">
            <v>060820133303</v>
          </cell>
          <cell r="B1525" t="str">
            <v>Sold Out</v>
          </cell>
          <cell r="C1525" t="str">
            <v>Other</v>
          </cell>
        </row>
        <row r="1526">
          <cell r="A1526" t="str">
            <v>060820133305</v>
          </cell>
          <cell r="B1526" t="str">
            <v>Sold Out</v>
          </cell>
          <cell r="C1526" t="str">
            <v>Other</v>
          </cell>
        </row>
        <row r="1527">
          <cell r="A1527" t="str">
            <v>060820133307</v>
          </cell>
          <cell r="B1527" t="str">
            <v>Sold Out</v>
          </cell>
          <cell r="C1527" t="str">
            <v>Other</v>
          </cell>
        </row>
        <row r="1528">
          <cell r="A1528" t="str">
            <v>060820133309</v>
          </cell>
          <cell r="B1528" t="str">
            <v>Sold Out</v>
          </cell>
          <cell r="C1528" t="str">
            <v>Other</v>
          </cell>
        </row>
        <row r="1529">
          <cell r="A1529" t="str">
            <v>060820133310</v>
          </cell>
          <cell r="B1529" t="str">
            <v>Sold Out</v>
          </cell>
          <cell r="C1529" t="str">
            <v>Other</v>
          </cell>
        </row>
        <row r="1530">
          <cell r="A1530" t="str">
            <v>060820448303</v>
          </cell>
          <cell r="B1530" t="str">
            <v>Sold Out</v>
          </cell>
          <cell r="C1530" t="str">
            <v>Other</v>
          </cell>
        </row>
        <row r="1531">
          <cell r="A1531" t="str">
            <v>060820448305</v>
          </cell>
          <cell r="B1531" t="str">
            <v>Sold Out</v>
          </cell>
          <cell r="C1531" t="str">
            <v>Other</v>
          </cell>
        </row>
        <row r="1532">
          <cell r="A1532" t="str">
            <v>060820448307</v>
          </cell>
          <cell r="B1532" t="str">
            <v>Sold Out</v>
          </cell>
          <cell r="C1532" t="str">
            <v>Other</v>
          </cell>
        </row>
        <row r="1533">
          <cell r="A1533" t="str">
            <v>060820448309</v>
          </cell>
          <cell r="B1533" t="str">
            <v>Sold Out</v>
          </cell>
          <cell r="C1533" t="str">
            <v>Other</v>
          </cell>
        </row>
        <row r="1534">
          <cell r="A1534" t="str">
            <v>060820448310</v>
          </cell>
          <cell r="B1534" t="str">
            <v>Sold Out</v>
          </cell>
          <cell r="C1534" t="str">
            <v>Other</v>
          </cell>
        </row>
        <row r="1535">
          <cell r="A1535" t="str">
            <v>060824038303</v>
          </cell>
          <cell r="B1535" t="str">
            <v>Sold Out</v>
          </cell>
          <cell r="C1535" t="str">
            <v>Other</v>
          </cell>
        </row>
        <row r="1536">
          <cell r="A1536" t="str">
            <v>060824038305</v>
          </cell>
          <cell r="B1536" t="str">
            <v>Sold Out</v>
          </cell>
          <cell r="C1536" t="str">
            <v>Other</v>
          </cell>
        </row>
        <row r="1537">
          <cell r="A1537" t="str">
            <v>060824038307</v>
          </cell>
          <cell r="B1537" t="str">
            <v>Sold Out</v>
          </cell>
          <cell r="C1537" t="str">
            <v>Other</v>
          </cell>
        </row>
        <row r="1538">
          <cell r="A1538" t="str">
            <v>060824038309</v>
          </cell>
          <cell r="B1538" t="str">
            <v>Sold Out</v>
          </cell>
          <cell r="C1538" t="str">
            <v>Other</v>
          </cell>
        </row>
        <row r="1539">
          <cell r="A1539" t="str">
            <v>060835133303</v>
          </cell>
          <cell r="B1539" t="str">
            <v>Sold Out</v>
          </cell>
          <cell r="C1539" t="str">
            <v>Other</v>
          </cell>
        </row>
        <row r="1540">
          <cell r="A1540" t="str">
            <v>060835133305</v>
          </cell>
          <cell r="B1540" t="str">
            <v>Sold Out</v>
          </cell>
          <cell r="C1540" t="str">
            <v>Other</v>
          </cell>
        </row>
        <row r="1541">
          <cell r="A1541" t="str">
            <v>060835133307</v>
          </cell>
          <cell r="B1541" t="str">
            <v>Sold Out</v>
          </cell>
          <cell r="C1541" t="str">
            <v>Other</v>
          </cell>
        </row>
        <row r="1542">
          <cell r="A1542" t="str">
            <v>060835133309</v>
          </cell>
          <cell r="B1542" t="str">
            <v>Sold Out</v>
          </cell>
          <cell r="C1542" t="str">
            <v>Other</v>
          </cell>
        </row>
        <row r="1543">
          <cell r="A1543" t="str">
            <v>060835404303</v>
          </cell>
          <cell r="B1543" t="str">
            <v>Sold Out</v>
          </cell>
          <cell r="C1543" t="str">
            <v>Other</v>
          </cell>
        </row>
        <row r="1544">
          <cell r="A1544" t="str">
            <v>060835404305</v>
          </cell>
          <cell r="B1544" t="str">
            <v>Sold Out</v>
          </cell>
          <cell r="C1544" t="str">
            <v>Other</v>
          </cell>
        </row>
        <row r="1545">
          <cell r="A1545" t="str">
            <v>060835404307</v>
          </cell>
          <cell r="B1545" t="str">
            <v>Sold Out</v>
          </cell>
          <cell r="C1545" t="str">
            <v>Other</v>
          </cell>
        </row>
        <row r="1546">
          <cell r="A1546" t="str">
            <v>060835404309</v>
          </cell>
          <cell r="B1546" t="str">
            <v>Sold Out</v>
          </cell>
          <cell r="C1546" t="str">
            <v>Other</v>
          </cell>
        </row>
        <row r="1547">
          <cell r="A1547" t="str">
            <v>060835590303</v>
          </cell>
          <cell r="B1547" t="str">
            <v>Sold Out</v>
          </cell>
          <cell r="C1547" t="str">
            <v>Other</v>
          </cell>
        </row>
        <row r="1548">
          <cell r="A1548" t="str">
            <v>060835590305</v>
          </cell>
          <cell r="B1548" t="str">
            <v>Sold Out</v>
          </cell>
          <cell r="C1548" t="str">
            <v>Other</v>
          </cell>
        </row>
        <row r="1549">
          <cell r="A1549" t="str">
            <v>060835590307</v>
          </cell>
          <cell r="B1549" t="str">
            <v>Sold Out</v>
          </cell>
          <cell r="C1549" t="str">
            <v>Other</v>
          </cell>
        </row>
        <row r="1550">
          <cell r="A1550" t="str">
            <v>060835590309</v>
          </cell>
          <cell r="B1550" t="str">
            <v>Sold Out</v>
          </cell>
          <cell r="C1550" t="str">
            <v>Other</v>
          </cell>
        </row>
        <row r="1551">
          <cell r="A1551" t="str">
            <v>060835632303</v>
          </cell>
          <cell r="B1551" t="str">
            <v>Sold Out</v>
          </cell>
          <cell r="C1551" t="str">
            <v>Other</v>
          </cell>
        </row>
        <row r="1552">
          <cell r="A1552" t="str">
            <v>060835632305</v>
          </cell>
          <cell r="B1552" t="str">
            <v>Sold Out</v>
          </cell>
          <cell r="C1552" t="str">
            <v>Other</v>
          </cell>
        </row>
        <row r="1553">
          <cell r="A1553" t="str">
            <v>060835632307</v>
          </cell>
          <cell r="B1553" t="str">
            <v>Sold Out</v>
          </cell>
          <cell r="C1553" t="str">
            <v>Other</v>
          </cell>
        </row>
        <row r="1554">
          <cell r="A1554" t="str">
            <v>060835632309</v>
          </cell>
          <cell r="B1554" t="str">
            <v>Sold Out</v>
          </cell>
          <cell r="C1554" t="str">
            <v>Other</v>
          </cell>
        </row>
        <row r="1555">
          <cell r="A1555" t="str">
            <v>060851259303</v>
          </cell>
          <cell r="B1555" t="str">
            <v>Sold Out</v>
          </cell>
          <cell r="C1555" t="str">
            <v>Other</v>
          </cell>
        </row>
        <row r="1556">
          <cell r="A1556" t="str">
            <v>060851259305</v>
          </cell>
          <cell r="B1556" t="str">
            <v>Sold Out</v>
          </cell>
          <cell r="C1556" t="str">
            <v>Other</v>
          </cell>
        </row>
        <row r="1557">
          <cell r="A1557" t="str">
            <v>060851259307</v>
          </cell>
          <cell r="B1557" t="str">
            <v>Sold Out</v>
          </cell>
          <cell r="C1557" t="str">
            <v>Other</v>
          </cell>
        </row>
        <row r="1558">
          <cell r="A1558" t="str">
            <v>060851259309</v>
          </cell>
          <cell r="B1558" t="str">
            <v>Sold Out</v>
          </cell>
          <cell r="C1558" t="str">
            <v>Other</v>
          </cell>
        </row>
        <row r="1559">
          <cell r="A1559" t="str">
            <v>060851354303</v>
          </cell>
          <cell r="B1559" t="str">
            <v>Sold Out</v>
          </cell>
          <cell r="C1559" t="str">
            <v>Other</v>
          </cell>
        </row>
        <row r="1560">
          <cell r="A1560" t="str">
            <v>060851354305</v>
          </cell>
          <cell r="B1560" t="str">
            <v>Sold Out</v>
          </cell>
          <cell r="C1560" t="str">
            <v>Other</v>
          </cell>
        </row>
        <row r="1561">
          <cell r="A1561" t="str">
            <v>060851354307</v>
          </cell>
          <cell r="B1561" t="str">
            <v>Sold Out</v>
          </cell>
          <cell r="C1561" t="str">
            <v>Other</v>
          </cell>
        </row>
        <row r="1562">
          <cell r="A1562" t="str">
            <v>060851354309</v>
          </cell>
          <cell r="B1562" t="str">
            <v>Sold Out</v>
          </cell>
          <cell r="C1562" t="str">
            <v>Other</v>
          </cell>
        </row>
        <row r="1563">
          <cell r="A1563" t="str">
            <v>060855038303</v>
          </cell>
          <cell r="B1563" t="str">
            <v>Sold Out</v>
          </cell>
          <cell r="C1563" t="str">
            <v>Other</v>
          </cell>
        </row>
        <row r="1564">
          <cell r="A1564" t="str">
            <v>060855038305</v>
          </cell>
          <cell r="B1564" t="str">
            <v>Sold Out</v>
          </cell>
          <cell r="C1564" t="str">
            <v>Other</v>
          </cell>
        </row>
        <row r="1565">
          <cell r="A1565" t="str">
            <v>060855038307</v>
          </cell>
          <cell r="B1565" t="str">
            <v>Sold Out</v>
          </cell>
          <cell r="C1565" t="str">
            <v>Other</v>
          </cell>
        </row>
        <row r="1566">
          <cell r="A1566" t="str">
            <v>060855038309</v>
          </cell>
          <cell r="B1566" t="str">
            <v>Sold Out</v>
          </cell>
          <cell r="C1566" t="str">
            <v>Other</v>
          </cell>
        </row>
        <row r="1567">
          <cell r="A1567" t="str">
            <v>060855038310</v>
          </cell>
          <cell r="B1567" t="str">
            <v>Sold Out</v>
          </cell>
          <cell r="C1567" t="str">
            <v>Other</v>
          </cell>
        </row>
        <row r="1568">
          <cell r="A1568" t="str">
            <v>060855433303</v>
          </cell>
          <cell r="B1568" t="str">
            <v>Sold Out</v>
          </cell>
          <cell r="C1568" t="str">
            <v>Other</v>
          </cell>
        </row>
        <row r="1569">
          <cell r="A1569" t="str">
            <v>060855433305</v>
          </cell>
          <cell r="B1569" t="str">
            <v>Sold Out</v>
          </cell>
          <cell r="C1569" t="str">
            <v>Other</v>
          </cell>
        </row>
        <row r="1570">
          <cell r="A1570" t="str">
            <v>060855433307</v>
          </cell>
          <cell r="B1570" t="str">
            <v>Sold Out</v>
          </cell>
          <cell r="C1570" t="str">
            <v>Other</v>
          </cell>
        </row>
        <row r="1571">
          <cell r="A1571" t="str">
            <v>060855433309</v>
          </cell>
          <cell r="B1571" t="str">
            <v>Sold Out</v>
          </cell>
          <cell r="C1571" t="str">
            <v>Other</v>
          </cell>
        </row>
        <row r="1572">
          <cell r="A1572" t="str">
            <v>060855433310</v>
          </cell>
          <cell r="B1572" t="str">
            <v>Sold Out</v>
          </cell>
          <cell r="C1572" t="str">
            <v>Other</v>
          </cell>
        </row>
        <row r="1573">
          <cell r="A1573" t="str">
            <v>060855448303</v>
          </cell>
          <cell r="B1573" t="str">
            <v>Sold Out</v>
          </cell>
          <cell r="C1573" t="str">
            <v>Other</v>
          </cell>
        </row>
        <row r="1574">
          <cell r="A1574" t="str">
            <v>060855448305</v>
          </cell>
          <cell r="B1574" t="str">
            <v>Sold Out</v>
          </cell>
          <cell r="C1574" t="str">
            <v>Other</v>
          </cell>
        </row>
        <row r="1575">
          <cell r="A1575" t="str">
            <v>060855448307</v>
          </cell>
          <cell r="B1575" t="str">
            <v>Sold Out</v>
          </cell>
          <cell r="C1575" t="str">
            <v>Other</v>
          </cell>
        </row>
        <row r="1576">
          <cell r="A1576" t="str">
            <v>060855448309</v>
          </cell>
          <cell r="B1576" t="str">
            <v>Sold Out</v>
          </cell>
          <cell r="C1576" t="str">
            <v>Other</v>
          </cell>
        </row>
        <row r="1577">
          <cell r="A1577" t="str">
            <v>060855448310</v>
          </cell>
          <cell r="B1577" t="str">
            <v>Sold Out</v>
          </cell>
          <cell r="C1577" t="str">
            <v>Other</v>
          </cell>
        </row>
        <row r="1578">
          <cell r="A1578" t="str">
            <v>060856038303</v>
          </cell>
          <cell r="B1578" t="str">
            <v>Sold Out</v>
          </cell>
          <cell r="C1578" t="str">
            <v>Other</v>
          </cell>
        </row>
        <row r="1579">
          <cell r="A1579" t="str">
            <v>060856038305</v>
          </cell>
          <cell r="B1579" t="str">
            <v>Sold Out</v>
          </cell>
          <cell r="C1579" t="str">
            <v>Other</v>
          </cell>
        </row>
        <row r="1580">
          <cell r="A1580" t="str">
            <v>060856038307</v>
          </cell>
          <cell r="B1580" t="str">
            <v>Sold Out</v>
          </cell>
          <cell r="C1580" t="str">
            <v>Other</v>
          </cell>
        </row>
        <row r="1581">
          <cell r="A1581" t="str">
            <v>060856038309</v>
          </cell>
          <cell r="B1581" t="str">
            <v>Sold Out</v>
          </cell>
          <cell r="C1581" t="str">
            <v>Other</v>
          </cell>
        </row>
        <row r="1582">
          <cell r="A1582" t="str">
            <v>060856433303</v>
          </cell>
          <cell r="B1582" t="str">
            <v>Sold Out</v>
          </cell>
          <cell r="C1582" t="str">
            <v>Other</v>
          </cell>
        </row>
        <row r="1583">
          <cell r="A1583" t="str">
            <v>060856433305</v>
          </cell>
          <cell r="B1583" t="str">
            <v>Sold Out</v>
          </cell>
          <cell r="C1583" t="str">
            <v>Other</v>
          </cell>
        </row>
        <row r="1584">
          <cell r="A1584" t="str">
            <v>060856433307</v>
          </cell>
          <cell r="B1584" t="str">
            <v>Sold Out</v>
          </cell>
          <cell r="C1584" t="str">
            <v>Other</v>
          </cell>
        </row>
        <row r="1585">
          <cell r="A1585" t="str">
            <v>060856433309</v>
          </cell>
          <cell r="B1585" t="str">
            <v>Sold Out</v>
          </cell>
          <cell r="C1585" t="str">
            <v>Other</v>
          </cell>
        </row>
        <row r="1586">
          <cell r="A1586" t="str">
            <v>060856448303</v>
          </cell>
          <cell r="B1586" t="str">
            <v>Sold Out</v>
          </cell>
          <cell r="C1586" t="str">
            <v>Other</v>
          </cell>
        </row>
        <row r="1587">
          <cell r="A1587" t="str">
            <v>060856448305</v>
          </cell>
          <cell r="B1587" t="str">
            <v>Sold Out</v>
          </cell>
          <cell r="C1587" t="str">
            <v>Other</v>
          </cell>
        </row>
        <row r="1588">
          <cell r="A1588" t="str">
            <v>060856448307</v>
          </cell>
          <cell r="B1588" t="str">
            <v>Sold Out</v>
          </cell>
          <cell r="C1588" t="str">
            <v>Other</v>
          </cell>
        </row>
        <row r="1589">
          <cell r="A1589" t="str">
            <v>060856448309</v>
          </cell>
          <cell r="B1589" t="str">
            <v>Sold Out</v>
          </cell>
          <cell r="C1589" t="str">
            <v>Other</v>
          </cell>
        </row>
        <row r="1590">
          <cell r="A1590" t="str">
            <v>060908038303</v>
          </cell>
          <cell r="B1590" t="str">
            <v>Sold Out</v>
          </cell>
          <cell r="C1590" t="str">
            <v>Other</v>
          </cell>
        </row>
        <row r="1591">
          <cell r="A1591" t="str">
            <v>060908038305</v>
          </cell>
          <cell r="B1591" t="str">
            <v>Sold Out</v>
          </cell>
          <cell r="C1591" t="str">
            <v>Other</v>
          </cell>
        </row>
        <row r="1592">
          <cell r="A1592" t="str">
            <v>060908038307</v>
          </cell>
          <cell r="B1592" t="str">
            <v>Sold Out</v>
          </cell>
          <cell r="C1592" t="str">
            <v>Other</v>
          </cell>
        </row>
        <row r="1593">
          <cell r="A1593" t="str">
            <v>060908038309</v>
          </cell>
          <cell r="B1593" t="str">
            <v>Sold Out</v>
          </cell>
          <cell r="C1593" t="str">
            <v>Other</v>
          </cell>
        </row>
        <row r="1594">
          <cell r="A1594" t="str">
            <v>060908038310</v>
          </cell>
          <cell r="B1594" t="str">
            <v>Sold Out</v>
          </cell>
          <cell r="C1594" t="str">
            <v>Other</v>
          </cell>
        </row>
        <row r="1595">
          <cell r="A1595" t="str">
            <v>060908133303</v>
          </cell>
          <cell r="B1595" t="str">
            <v>Sold Out</v>
          </cell>
          <cell r="C1595" t="str">
            <v>Other</v>
          </cell>
        </row>
        <row r="1596">
          <cell r="A1596" t="str">
            <v>060908133305</v>
          </cell>
          <cell r="B1596" t="str">
            <v>Sold Out</v>
          </cell>
          <cell r="C1596" t="str">
            <v>Other</v>
          </cell>
        </row>
        <row r="1597">
          <cell r="A1597" t="str">
            <v>060908133307</v>
          </cell>
          <cell r="B1597" t="str">
            <v>Sold Out</v>
          </cell>
          <cell r="C1597" t="str">
            <v>Other</v>
          </cell>
        </row>
        <row r="1598">
          <cell r="A1598" t="str">
            <v>060908133309</v>
          </cell>
          <cell r="B1598" t="str">
            <v>Sold Out</v>
          </cell>
          <cell r="C1598" t="str">
            <v>Other</v>
          </cell>
        </row>
        <row r="1599">
          <cell r="A1599" t="str">
            <v>060908133310</v>
          </cell>
          <cell r="B1599" t="str">
            <v>Sold Out</v>
          </cell>
          <cell r="C1599" t="str">
            <v>Other</v>
          </cell>
        </row>
        <row r="1600">
          <cell r="A1600" t="str">
            <v>060908242303</v>
          </cell>
          <cell r="B1600" t="str">
            <v>Sold Out</v>
          </cell>
          <cell r="C1600" t="str">
            <v>Other</v>
          </cell>
        </row>
        <row r="1601">
          <cell r="A1601" t="str">
            <v>060908242305</v>
          </cell>
          <cell r="B1601" t="str">
            <v>Sold Out</v>
          </cell>
          <cell r="C1601" t="str">
            <v>Other</v>
          </cell>
        </row>
        <row r="1602">
          <cell r="A1602" t="str">
            <v>060908242307</v>
          </cell>
          <cell r="B1602" t="str">
            <v>Sold Out</v>
          </cell>
          <cell r="C1602" t="str">
            <v>Other</v>
          </cell>
        </row>
        <row r="1603">
          <cell r="A1603" t="str">
            <v>060908242309</v>
          </cell>
          <cell r="B1603" t="str">
            <v>Sold Out</v>
          </cell>
          <cell r="C1603" t="str">
            <v>Other</v>
          </cell>
        </row>
        <row r="1604">
          <cell r="A1604" t="str">
            <v>060908242310</v>
          </cell>
          <cell r="B1604" t="str">
            <v>Sold Out</v>
          </cell>
          <cell r="C1604" t="str">
            <v>Other</v>
          </cell>
        </row>
        <row r="1605">
          <cell r="A1605" t="str">
            <v>060908632303</v>
          </cell>
          <cell r="B1605" t="str">
            <v>Sold Out</v>
          </cell>
          <cell r="C1605" t="str">
            <v>Other</v>
          </cell>
        </row>
        <row r="1606">
          <cell r="A1606" t="str">
            <v>060908632305</v>
          </cell>
          <cell r="B1606" t="str">
            <v>Sold Out</v>
          </cell>
          <cell r="C1606" t="str">
            <v>Other</v>
          </cell>
        </row>
        <row r="1607">
          <cell r="A1607" t="str">
            <v>060908632307</v>
          </cell>
          <cell r="B1607" t="str">
            <v>Sold Out</v>
          </cell>
          <cell r="C1607" t="str">
            <v>Other</v>
          </cell>
        </row>
        <row r="1608">
          <cell r="A1608" t="str">
            <v>060908632309</v>
          </cell>
          <cell r="B1608" t="str">
            <v>Sold Out</v>
          </cell>
          <cell r="C1608" t="str">
            <v>Other</v>
          </cell>
        </row>
        <row r="1609">
          <cell r="A1609" t="str">
            <v>060908632310</v>
          </cell>
          <cell r="B1609" t="str">
            <v>Sold Out</v>
          </cell>
          <cell r="C1609" t="str">
            <v>Other</v>
          </cell>
        </row>
        <row r="1610">
          <cell r="A1610" t="str">
            <v>060994038303</v>
          </cell>
          <cell r="B1610" t="str">
            <v>Sold Out</v>
          </cell>
          <cell r="C1610" t="str">
            <v>Other</v>
          </cell>
        </row>
        <row r="1611">
          <cell r="A1611" t="str">
            <v>060994038305</v>
          </cell>
          <cell r="B1611" t="str">
            <v>Sold Out</v>
          </cell>
          <cell r="C1611" t="str">
            <v>Other</v>
          </cell>
        </row>
        <row r="1612">
          <cell r="A1612" t="str">
            <v>060994038307</v>
          </cell>
          <cell r="B1612" t="str">
            <v>Sold Out</v>
          </cell>
          <cell r="C1612" t="str">
            <v>Other</v>
          </cell>
        </row>
        <row r="1613">
          <cell r="A1613" t="str">
            <v>060994038309</v>
          </cell>
          <cell r="B1613" t="str">
            <v>Sold Out</v>
          </cell>
          <cell r="C1613" t="str">
            <v>Other</v>
          </cell>
        </row>
        <row r="1614">
          <cell r="A1614" t="str">
            <v>060994303303</v>
          </cell>
          <cell r="B1614" t="str">
            <v>Sold Out</v>
          </cell>
          <cell r="C1614" t="str">
            <v>Other</v>
          </cell>
        </row>
        <row r="1615">
          <cell r="A1615" t="str">
            <v>060994303305</v>
          </cell>
          <cell r="B1615" t="str">
            <v>Sold Out</v>
          </cell>
          <cell r="C1615" t="str">
            <v>Other</v>
          </cell>
        </row>
        <row r="1616">
          <cell r="A1616" t="str">
            <v>060994303307</v>
          </cell>
          <cell r="B1616" t="str">
            <v>Sold Out</v>
          </cell>
          <cell r="C1616" t="str">
            <v>Other</v>
          </cell>
        </row>
        <row r="1617">
          <cell r="A1617" t="str">
            <v>060994303309</v>
          </cell>
          <cell r="B1617" t="str">
            <v>Sold Out</v>
          </cell>
          <cell r="C1617" t="str">
            <v>Other</v>
          </cell>
        </row>
        <row r="1618">
          <cell r="A1618" t="str">
            <v>060994433303</v>
          </cell>
          <cell r="B1618" t="str">
            <v>Sold Out</v>
          </cell>
          <cell r="C1618" t="str">
            <v>Other</v>
          </cell>
        </row>
        <row r="1619">
          <cell r="A1619" t="str">
            <v>060994433305</v>
          </cell>
          <cell r="B1619" t="str">
            <v>Sold Out</v>
          </cell>
          <cell r="C1619" t="str">
            <v>Other</v>
          </cell>
        </row>
        <row r="1620">
          <cell r="A1620" t="str">
            <v>060994433307</v>
          </cell>
          <cell r="B1620" t="str">
            <v>Sold Out</v>
          </cell>
          <cell r="C1620" t="str">
            <v>Other</v>
          </cell>
        </row>
        <row r="1621">
          <cell r="A1621" t="str">
            <v>060994433309</v>
          </cell>
          <cell r="B1621" t="str">
            <v>Sold Out</v>
          </cell>
          <cell r="C1621" t="str">
            <v>Other</v>
          </cell>
        </row>
        <row r="1622">
          <cell r="A1622" t="str">
            <v>060994512303</v>
          </cell>
          <cell r="B1622" t="str">
            <v>Sold Out</v>
          </cell>
          <cell r="C1622" t="str">
            <v>Other</v>
          </cell>
        </row>
        <row r="1623">
          <cell r="A1623" t="str">
            <v>060994512305</v>
          </cell>
          <cell r="B1623" t="str">
            <v>Sold Out</v>
          </cell>
          <cell r="C1623" t="str">
            <v>Other</v>
          </cell>
        </row>
        <row r="1624">
          <cell r="A1624" t="str">
            <v>060994512307</v>
          </cell>
          <cell r="B1624" t="str">
            <v>Sold Out</v>
          </cell>
          <cell r="C1624" t="str">
            <v>Other</v>
          </cell>
        </row>
        <row r="1625">
          <cell r="A1625" t="str">
            <v>060994512309</v>
          </cell>
          <cell r="B1625" t="str">
            <v>Sold Out</v>
          </cell>
          <cell r="C1625" t="str">
            <v>Other</v>
          </cell>
        </row>
        <row r="1626">
          <cell r="A1626" t="str">
            <v>060995038303</v>
          </cell>
          <cell r="B1626" t="str">
            <v>Sold Out</v>
          </cell>
          <cell r="C1626" t="str">
            <v>Other</v>
          </cell>
        </row>
        <row r="1627">
          <cell r="A1627" t="str">
            <v>060995038305</v>
          </cell>
          <cell r="B1627" t="str">
            <v>Sold Out</v>
          </cell>
          <cell r="C1627" t="str">
            <v>Other</v>
          </cell>
        </row>
        <row r="1628">
          <cell r="A1628" t="str">
            <v>060995038307</v>
          </cell>
          <cell r="B1628" t="str">
            <v>Sold Out</v>
          </cell>
          <cell r="C1628" t="str">
            <v>Other</v>
          </cell>
        </row>
        <row r="1629">
          <cell r="A1629" t="str">
            <v>060995038309</v>
          </cell>
          <cell r="B1629" t="str">
            <v>Sold Out</v>
          </cell>
          <cell r="C1629" t="str">
            <v>Other</v>
          </cell>
        </row>
        <row r="1630">
          <cell r="A1630" t="str">
            <v>060995512303</v>
          </cell>
          <cell r="B1630" t="str">
            <v>Sold Out</v>
          </cell>
          <cell r="C1630" t="str">
            <v>Other</v>
          </cell>
        </row>
        <row r="1631">
          <cell r="A1631" t="str">
            <v>060995512305</v>
          </cell>
          <cell r="B1631" t="str">
            <v>Sold Out</v>
          </cell>
          <cell r="C1631" t="str">
            <v>Other</v>
          </cell>
        </row>
        <row r="1632">
          <cell r="A1632" t="str">
            <v>060995512307</v>
          </cell>
          <cell r="B1632" t="str">
            <v>Sold Out</v>
          </cell>
          <cell r="C1632" t="str">
            <v>Other</v>
          </cell>
        </row>
        <row r="1633">
          <cell r="A1633" t="str">
            <v>060995512309</v>
          </cell>
          <cell r="B1633" t="str">
            <v>Sold Out</v>
          </cell>
          <cell r="C1633" t="str">
            <v>Other</v>
          </cell>
        </row>
        <row r="1634">
          <cell r="A1634" t="str">
            <v>060995564303</v>
          </cell>
          <cell r="B1634" t="str">
            <v>Sold Out</v>
          </cell>
          <cell r="C1634" t="str">
            <v>Other</v>
          </cell>
        </row>
        <row r="1635">
          <cell r="A1635" t="str">
            <v>060995564305</v>
          </cell>
          <cell r="B1635" t="str">
            <v>Sold Out</v>
          </cell>
          <cell r="C1635" t="str">
            <v>Other</v>
          </cell>
        </row>
        <row r="1636">
          <cell r="A1636" t="str">
            <v>060995564307</v>
          </cell>
          <cell r="B1636" t="str">
            <v>Sold Out</v>
          </cell>
          <cell r="C1636" t="str">
            <v>Other</v>
          </cell>
        </row>
        <row r="1637">
          <cell r="A1637" t="str">
            <v>060995564309</v>
          </cell>
          <cell r="B1637" t="str">
            <v>Sold Out</v>
          </cell>
          <cell r="C1637" t="str">
            <v>Other</v>
          </cell>
        </row>
        <row r="1638">
          <cell r="A1638" t="str">
            <v>060995632303</v>
          </cell>
          <cell r="B1638" t="str">
            <v>Sold Out</v>
          </cell>
          <cell r="C1638" t="str">
            <v>Other</v>
          </cell>
        </row>
        <row r="1639">
          <cell r="A1639" t="str">
            <v>060995632305</v>
          </cell>
          <cell r="B1639" t="str">
            <v>Sold Out</v>
          </cell>
          <cell r="C1639" t="str">
            <v>Other</v>
          </cell>
        </row>
        <row r="1640">
          <cell r="A1640" t="str">
            <v>060995632307</v>
          </cell>
          <cell r="B1640" t="str">
            <v>Sold Out</v>
          </cell>
          <cell r="C1640" t="str">
            <v>Other</v>
          </cell>
        </row>
        <row r="1641">
          <cell r="A1641" t="str">
            <v>060995632309</v>
          </cell>
          <cell r="B1641" t="str">
            <v>Sold Out</v>
          </cell>
          <cell r="C1641" t="str">
            <v>Other</v>
          </cell>
        </row>
        <row r="1642">
          <cell r="A1642" t="str">
            <v>060996038303</v>
          </cell>
          <cell r="B1642" t="str">
            <v>Sold Out</v>
          </cell>
          <cell r="C1642" t="str">
            <v>Other</v>
          </cell>
        </row>
        <row r="1643">
          <cell r="A1643" t="str">
            <v>060996038305</v>
          </cell>
          <cell r="B1643" t="str">
            <v>Sold Out</v>
          </cell>
          <cell r="C1643" t="str">
            <v>Other</v>
          </cell>
        </row>
        <row r="1644">
          <cell r="A1644" t="str">
            <v>060996038307</v>
          </cell>
          <cell r="B1644" t="str">
            <v>Sold Out</v>
          </cell>
          <cell r="C1644" t="str">
            <v>Other</v>
          </cell>
        </row>
        <row r="1645">
          <cell r="A1645" t="str">
            <v>060996038309</v>
          </cell>
          <cell r="B1645" t="str">
            <v>Sold Out</v>
          </cell>
          <cell r="C1645" t="str">
            <v>Other</v>
          </cell>
        </row>
        <row r="1646">
          <cell r="A1646" t="str">
            <v>060996038310</v>
          </cell>
          <cell r="B1646" t="str">
            <v>Sold Out</v>
          </cell>
          <cell r="C1646" t="str">
            <v>Other</v>
          </cell>
        </row>
        <row r="1647">
          <cell r="A1647" t="str">
            <v>060996133303</v>
          </cell>
          <cell r="B1647" t="str">
            <v>Sold Out</v>
          </cell>
          <cell r="C1647" t="str">
            <v>Other</v>
          </cell>
        </row>
        <row r="1648">
          <cell r="A1648" t="str">
            <v>060996133305</v>
          </cell>
          <cell r="B1648" t="str">
            <v>Sold Out</v>
          </cell>
          <cell r="C1648" t="str">
            <v>Other</v>
          </cell>
        </row>
        <row r="1649">
          <cell r="A1649" t="str">
            <v>060996133307</v>
          </cell>
          <cell r="B1649" t="str">
            <v>Sold Out</v>
          </cell>
          <cell r="C1649" t="str">
            <v>Other</v>
          </cell>
        </row>
        <row r="1650">
          <cell r="A1650" t="str">
            <v>060996133309</v>
          </cell>
          <cell r="B1650" t="str">
            <v>Sold Out</v>
          </cell>
          <cell r="C1650" t="str">
            <v>Other</v>
          </cell>
        </row>
        <row r="1651">
          <cell r="A1651" t="str">
            <v>060996133310</v>
          </cell>
          <cell r="B1651" t="str">
            <v>Sold Out</v>
          </cell>
          <cell r="C1651" t="str">
            <v>Other</v>
          </cell>
        </row>
        <row r="1652">
          <cell r="A1652" t="str">
            <v>060996512303</v>
          </cell>
          <cell r="B1652" t="str">
            <v>Sold Out</v>
          </cell>
          <cell r="C1652" t="str">
            <v>Other</v>
          </cell>
        </row>
        <row r="1653">
          <cell r="A1653" t="str">
            <v>060996512305</v>
          </cell>
          <cell r="B1653" t="str">
            <v>Sold Out</v>
          </cell>
          <cell r="C1653" t="str">
            <v>Other</v>
          </cell>
        </row>
        <row r="1654">
          <cell r="A1654" t="str">
            <v>060996512307</v>
          </cell>
          <cell r="B1654" t="str">
            <v>Sold Out</v>
          </cell>
          <cell r="C1654" t="str">
            <v>Other</v>
          </cell>
        </row>
        <row r="1655">
          <cell r="A1655" t="str">
            <v>060996512309</v>
          </cell>
          <cell r="B1655" t="str">
            <v>Sold Out</v>
          </cell>
          <cell r="C1655" t="str">
            <v>Other</v>
          </cell>
        </row>
        <row r="1656">
          <cell r="A1656" t="str">
            <v>060996512310</v>
          </cell>
          <cell r="B1656" t="str">
            <v>Sold Out</v>
          </cell>
          <cell r="C1656" t="str">
            <v>Other</v>
          </cell>
        </row>
        <row r="1657">
          <cell r="A1657" t="str">
            <v>060996563303</v>
          </cell>
          <cell r="B1657" t="str">
            <v>Sold Out</v>
          </cell>
          <cell r="C1657" t="str">
            <v>Other</v>
          </cell>
        </row>
        <row r="1658">
          <cell r="A1658" t="str">
            <v>060996563305</v>
          </cell>
          <cell r="B1658" t="str">
            <v>Sold Out</v>
          </cell>
          <cell r="C1658" t="str">
            <v>Other</v>
          </cell>
        </row>
        <row r="1659">
          <cell r="A1659" t="str">
            <v>060996563307</v>
          </cell>
          <cell r="B1659" t="str">
            <v>Sold Out</v>
          </cell>
          <cell r="C1659" t="str">
            <v>Other</v>
          </cell>
        </row>
        <row r="1660">
          <cell r="A1660" t="str">
            <v>060996563309</v>
          </cell>
          <cell r="B1660" t="str">
            <v>Sold Out</v>
          </cell>
          <cell r="C1660" t="str">
            <v>Other</v>
          </cell>
        </row>
        <row r="1661">
          <cell r="A1661" t="str">
            <v>060996563310</v>
          </cell>
          <cell r="B1661" t="str">
            <v>Sold Out</v>
          </cell>
          <cell r="C1661" t="str">
            <v>Other</v>
          </cell>
        </row>
        <row r="1662">
          <cell r="A1662" t="str">
            <v>060997133303</v>
          </cell>
          <cell r="B1662" t="str">
            <v>Sold Out</v>
          </cell>
          <cell r="C1662" t="str">
            <v>Other</v>
          </cell>
        </row>
        <row r="1663">
          <cell r="A1663" t="str">
            <v>060997133305</v>
          </cell>
          <cell r="B1663" t="str">
            <v>Sold Out</v>
          </cell>
          <cell r="C1663" t="str">
            <v>Other</v>
          </cell>
        </row>
        <row r="1664">
          <cell r="A1664" t="str">
            <v>060997133307</v>
          </cell>
          <cell r="B1664" t="str">
            <v>Sold Out</v>
          </cell>
          <cell r="C1664" t="str">
            <v>Other</v>
          </cell>
        </row>
        <row r="1665">
          <cell r="A1665" t="str">
            <v>060997133309</v>
          </cell>
          <cell r="B1665" t="str">
            <v>Sold Out</v>
          </cell>
          <cell r="C1665" t="str">
            <v>Other</v>
          </cell>
        </row>
        <row r="1666">
          <cell r="A1666" t="str">
            <v>060997303303</v>
          </cell>
          <cell r="B1666" t="str">
            <v>Sold Out</v>
          </cell>
          <cell r="C1666" t="str">
            <v>Other</v>
          </cell>
        </row>
        <row r="1667">
          <cell r="A1667" t="str">
            <v>060997303305</v>
          </cell>
          <cell r="B1667" t="str">
            <v>Sold Out</v>
          </cell>
          <cell r="C1667" t="str">
            <v>Other</v>
          </cell>
        </row>
        <row r="1668">
          <cell r="A1668" t="str">
            <v>060997303307</v>
          </cell>
          <cell r="B1668" t="str">
            <v>Sold Out</v>
          </cell>
          <cell r="C1668" t="str">
            <v>Other</v>
          </cell>
        </row>
        <row r="1669">
          <cell r="A1669" t="str">
            <v>060997303309</v>
          </cell>
          <cell r="B1669" t="str">
            <v>Sold Out</v>
          </cell>
          <cell r="C1669" t="str">
            <v>Other</v>
          </cell>
        </row>
        <row r="1670">
          <cell r="A1670" t="str">
            <v>060997383303</v>
          </cell>
          <cell r="B1670" t="str">
            <v>Sold Out</v>
          </cell>
          <cell r="C1670" t="str">
            <v>Other</v>
          </cell>
        </row>
        <row r="1671">
          <cell r="A1671" t="str">
            <v>060997383305</v>
          </cell>
          <cell r="B1671" t="str">
            <v>Sold Out</v>
          </cell>
          <cell r="C1671" t="str">
            <v>Other</v>
          </cell>
        </row>
        <row r="1672">
          <cell r="A1672" t="str">
            <v>060997383307</v>
          </cell>
          <cell r="B1672" t="str">
            <v>Sold Out</v>
          </cell>
          <cell r="C1672" t="str">
            <v>Other</v>
          </cell>
        </row>
        <row r="1673">
          <cell r="A1673" t="str">
            <v>060997383309</v>
          </cell>
          <cell r="B1673" t="str">
            <v>Sold Out</v>
          </cell>
          <cell r="C1673" t="str">
            <v>Other</v>
          </cell>
        </row>
        <row r="1674">
          <cell r="A1674" t="str">
            <v>060997448303</v>
          </cell>
          <cell r="B1674" t="str">
            <v>Sold Out</v>
          </cell>
          <cell r="C1674" t="str">
            <v>Other</v>
          </cell>
        </row>
        <row r="1675">
          <cell r="A1675" t="str">
            <v>060997448305</v>
          </cell>
          <cell r="B1675" t="str">
            <v>Sold Out</v>
          </cell>
          <cell r="C1675" t="str">
            <v>Other</v>
          </cell>
        </row>
        <row r="1676">
          <cell r="A1676" t="str">
            <v>060997448307</v>
          </cell>
          <cell r="B1676" t="str">
            <v>Sold Out</v>
          </cell>
          <cell r="C1676" t="str">
            <v>Other</v>
          </cell>
        </row>
        <row r="1677">
          <cell r="A1677" t="str">
            <v>060997448309</v>
          </cell>
          <cell r="B1677" t="str">
            <v>Sold Out</v>
          </cell>
          <cell r="C1677" t="str">
            <v>Other</v>
          </cell>
        </row>
        <row r="1678">
          <cell r="A1678" t="str">
            <v>060998038303</v>
          </cell>
          <cell r="B1678" t="str">
            <v>Sold Out</v>
          </cell>
          <cell r="C1678" t="str">
            <v>Other</v>
          </cell>
        </row>
        <row r="1679">
          <cell r="A1679" t="str">
            <v>060998038305</v>
          </cell>
          <cell r="B1679" t="str">
            <v>Sold Out</v>
          </cell>
          <cell r="C1679" t="str">
            <v>Other</v>
          </cell>
        </row>
        <row r="1680">
          <cell r="A1680" t="str">
            <v>060998038307</v>
          </cell>
          <cell r="B1680" t="str">
            <v>Sold Out</v>
          </cell>
          <cell r="C1680" t="str">
            <v>Other</v>
          </cell>
        </row>
        <row r="1681">
          <cell r="A1681" t="str">
            <v>060998038309</v>
          </cell>
          <cell r="B1681" t="str">
            <v>Sold Out</v>
          </cell>
          <cell r="C1681" t="str">
            <v>Other</v>
          </cell>
        </row>
        <row r="1682">
          <cell r="A1682" t="str">
            <v>060998038310</v>
          </cell>
          <cell r="B1682" t="str">
            <v>Sold Out</v>
          </cell>
          <cell r="C1682" t="str">
            <v>Other</v>
          </cell>
        </row>
        <row r="1683">
          <cell r="A1683" t="str">
            <v>060998133303</v>
          </cell>
          <cell r="B1683" t="str">
            <v>Sold Out</v>
          </cell>
          <cell r="C1683" t="str">
            <v>Other</v>
          </cell>
        </row>
        <row r="1684">
          <cell r="A1684" t="str">
            <v>060998133305</v>
          </cell>
          <cell r="B1684" t="str">
            <v>Sold Out</v>
          </cell>
          <cell r="C1684" t="str">
            <v>Other</v>
          </cell>
        </row>
        <row r="1685">
          <cell r="A1685" t="str">
            <v>060998133307</v>
          </cell>
          <cell r="B1685" t="str">
            <v>Sold Out</v>
          </cell>
          <cell r="C1685" t="str">
            <v>Other</v>
          </cell>
        </row>
        <row r="1686">
          <cell r="A1686" t="str">
            <v>060998133309</v>
          </cell>
          <cell r="B1686" t="str">
            <v>Sold Out</v>
          </cell>
          <cell r="C1686" t="str">
            <v>Other</v>
          </cell>
        </row>
        <row r="1687">
          <cell r="A1687" t="str">
            <v>060998133310</v>
          </cell>
          <cell r="B1687" t="str">
            <v>Sold Out</v>
          </cell>
          <cell r="C1687" t="str">
            <v>Other</v>
          </cell>
        </row>
        <row r="1688">
          <cell r="A1688" t="str">
            <v>060998166303</v>
          </cell>
          <cell r="B1688" t="str">
            <v>Sold Out</v>
          </cell>
          <cell r="C1688" t="str">
            <v>Other</v>
          </cell>
        </row>
        <row r="1689">
          <cell r="A1689" t="str">
            <v>060998166305</v>
          </cell>
          <cell r="B1689" t="str">
            <v>Sold Out</v>
          </cell>
          <cell r="C1689" t="str">
            <v>Other</v>
          </cell>
        </row>
        <row r="1690">
          <cell r="A1690" t="str">
            <v>060998166307</v>
          </cell>
          <cell r="B1690" t="str">
            <v>Sold Out</v>
          </cell>
          <cell r="C1690" t="str">
            <v>Other</v>
          </cell>
        </row>
        <row r="1691">
          <cell r="A1691" t="str">
            <v>060998166309</v>
          </cell>
          <cell r="B1691" t="str">
            <v>Sold Out</v>
          </cell>
          <cell r="C1691" t="str">
            <v>Other</v>
          </cell>
        </row>
        <row r="1692">
          <cell r="A1692" t="str">
            <v>060998166310</v>
          </cell>
          <cell r="B1692" t="str">
            <v>Sold Out</v>
          </cell>
          <cell r="C1692" t="str">
            <v>Other</v>
          </cell>
        </row>
        <row r="1693">
          <cell r="A1693" t="str">
            <v>060998564303</v>
          </cell>
          <cell r="B1693" t="str">
            <v>Sold Out</v>
          </cell>
          <cell r="C1693" t="str">
            <v>Other</v>
          </cell>
        </row>
        <row r="1694">
          <cell r="A1694" t="str">
            <v>060998564305</v>
          </cell>
          <cell r="B1694" t="str">
            <v>Sold Out</v>
          </cell>
          <cell r="C1694" t="str">
            <v>Other</v>
          </cell>
        </row>
        <row r="1695">
          <cell r="A1695" t="str">
            <v>060998564307</v>
          </cell>
          <cell r="B1695" t="str">
            <v>Sold Out</v>
          </cell>
          <cell r="C1695" t="str">
            <v>Other</v>
          </cell>
        </row>
        <row r="1696">
          <cell r="A1696" t="str">
            <v>060998564309</v>
          </cell>
          <cell r="B1696" t="str">
            <v>Sold Out</v>
          </cell>
          <cell r="C1696" t="str">
            <v>Other</v>
          </cell>
        </row>
        <row r="1697">
          <cell r="A1697" t="str">
            <v>060998564310</v>
          </cell>
          <cell r="B1697" t="str">
            <v>Sold Out</v>
          </cell>
          <cell r="C1697" t="str">
            <v>Other</v>
          </cell>
        </row>
        <row r="1698">
          <cell r="A1698" t="str">
            <v>062019038117</v>
          </cell>
          <cell r="B1698" t="str">
            <v>30</v>
          </cell>
          <cell r="C1698" t="str">
            <v>Other</v>
          </cell>
        </row>
        <row r="1699">
          <cell r="A1699" t="str">
            <v>062019038303</v>
          </cell>
          <cell r="B1699" t="str">
            <v>4</v>
          </cell>
          <cell r="C1699" t="str">
            <v>Other</v>
          </cell>
        </row>
        <row r="1700">
          <cell r="A1700" t="str">
            <v>062019038305</v>
          </cell>
          <cell r="B1700" t="str">
            <v>5</v>
          </cell>
          <cell r="C1700" t="str">
            <v>Other</v>
          </cell>
        </row>
        <row r="1701">
          <cell r="A1701" t="str">
            <v>062019038307</v>
          </cell>
          <cell r="B1701" t="str">
            <v>17</v>
          </cell>
          <cell r="C1701" t="str">
            <v>Other</v>
          </cell>
        </row>
        <row r="1702">
          <cell r="A1702" t="str">
            <v>062019038309</v>
          </cell>
          <cell r="B1702" t="str">
            <v>1</v>
          </cell>
          <cell r="C1702" t="str">
            <v>Other</v>
          </cell>
        </row>
        <row r="1703">
          <cell r="A1703" t="str">
            <v>062019166305</v>
          </cell>
          <cell r="B1703" t="str">
            <v>Sold Out</v>
          </cell>
          <cell r="C1703" t="str">
            <v>Other</v>
          </cell>
        </row>
        <row r="1704">
          <cell r="A1704" t="str">
            <v>062019166307</v>
          </cell>
          <cell r="B1704" t="str">
            <v>Sold Out</v>
          </cell>
          <cell r="C1704" t="str">
            <v>Other</v>
          </cell>
        </row>
        <row r="1705">
          <cell r="A1705" t="str">
            <v>062019166309</v>
          </cell>
          <cell r="B1705" t="str">
            <v>Sold Out</v>
          </cell>
          <cell r="C1705" t="str">
            <v>Other</v>
          </cell>
        </row>
        <row r="1706">
          <cell r="A1706" t="str">
            <v>062019632117</v>
          </cell>
          <cell r="B1706" t="str">
            <v>15</v>
          </cell>
          <cell r="C1706" t="str">
            <v>Other</v>
          </cell>
        </row>
        <row r="1707">
          <cell r="A1707" t="str">
            <v>062019632303</v>
          </cell>
          <cell r="B1707" t="str">
            <v>4</v>
          </cell>
          <cell r="C1707" t="str">
            <v>Other</v>
          </cell>
        </row>
        <row r="1708">
          <cell r="A1708" t="str">
            <v>062019632305</v>
          </cell>
          <cell r="B1708" t="str">
            <v>7</v>
          </cell>
          <cell r="C1708" t="str">
            <v>Other</v>
          </cell>
        </row>
        <row r="1709">
          <cell r="A1709" t="str">
            <v>062019632307</v>
          </cell>
          <cell r="B1709" t="str">
            <v>20</v>
          </cell>
          <cell r="C1709" t="str">
            <v>Other</v>
          </cell>
        </row>
        <row r="1710">
          <cell r="A1710" t="str">
            <v>062019632309</v>
          </cell>
          <cell r="B1710" t="str">
            <v>12</v>
          </cell>
          <cell r="C1710" t="str">
            <v>Other</v>
          </cell>
        </row>
        <row r="1711">
          <cell r="A1711" t="str">
            <v>062020038117</v>
          </cell>
          <cell r="B1711" t="str">
            <v>30+ Days</v>
          </cell>
          <cell r="C1711" t="str">
            <v>Other</v>
          </cell>
        </row>
        <row r="1712">
          <cell r="A1712" t="str">
            <v>062020038303</v>
          </cell>
          <cell r="B1712" t="str">
            <v>4</v>
          </cell>
          <cell r="C1712" t="str">
            <v>Other</v>
          </cell>
        </row>
        <row r="1713">
          <cell r="A1713" t="str">
            <v>062020038305</v>
          </cell>
          <cell r="B1713" t="str">
            <v>1</v>
          </cell>
          <cell r="C1713" t="str">
            <v>Other</v>
          </cell>
        </row>
        <row r="1714">
          <cell r="A1714" t="str">
            <v>062020038307</v>
          </cell>
          <cell r="B1714" t="str">
            <v>11</v>
          </cell>
          <cell r="C1714" t="str">
            <v>Other</v>
          </cell>
        </row>
        <row r="1715">
          <cell r="A1715" t="str">
            <v>062020038309</v>
          </cell>
          <cell r="B1715" t="str">
            <v>3</v>
          </cell>
          <cell r="C1715" t="str">
            <v>Other</v>
          </cell>
        </row>
        <row r="1716">
          <cell r="A1716" t="str">
            <v>062020166305</v>
          </cell>
          <cell r="B1716" t="str">
            <v>Sold Out</v>
          </cell>
          <cell r="C1716" t="str">
            <v>Other</v>
          </cell>
        </row>
        <row r="1717">
          <cell r="A1717" t="str">
            <v>062020166307</v>
          </cell>
          <cell r="B1717" t="str">
            <v>Sold Out</v>
          </cell>
          <cell r="C1717" t="str">
            <v>Other</v>
          </cell>
        </row>
        <row r="1718">
          <cell r="A1718" t="str">
            <v>062020166309</v>
          </cell>
          <cell r="B1718" t="str">
            <v>Sold Out</v>
          </cell>
          <cell r="C1718" t="str">
            <v>Other</v>
          </cell>
        </row>
        <row r="1719">
          <cell r="A1719" t="str">
            <v>062020632117</v>
          </cell>
          <cell r="B1719" t="str">
            <v>16</v>
          </cell>
          <cell r="C1719" t="str">
            <v>Other</v>
          </cell>
        </row>
        <row r="1720">
          <cell r="A1720" t="str">
            <v>062020632303</v>
          </cell>
          <cell r="B1720" t="str">
            <v>4</v>
          </cell>
          <cell r="C1720" t="str">
            <v>Other</v>
          </cell>
        </row>
        <row r="1721">
          <cell r="A1721" t="str">
            <v>062020632305</v>
          </cell>
          <cell r="B1721" t="str">
            <v>5</v>
          </cell>
          <cell r="C1721" t="str">
            <v>Other</v>
          </cell>
        </row>
        <row r="1722">
          <cell r="A1722" t="str">
            <v>062020632307</v>
          </cell>
          <cell r="B1722" t="str">
            <v>10</v>
          </cell>
          <cell r="C1722" t="str">
            <v>Other</v>
          </cell>
        </row>
        <row r="1723">
          <cell r="A1723" t="str">
            <v>062020632309</v>
          </cell>
          <cell r="B1723" t="str">
            <v>7</v>
          </cell>
          <cell r="C1723" t="str">
            <v>Other</v>
          </cell>
        </row>
        <row r="1724">
          <cell r="A1724" t="str">
            <v>062021038117</v>
          </cell>
          <cell r="B1724" t="str">
            <v>30+ Days</v>
          </cell>
          <cell r="C1724" t="str">
            <v>Other</v>
          </cell>
        </row>
        <row r="1725">
          <cell r="A1725" t="str">
            <v>062021038303</v>
          </cell>
          <cell r="B1725" t="str">
            <v>4</v>
          </cell>
          <cell r="C1725" t="str">
            <v>Other</v>
          </cell>
        </row>
        <row r="1726">
          <cell r="A1726" t="str">
            <v>062021038305</v>
          </cell>
          <cell r="B1726" t="str">
            <v>1</v>
          </cell>
          <cell r="C1726" t="str">
            <v>Other</v>
          </cell>
        </row>
        <row r="1727">
          <cell r="A1727" t="str">
            <v>062021038307</v>
          </cell>
          <cell r="B1727" t="str">
            <v>17</v>
          </cell>
          <cell r="C1727" t="str">
            <v>Other</v>
          </cell>
        </row>
        <row r="1728">
          <cell r="A1728" t="str">
            <v>062021038309</v>
          </cell>
          <cell r="B1728" t="str">
            <v>2</v>
          </cell>
          <cell r="C1728" t="str">
            <v>Other</v>
          </cell>
        </row>
        <row r="1729">
          <cell r="A1729" t="str">
            <v>062021166305</v>
          </cell>
          <cell r="B1729" t="str">
            <v>Sold Out</v>
          </cell>
          <cell r="C1729" t="str">
            <v>Other</v>
          </cell>
        </row>
        <row r="1730">
          <cell r="A1730" t="str">
            <v>062021166307</v>
          </cell>
          <cell r="B1730" t="str">
            <v>Sold Out</v>
          </cell>
          <cell r="C1730" t="str">
            <v>Other</v>
          </cell>
        </row>
        <row r="1731">
          <cell r="A1731" t="str">
            <v>062021166309</v>
          </cell>
          <cell r="B1731" t="str">
            <v>Sold Out</v>
          </cell>
          <cell r="C1731" t="str">
            <v>Other</v>
          </cell>
        </row>
        <row r="1732">
          <cell r="A1732" t="str">
            <v>062021632117</v>
          </cell>
          <cell r="B1732" t="str">
            <v>30+ Days</v>
          </cell>
          <cell r="C1732" t="str">
            <v>Other</v>
          </cell>
        </row>
        <row r="1733">
          <cell r="A1733" t="str">
            <v>062021632303</v>
          </cell>
          <cell r="B1733" t="str">
            <v>4</v>
          </cell>
          <cell r="C1733" t="str">
            <v>Other</v>
          </cell>
        </row>
        <row r="1734">
          <cell r="A1734" t="str">
            <v>062021632305</v>
          </cell>
          <cell r="B1734" t="str">
            <v>3</v>
          </cell>
          <cell r="C1734" t="str">
            <v>Other</v>
          </cell>
        </row>
        <row r="1735">
          <cell r="A1735" t="str">
            <v>062021632307</v>
          </cell>
          <cell r="B1735" t="str">
            <v>16</v>
          </cell>
          <cell r="C1735" t="str">
            <v>Other</v>
          </cell>
        </row>
        <row r="1736">
          <cell r="A1736" t="str">
            <v>062021632309</v>
          </cell>
          <cell r="B1736" t="str">
            <v>7</v>
          </cell>
          <cell r="C1736" t="str">
            <v>Other</v>
          </cell>
        </row>
        <row r="1737">
          <cell r="A1737" t="str">
            <v>062022038305</v>
          </cell>
          <cell r="B1737" t="str">
            <v>Sold Out</v>
          </cell>
          <cell r="C1737" t="str">
            <v>Other</v>
          </cell>
        </row>
        <row r="1738">
          <cell r="A1738" t="str">
            <v>062022038307</v>
          </cell>
          <cell r="B1738" t="str">
            <v>Sold Out</v>
          </cell>
          <cell r="C1738" t="str">
            <v>Other</v>
          </cell>
        </row>
        <row r="1739">
          <cell r="A1739" t="str">
            <v>062022038309</v>
          </cell>
          <cell r="B1739" t="str">
            <v>Sold Out</v>
          </cell>
          <cell r="C1739" t="str">
            <v>Other</v>
          </cell>
        </row>
        <row r="1740">
          <cell r="A1740" t="str">
            <v>062022623305</v>
          </cell>
          <cell r="B1740" t="str">
            <v>Sold Out</v>
          </cell>
          <cell r="C1740" t="str">
            <v>Other</v>
          </cell>
        </row>
        <row r="1741">
          <cell r="A1741" t="str">
            <v>062022623307</v>
          </cell>
          <cell r="B1741" t="str">
            <v>Sold Out</v>
          </cell>
          <cell r="C1741" t="str">
            <v>Other</v>
          </cell>
        </row>
        <row r="1742">
          <cell r="A1742" t="str">
            <v>062022623309</v>
          </cell>
          <cell r="B1742" t="str">
            <v>Sold Out</v>
          </cell>
          <cell r="C1742" t="str">
            <v>Other</v>
          </cell>
        </row>
        <row r="1743">
          <cell r="A1743" t="str">
            <v>062023038305</v>
          </cell>
          <cell r="B1743" t="str">
            <v>Sold Out</v>
          </cell>
          <cell r="C1743" t="str">
            <v>Other</v>
          </cell>
        </row>
        <row r="1744">
          <cell r="A1744" t="str">
            <v>062023038307</v>
          </cell>
          <cell r="B1744" t="str">
            <v>Sold Out</v>
          </cell>
          <cell r="C1744" t="str">
            <v>Other</v>
          </cell>
        </row>
        <row r="1745">
          <cell r="A1745" t="str">
            <v>062023038309</v>
          </cell>
          <cell r="B1745" t="str">
            <v>Sold Out</v>
          </cell>
          <cell r="C1745" t="str">
            <v>Other</v>
          </cell>
        </row>
        <row r="1746">
          <cell r="A1746" t="str">
            <v>062023632305</v>
          </cell>
          <cell r="B1746" t="str">
            <v>Sold Out</v>
          </cell>
          <cell r="C1746" t="str">
            <v>Other</v>
          </cell>
        </row>
        <row r="1747">
          <cell r="A1747" t="str">
            <v>062023632307</v>
          </cell>
          <cell r="B1747" t="str">
            <v>Sold Out</v>
          </cell>
          <cell r="C1747" t="str">
            <v>Other</v>
          </cell>
        </row>
        <row r="1748">
          <cell r="A1748" t="str">
            <v>062023632309</v>
          </cell>
          <cell r="B1748" t="str">
            <v>Sold Out</v>
          </cell>
          <cell r="C1748" t="str">
            <v>Other</v>
          </cell>
        </row>
        <row r="1749">
          <cell r="A1749" t="str">
            <v>062024038305</v>
          </cell>
          <cell r="B1749" t="str">
            <v>Sold Out</v>
          </cell>
          <cell r="C1749" t="str">
            <v>Other</v>
          </cell>
        </row>
        <row r="1750">
          <cell r="A1750" t="str">
            <v>062024038307</v>
          </cell>
          <cell r="B1750" t="str">
            <v>Sold Out</v>
          </cell>
          <cell r="C1750" t="str">
            <v>Other</v>
          </cell>
        </row>
        <row r="1751">
          <cell r="A1751" t="str">
            <v>062024038309</v>
          </cell>
          <cell r="B1751" t="str">
            <v>Sold Out</v>
          </cell>
          <cell r="C1751" t="str">
            <v>Other</v>
          </cell>
        </row>
        <row r="1752">
          <cell r="A1752" t="str">
            <v>062024166305</v>
          </cell>
          <cell r="B1752" t="str">
            <v>Sold Out</v>
          </cell>
          <cell r="C1752" t="str">
            <v>Other</v>
          </cell>
        </row>
        <row r="1753">
          <cell r="A1753" t="str">
            <v>062024166307</v>
          </cell>
          <cell r="B1753" t="str">
            <v>Sold Out</v>
          </cell>
          <cell r="C1753" t="str">
            <v>Other</v>
          </cell>
        </row>
        <row r="1754">
          <cell r="A1754" t="str">
            <v>062024166309</v>
          </cell>
          <cell r="B1754" t="str">
            <v>Sold Out</v>
          </cell>
          <cell r="C1754" t="str">
            <v>Other</v>
          </cell>
        </row>
        <row r="1755">
          <cell r="A1755" t="str">
            <v>062024632305</v>
          </cell>
          <cell r="B1755" t="str">
            <v>Sold Out</v>
          </cell>
          <cell r="C1755" t="str">
            <v>Other</v>
          </cell>
        </row>
        <row r="1756">
          <cell r="A1756" t="str">
            <v>062024632307</v>
          </cell>
          <cell r="B1756" t="str">
            <v>Sold Out</v>
          </cell>
          <cell r="C1756" t="str">
            <v>Other</v>
          </cell>
        </row>
        <row r="1757">
          <cell r="A1757" t="str">
            <v>062024632309</v>
          </cell>
          <cell r="B1757" t="str">
            <v>Sold Out</v>
          </cell>
          <cell r="C1757" t="str">
            <v>Other</v>
          </cell>
        </row>
        <row r="1758">
          <cell r="A1758" t="str">
            <v>062025038305</v>
          </cell>
          <cell r="B1758" t="str">
            <v>Sold Out</v>
          </cell>
          <cell r="C1758" t="str">
            <v>Other</v>
          </cell>
        </row>
        <row r="1759">
          <cell r="A1759" t="str">
            <v>062025038307</v>
          </cell>
          <cell r="B1759" t="str">
            <v>Sold Out</v>
          </cell>
          <cell r="C1759" t="str">
            <v>Other</v>
          </cell>
        </row>
        <row r="1760">
          <cell r="A1760" t="str">
            <v>062025038309</v>
          </cell>
          <cell r="B1760" t="str">
            <v>Sold Out</v>
          </cell>
          <cell r="C1760" t="str">
            <v>Other</v>
          </cell>
        </row>
        <row r="1761">
          <cell r="A1761" t="str">
            <v>062025632305</v>
          </cell>
          <cell r="B1761" t="str">
            <v>Sold Out</v>
          </cell>
          <cell r="C1761" t="str">
            <v>Other</v>
          </cell>
        </row>
        <row r="1762">
          <cell r="A1762" t="str">
            <v>062025632307</v>
          </cell>
          <cell r="B1762" t="str">
            <v>Sold Out</v>
          </cell>
          <cell r="C1762" t="str">
            <v>Other</v>
          </cell>
        </row>
        <row r="1763">
          <cell r="A1763" t="str">
            <v>062025632309</v>
          </cell>
          <cell r="B1763" t="str">
            <v>Sold Out</v>
          </cell>
          <cell r="C1763" t="str">
            <v>Other</v>
          </cell>
        </row>
        <row r="1764">
          <cell r="A1764" t="str">
            <v>070054000095</v>
          </cell>
          <cell r="B1764" t="str">
            <v>Sold Out</v>
          </cell>
          <cell r="C1764" t="str">
            <v>Other</v>
          </cell>
        </row>
        <row r="1765">
          <cell r="A1765" t="str">
            <v>070054000108</v>
          </cell>
          <cell r="B1765" t="str">
            <v>Sold Out</v>
          </cell>
          <cell r="C1765" t="str">
            <v>Other</v>
          </cell>
        </row>
        <row r="1766">
          <cell r="A1766" t="str">
            <v>070059000095</v>
          </cell>
          <cell r="B1766" t="str">
            <v>Sold Out</v>
          </cell>
          <cell r="C1766" t="str">
            <v>Other</v>
          </cell>
        </row>
        <row r="1767">
          <cell r="A1767" t="str">
            <v>070059000108</v>
          </cell>
          <cell r="B1767" t="str">
            <v>Sold Out</v>
          </cell>
          <cell r="C1767" t="str">
            <v>Other</v>
          </cell>
        </row>
        <row r="1768">
          <cell r="A1768" t="str">
            <v>070062000095</v>
          </cell>
          <cell r="B1768" t="str">
            <v>2</v>
          </cell>
          <cell r="C1768" t="str">
            <v>Other</v>
          </cell>
        </row>
        <row r="1769">
          <cell r="A1769" t="str">
            <v>070062000108</v>
          </cell>
          <cell r="B1769" t="str">
            <v>13</v>
          </cell>
          <cell r="C1769" t="str">
            <v>Other</v>
          </cell>
        </row>
        <row r="1770">
          <cell r="A1770" t="str">
            <v>070064000095</v>
          </cell>
          <cell r="B1770" t="str">
            <v>Sold Out</v>
          </cell>
          <cell r="C1770" t="str">
            <v>Other</v>
          </cell>
        </row>
        <row r="1771">
          <cell r="A1771" t="str">
            <v>070064000108</v>
          </cell>
          <cell r="B1771" t="str">
            <v>2</v>
          </cell>
          <cell r="C1771" t="str">
            <v>Other</v>
          </cell>
        </row>
        <row r="1772">
          <cell r="A1772" t="str">
            <v>070065000095</v>
          </cell>
          <cell r="B1772" t="str">
            <v>Sold Out</v>
          </cell>
          <cell r="C1772" t="str">
            <v>Other</v>
          </cell>
        </row>
        <row r="1773">
          <cell r="A1773" t="str">
            <v>070065000108</v>
          </cell>
          <cell r="B1773" t="str">
            <v>Sold Out</v>
          </cell>
          <cell r="C1773" t="str">
            <v>Other</v>
          </cell>
        </row>
        <row r="1774">
          <cell r="A1774" t="str">
            <v>070066000095</v>
          </cell>
          <cell r="B1774" t="str">
            <v>Sold Out</v>
          </cell>
          <cell r="C1774" t="str">
            <v>Other</v>
          </cell>
        </row>
        <row r="1775">
          <cell r="A1775" t="str">
            <v>070066000108</v>
          </cell>
          <cell r="B1775" t="str">
            <v>Sold Out</v>
          </cell>
          <cell r="C1775" t="str">
            <v>Other</v>
          </cell>
        </row>
        <row r="1776">
          <cell r="A1776" t="str">
            <v>070067000095</v>
          </cell>
          <cell r="B1776" t="str">
            <v>Sold Out</v>
          </cell>
          <cell r="C1776" t="str">
            <v>Other</v>
          </cell>
        </row>
        <row r="1777">
          <cell r="A1777" t="str">
            <v>070067000108</v>
          </cell>
          <cell r="B1777" t="str">
            <v>Sold Out</v>
          </cell>
          <cell r="C1777" t="str">
            <v>Other</v>
          </cell>
        </row>
        <row r="1778">
          <cell r="A1778" t="str">
            <v>070072000095</v>
          </cell>
          <cell r="B1778" t="str">
            <v>Sold Out</v>
          </cell>
          <cell r="C1778" t="str">
            <v>Other</v>
          </cell>
        </row>
        <row r="1779">
          <cell r="A1779" t="str">
            <v>070072000108</v>
          </cell>
          <cell r="B1779" t="str">
            <v>Sold Out</v>
          </cell>
          <cell r="C1779" t="str">
            <v>Other</v>
          </cell>
        </row>
        <row r="1780">
          <cell r="A1780" t="str">
            <v>070074000095</v>
          </cell>
          <cell r="B1780" t="str">
            <v>Sold Out</v>
          </cell>
          <cell r="C1780" t="str">
            <v>Other</v>
          </cell>
        </row>
        <row r="1781">
          <cell r="A1781" t="str">
            <v>070074000108</v>
          </cell>
          <cell r="B1781" t="str">
            <v>Sold Out</v>
          </cell>
          <cell r="C1781" t="str">
            <v>Other</v>
          </cell>
        </row>
        <row r="1782">
          <cell r="A1782" t="str">
            <v>070693000000</v>
          </cell>
          <cell r="B1782" t="str">
            <v>Sold Out</v>
          </cell>
          <cell r="C1782" t="str">
            <v>Other</v>
          </cell>
        </row>
        <row r="1783">
          <cell r="A1783" t="str">
            <v>071006000095</v>
          </cell>
          <cell r="B1783" t="str">
            <v>Sold Out</v>
          </cell>
          <cell r="C1783" t="str">
            <v>Other</v>
          </cell>
        </row>
        <row r="1784">
          <cell r="A1784" t="str">
            <v>071006000108</v>
          </cell>
          <cell r="B1784" t="str">
            <v>Sold Out</v>
          </cell>
          <cell r="C1784" t="str">
            <v>Other</v>
          </cell>
        </row>
        <row r="1785">
          <cell r="A1785" t="str">
            <v>071006000809</v>
          </cell>
          <cell r="B1785" t="str">
            <v>100+</v>
          </cell>
          <cell r="C1785" t="str">
            <v>Other</v>
          </cell>
        </row>
        <row r="1786">
          <cell r="A1786" t="str">
            <v>071007000095</v>
          </cell>
          <cell r="B1786" t="str">
            <v>Sold Out</v>
          </cell>
          <cell r="C1786" t="str">
            <v>Other</v>
          </cell>
        </row>
        <row r="1787">
          <cell r="A1787" t="str">
            <v>071007000108</v>
          </cell>
          <cell r="B1787" t="str">
            <v>100+</v>
          </cell>
          <cell r="C1787" t="str">
            <v>Other</v>
          </cell>
        </row>
        <row r="1788">
          <cell r="A1788" t="str">
            <v>071007000809</v>
          </cell>
          <cell r="B1788" t="str">
            <v>100+</v>
          </cell>
          <cell r="C1788" t="str">
            <v>Other</v>
          </cell>
        </row>
        <row r="1789">
          <cell r="A1789" t="str">
            <v>071037000095</v>
          </cell>
          <cell r="B1789" t="str">
            <v>Sold Out</v>
          </cell>
          <cell r="C1789" t="str">
            <v>Other</v>
          </cell>
        </row>
        <row r="1790">
          <cell r="A1790" t="str">
            <v>071037000108</v>
          </cell>
          <cell r="B1790" t="str">
            <v>Sold Out</v>
          </cell>
          <cell r="C1790" t="str">
            <v>Other</v>
          </cell>
        </row>
        <row r="1791">
          <cell r="A1791" t="str">
            <v>071037000809</v>
          </cell>
          <cell r="B1791" t="str">
            <v>100+</v>
          </cell>
          <cell r="C1791" t="str">
            <v>Other</v>
          </cell>
        </row>
        <row r="1792">
          <cell r="A1792" t="str">
            <v>080057000063</v>
          </cell>
          <cell r="B1792" t="str">
            <v>Sold Out</v>
          </cell>
          <cell r="C1792" t="str">
            <v>Other</v>
          </cell>
        </row>
        <row r="1793">
          <cell r="A1793" t="str">
            <v>080057000069</v>
          </cell>
          <cell r="B1793" t="str">
            <v>Sold Out</v>
          </cell>
          <cell r="C1793" t="str">
            <v>Other</v>
          </cell>
        </row>
        <row r="1794">
          <cell r="A1794" t="str">
            <v>080057000074</v>
          </cell>
          <cell r="B1794" t="str">
            <v>Sold Out</v>
          </cell>
          <cell r="C1794" t="str">
            <v>Other</v>
          </cell>
        </row>
        <row r="1795">
          <cell r="A1795" t="str">
            <v>080057000129</v>
          </cell>
          <cell r="B1795" t="str">
            <v>Sold Out</v>
          </cell>
          <cell r="C1795" t="str">
            <v>Other</v>
          </cell>
        </row>
        <row r="1796">
          <cell r="A1796" t="str">
            <v>080057000135</v>
          </cell>
          <cell r="B1796" t="str">
            <v>Sold Out</v>
          </cell>
          <cell r="C1796" t="str">
            <v>Other</v>
          </cell>
        </row>
        <row r="1797">
          <cell r="A1797" t="str">
            <v>080057000140</v>
          </cell>
          <cell r="B1797" t="str">
            <v>Sold Out</v>
          </cell>
          <cell r="C1797" t="str">
            <v>Other</v>
          </cell>
        </row>
        <row r="1798">
          <cell r="A1798" t="str">
            <v>080057000143</v>
          </cell>
          <cell r="B1798" t="str">
            <v>Sold Out</v>
          </cell>
          <cell r="C1798" t="str">
            <v>Other</v>
          </cell>
        </row>
        <row r="1799">
          <cell r="A1799" t="str">
            <v>080057000179</v>
          </cell>
          <cell r="B1799" t="str">
            <v>Sold Out</v>
          </cell>
          <cell r="C1799" t="str">
            <v>Other</v>
          </cell>
        </row>
        <row r="1800">
          <cell r="A1800" t="str">
            <v>080168000069</v>
          </cell>
          <cell r="B1800" t="str">
            <v>Sold Out</v>
          </cell>
          <cell r="C1800" t="str">
            <v>Other</v>
          </cell>
        </row>
        <row r="1801">
          <cell r="A1801" t="str">
            <v>080168000129</v>
          </cell>
          <cell r="B1801" t="str">
            <v>Sold Out</v>
          </cell>
          <cell r="C1801" t="str">
            <v>Other</v>
          </cell>
        </row>
        <row r="1802">
          <cell r="A1802" t="str">
            <v>080174000048</v>
          </cell>
          <cell r="B1802" t="str">
            <v>Sold Out</v>
          </cell>
          <cell r="C1802" t="str">
            <v>Other</v>
          </cell>
        </row>
        <row r="1803">
          <cell r="A1803" t="str">
            <v>080174000056</v>
          </cell>
          <cell r="B1803" t="str">
            <v>Sold Out</v>
          </cell>
          <cell r="C1803" t="str">
            <v>Other</v>
          </cell>
        </row>
        <row r="1804">
          <cell r="A1804" t="str">
            <v>080174000073</v>
          </cell>
          <cell r="B1804" t="str">
            <v>Sold Out</v>
          </cell>
          <cell r="C1804" t="str">
            <v>Other</v>
          </cell>
        </row>
        <row r="1805">
          <cell r="A1805" t="str">
            <v>080174000079</v>
          </cell>
          <cell r="B1805" t="str">
            <v>Sold Out</v>
          </cell>
          <cell r="C1805" t="str">
            <v>Other</v>
          </cell>
        </row>
        <row r="1806">
          <cell r="A1806" t="str">
            <v>080174000123</v>
          </cell>
          <cell r="B1806" t="str">
            <v>Sold Out</v>
          </cell>
          <cell r="C1806" t="str">
            <v>Other</v>
          </cell>
        </row>
        <row r="1807">
          <cell r="A1807" t="str">
            <v>080174000129</v>
          </cell>
          <cell r="B1807" t="str">
            <v>Sold Out</v>
          </cell>
          <cell r="C1807" t="str">
            <v>Other</v>
          </cell>
        </row>
        <row r="1808">
          <cell r="A1808" t="str">
            <v>080174000134</v>
          </cell>
          <cell r="B1808" t="str">
            <v>Sold Out</v>
          </cell>
          <cell r="C1808" t="str">
            <v>Other</v>
          </cell>
        </row>
        <row r="1809">
          <cell r="A1809" t="str">
            <v>080174000140</v>
          </cell>
          <cell r="B1809" t="str">
            <v>Sold Out</v>
          </cell>
          <cell r="C1809" t="str">
            <v>Other</v>
          </cell>
        </row>
        <row r="1810">
          <cell r="A1810" t="str">
            <v>080195000044</v>
          </cell>
          <cell r="B1810" t="str">
            <v>Sold Out</v>
          </cell>
          <cell r="C1810" t="str">
            <v>Other</v>
          </cell>
        </row>
        <row r="1811">
          <cell r="A1811" t="str">
            <v>080195000069</v>
          </cell>
          <cell r="B1811" t="str">
            <v>Sold Out</v>
          </cell>
          <cell r="C1811" t="str">
            <v>Other</v>
          </cell>
        </row>
        <row r="1812">
          <cell r="A1812" t="str">
            <v>080195000129</v>
          </cell>
          <cell r="B1812" t="str">
            <v>Sold Out</v>
          </cell>
          <cell r="C1812" t="str">
            <v>Other</v>
          </cell>
        </row>
        <row r="1813">
          <cell r="A1813" t="str">
            <v>080207000069</v>
          </cell>
          <cell r="B1813" t="str">
            <v>Sold Out</v>
          </cell>
          <cell r="C1813" t="str">
            <v>Other</v>
          </cell>
        </row>
        <row r="1814">
          <cell r="A1814" t="str">
            <v>080207000143</v>
          </cell>
          <cell r="B1814" t="str">
            <v>Sold Out</v>
          </cell>
          <cell r="C1814" t="str">
            <v>Other</v>
          </cell>
        </row>
        <row r="1815">
          <cell r="A1815" t="str">
            <v>080207000159</v>
          </cell>
          <cell r="B1815" t="str">
            <v>Sold Out</v>
          </cell>
          <cell r="C1815" t="str">
            <v>Other</v>
          </cell>
        </row>
        <row r="1816">
          <cell r="A1816" t="str">
            <v>080207000230</v>
          </cell>
          <cell r="B1816" t="str">
            <v>Sold Out</v>
          </cell>
          <cell r="C1816" t="str">
            <v>Other</v>
          </cell>
        </row>
        <row r="1817">
          <cell r="A1817" t="str">
            <v>080221000069</v>
          </cell>
          <cell r="B1817" t="str">
            <v>Sold Out</v>
          </cell>
          <cell r="C1817" t="str">
            <v>Other</v>
          </cell>
        </row>
        <row r="1818">
          <cell r="A1818" t="str">
            <v>080221000072</v>
          </cell>
          <cell r="B1818" t="str">
            <v>Sold Out</v>
          </cell>
          <cell r="C1818" t="str">
            <v>Other</v>
          </cell>
        </row>
        <row r="1819">
          <cell r="A1819" t="str">
            <v>080221000129</v>
          </cell>
          <cell r="B1819" t="str">
            <v>Sold Out</v>
          </cell>
          <cell r="C1819" t="str">
            <v>Other</v>
          </cell>
        </row>
        <row r="1820">
          <cell r="A1820" t="str">
            <v>080221000140</v>
          </cell>
          <cell r="B1820" t="str">
            <v>Sold Out</v>
          </cell>
          <cell r="C1820" t="str">
            <v>Other</v>
          </cell>
        </row>
        <row r="1821">
          <cell r="A1821" t="str">
            <v>080275000164</v>
          </cell>
          <cell r="B1821" t="str">
            <v>Sold Out</v>
          </cell>
          <cell r="C1821" t="str">
            <v>Other</v>
          </cell>
        </row>
        <row r="1822">
          <cell r="A1822" t="str">
            <v>080288000069</v>
          </cell>
          <cell r="B1822" t="str">
            <v>Sold Out</v>
          </cell>
          <cell r="C1822" t="str">
            <v>Other</v>
          </cell>
        </row>
        <row r="1823">
          <cell r="A1823" t="str">
            <v>080288000074</v>
          </cell>
          <cell r="B1823" t="str">
            <v>Sold Out</v>
          </cell>
          <cell r="C1823" t="str">
            <v>Other</v>
          </cell>
        </row>
        <row r="1824">
          <cell r="A1824" t="str">
            <v>080288000129</v>
          </cell>
          <cell r="B1824" t="str">
            <v>Sold Out</v>
          </cell>
          <cell r="C1824" t="str">
            <v>Other</v>
          </cell>
        </row>
        <row r="1825">
          <cell r="A1825" t="str">
            <v>080288000135</v>
          </cell>
          <cell r="B1825" t="str">
            <v>Sold Out</v>
          </cell>
          <cell r="C1825" t="str">
            <v>Other</v>
          </cell>
        </row>
        <row r="1826">
          <cell r="A1826" t="str">
            <v>080288000140</v>
          </cell>
          <cell r="B1826" t="str">
            <v>Sold Out</v>
          </cell>
          <cell r="C1826" t="str">
            <v>Other</v>
          </cell>
        </row>
        <row r="1827">
          <cell r="A1827" t="str">
            <v>080288000155</v>
          </cell>
          <cell r="B1827" t="str">
            <v>Sold Out</v>
          </cell>
          <cell r="C1827" t="str">
            <v>Other</v>
          </cell>
        </row>
        <row r="1828">
          <cell r="A1828" t="str">
            <v>080288000174</v>
          </cell>
          <cell r="B1828" t="str">
            <v>Sold Out</v>
          </cell>
          <cell r="C1828" t="str">
            <v>Other</v>
          </cell>
        </row>
        <row r="1829">
          <cell r="A1829" t="str">
            <v>080288000238</v>
          </cell>
          <cell r="B1829" t="str">
            <v>Sold Out</v>
          </cell>
          <cell r="C1829" t="str">
            <v>Other</v>
          </cell>
        </row>
        <row r="1830">
          <cell r="A1830" t="str">
            <v>080349000044</v>
          </cell>
          <cell r="B1830" t="str">
            <v>Sold Out</v>
          </cell>
          <cell r="C1830" t="str">
            <v>Other</v>
          </cell>
        </row>
        <row r="1831">
          <cell r="A1831" t="str">
            <v>080349000064</v>
          </cell>
          <cell r="B1831" t="str">
            <v>Sold Out</v>
          </cell>
          <cell r="C1831" t="str">
            <v>Other</v>
          </cell>
        </row>
        <row r="1832">
          <cell r="A1832" t="str">
            <v>080349000073</v>
          </cell>
          <cell r="B1832" t="str">
            <v>Sold Out</v>
          </cell>
          <cell r="C1832" t="str">
            <v>Other</v>
          </cell>
        </row>
        <row r="1833">
          <cell r="A1833" t="str">
            <v>080349000129</v>
          </cell>
          <cell r="B1833" t="str">
            <v>Sold Out</v>
          </cell>
          <cell r="C1833" t="str">
            <v>Other</v>
          </cell>
        </row>
        <row r="1834">
          <cell r="A1834" t="str">
            <v>080349000203</v>
          </cell>
          <cell r="B1834" t="str">
            <v>Sold Out</v>
          </cell>
          <cell r="C1834" t="str">
            <v>Other</v>
          </cell>
        </row>
        <row r="1835">
          <cell r="A1835" t="str">
            <v>080360000044</v>
          </cell>
          <cell r="B1835" t="str">
            <v>Sold Out</v>
          </cell>
          <cell r="C1835" t="str">
            <v>Other</v>
          </cell>
        </row>
        <row r="1836">
          <cell r="A1836" t="str">
            <v>080360000069</v>
          </cell>
          <cell r="B1836" t="str">
            <v>Sold Out</v>
          </cell>
          <cell r="C1836" t="str">
            <v>Other</v>
          </cell>
        </row>
        <row r="1837">
          <cell r="A1837" t="str">
            <v>080360000129</v>
          </cell>
          <cell r="B1837" t="str">
            <v>Sold Out</v>
          </cell>
          <cell r="C1837" t="str">
            <v>Other</v>
          </cell>
        </row>
        <row r="1838">
          <cell r="A1838" t="str">
            <v>080362000069</v>
          </cell>
          <cell r="B1838" t="str">
            <v>Sold Out</v>
          </cell>
          <cell r="C1838" t="str">
            <v>Other</v>
          </cell>
        </row>
        <row r="1839">
          <cell r="A1839" t="str">
            <v>080362000094</v>
          </cell>
          <cell r="B1839" t="str">
            <v>Sold Out</v>
          </cell>
          <cell r="C1839" t="str">
            <v>Other</v>
          </cell>
        </row>
        <row r="1840">
          <cell r="A1840" t="str">
            <v>080362000107</v>
          </cell>
          <cell r="B1840" t="str">
            <v>Sold Out</v>
          </cell>
          <cell r="C1840" t="str">
            <v>Other</v>
          </cell>
        </row>
        <row r="1841">
          <cell r="A1841" t="str">
            <v>080362000143</v>
          </cell>
          <cell r="B1841" t="str">
            <v>Sold Out</v>
          </cell>
          <cell r="C1841" t="str">
            <v>Other</v>
          </cell>
        </row>
        <row r="1842">
          <cell r="A1842" t="str">
            <v>080362000174</v>
          </cell>
          <cell r="B1842" t="str">
            <v>Sold Out</v>
          </cell>
          <cell r="C1842" t="str">
            <v>Other</v>
          </cell>
        </row>
        <row r="1843">
          <cell r="A1843" t="str">
            <v>080362000238</v>
          </cell>
          <cell r="B1843" t="str">
            <v>Sold Out</v>
          </cell>
          <cell r="C1843" t="str">
            <v>Other</v>
          </cell>
        </row>
        <row r="1844">
          <cell r="A1844" t="str">
            <v>080373000074</v>
          </cell>
          <cell r="B1844" t="str">
            <v>Sold Out</v>
          </cell>
          <cell r="C1844" t="str">
            <v>Other</v>
          </cell>
        </row>
        <row r="1845">
          <cell r="A1845" t="str">
            <v>080373000135</v>
          </cell>
          <cell r="B1845" t="str">
            <v>Sold Out</v>
          </cell>
          <cell r="C1845" t="str">
            <v>Other</v>
          </cell>
        </row>
        <row r="1846">
          <cell r="A1846" t="str">
            <v>080377000073</v>
          </cell>
          <cell r="B1846" t="str">
            <v>Sold Out</v>
          </cell>
          <cell r="C1846" t="str">
            <v>Other</v>
          </cell>
        </row>
        <row r="1847">
          <cell r="A1847" t="str">
            <v>080377000129</v>
          </cell>
          <cell r="B1847" t="str">
            <v>Sold Out</v>
          </cell>
          <cell r="C1847" t="str">
            <v>Other</v>
          </cell>
        </row>
        <row r="1848">
          <cell r="A1848" t="str">
            <v>080378000063</v>
          </cell>
          <cell r="B1848" t="str">
            <v>6</v>
          </cell>
          <cell r="C1848" t="str">
            <v>Other</v>
          </cell>
        </row>
        <row r="1849">
          <cell r="A1849" t="str">
            <v>080378000069</v>
          </cell>
          <cell r="B1849" t="str">
            <v>7</v>
          </cell>
          <cell r="C1849" t="str">
            <v>Other</v>
          </cell>
        </row>
        <row r="1850">
          <cell r="A1850" t="str">
            <v>080378000074</v>
          </cell>
          <cell r="B1850" t="str">
            <v>8</v>
          </cell>
          <cell r="C1850" t="str">
            <v>Other</v>
          </cell>
        </row>
        <row r="1851">
          <cell r="A1851" t="str">
            <v>080378000079</v>
          </cell>
          <cell r="B1851" t="str">
            <v>Sold Out</v>
          </cell>
          <cell r="C1851" t="str">
            <v>Other</v>
          </cell>
        </row>
        <row r="1852">
          <cell r="A1852" t="str">
            <v>080378000107</v>
          </cell>
          <cell r="B1852" t="str">
            <v>Sold Out</v>
          </cell>
          <cell r="C1852" t="str">
            <v>Other</v>
          </cell>
        </row>
        <row r="1853">
          <cell r="A1853" t="str">
            <v>080378000110</v>
          </cell>
          <cell r="B1853" t="str">
            <v>Sold Out</v>
          </cell>
          <cell r="C1853" t="str">
            <v>Other</v>
          </cell>
        </row>
        <row r="1854">
          <cell r="A1854" t="str">
            <v>080378000126</v>
          </cell>
          <cell r="B1854" t="str">
            <v>Sold Out</v>
          </cell>
          <cell r="C1854" t="str">
            <v>Other</v>
          </cell>
        </row>
        <row r="1855">
          <cell r="A1855" t="str">
            <v>080378000129</v>
          </cell>
          <cell r="B1855" t="str">
            <v>Sold Out</v>
          </cell>
          <cell r="C1855" t="str">
            <v>Other</v>
          </cell>
        </row>
        <row r="1856">
          <cell r="A1856" t="str">
            <v>080378000135</v>
          </cell>
          <cell r="B1856" t="str">
            <v>Sold Out</v>
          </cell>
          <cell r="C1856" t="str">
            <v>Other</v>
          </cell>
        </row>
        <row r="1857">
          <cell r="A1857" t="str">
            <v>080378000140</v>
          </cell>
          <cell r="B1857" t="str">
            <v>3</v>
          </cell>
          <cell r="C1857" t="str">
            <v>Other</v>
          </cell>
        </row>
        <row r="1858">
          <cell r="A1858" t="str">
            <v>080378000143</v>
          </cell>
          <cell r="B1858" t="str">
            <v>Sold Out</v>
          </cell>
          <cell r="C1858" t="str">
            <v>Other</v>
          </cell>
        </row>
        <row r="1859">
          <cell r="A1859" t="str">
            <v>080378000155</v>
          </cell>
          <cell r="B1859" t="str">
            <v>Sold Out</v>
          </cell>
          <cell r="C1859" t="str">
            <v>Other</v>
          </cell>
        </row>
        <row r="1860">
          <cell r="A1860" t="str">
            <v>080378000174</v>
          </cell>
          <cell r="B1860" t="str">
            <v>Sold Out</v>
          </cell>
          <cell r="C1860" t="str">
            <v>Other</v>
          </cell>
        </row>
        <row r="1861">
          <cell r="A1861" t="str">
            <v>080378000181</v>
          </cell>
          <cell r="B1861" t="str">
            <v>Sold Out</v>
          </cell>
          <cell r="C1861" t="str">
            <v>Other</v>
          </cell>
        </row>
        <row r="1862">
          <cell r="A1862" t="str">
            <v>080378000199</v>
          </cell>
          <cell r="B1862" t="str">
            <v>Sold Out</v>
          </cell>
          <cell r="C1862" t="str">
            <v>Other</v>
          </cell>
        </row>
        <row r="1863">
          <cell r="A1863" t="str">
            <v>080378000240</v>
          </cell>
          <cell r="B1863" t="str">
            <v>Sold Out</v>
          </cell>
          <cell r="C1863" t="str">
            <v>Other</v>
          </cell>
        </row>
        <row r="1864">
          <cell r="A1864" t="str">
            <v>080405000069</v>
          </cell>
          <cell r="B1864" t="str">
            <v>Sold Out</v>
          </cell>
          <cell r="C1864" t="str">
            <v>Other</v>
          </cell>
        </row>
        <row r="1865">
          <cell r="A1865" t="str">
            <v>080405000129</v>
          </cell>
          <cell r="B1865" t="str">
            <v>Sold Out</v>
          </cell>
          <cell r="C1865" t="str">
            <v>Other</v>
          </cell>
        </row>
        <row r="1866">
          <cell r="A1866" t="str">
            <v>080409000045</v>
          </cell>
          <cell r="B1866" t="str">
            <v>Sold Out</v>
          </cell>
          <cell r="C1866" t="str">
            <v>Other</v>
          </cell>
        </row>
        <row r="1867">
          <cell r="A1867" t="str">
            <v>080409000052</v>
          </cell>
          <cell r="B1867" t="str">
            <v>Sold Out</v>
          </cell>
          <cell r="C1867" t="str">
            <v>Other</v>
          </cell>
        </row>
        <row r="1868">
          <cell r="A1868" t="str">
            <v>080409000069</v>
          </cell>
          <cell r="B1868" t="str">
            <v>Sold Out</v>
          </cell>
          <cell r="C1868" t="str">
            <v>Other</v>
          </cell>
        </row>
        <row r="1869">
          <cell r="A1869" t="str">
            <v>080409000224</v>
          </cell>
          <cell r="B1869" t="str">
            <v>Sold Out</v>
          </cell>
          <cell r="C1869" t="str">
            <v>Other</v>
          </cell>
        </row>
        <row r="1870">
          <cell r="A1870" t="str">
            <v>080409000233</v>
          </cell>
          <cell r="B1870" t="str">
            <v>Sold Out</v>
          </cell>
          <cell r="C1870" t="str">
            <v>Other</v>
          </cell>
        </row>
        <row r="1871">
          <cell r="A1871" t="str">
            <v>080435000044</v>
          </cell>
          <cell r="B1871" t="str">
            <v>Sold Out</v>
          </cell>
          <cell r="C1871" t="str">
            <v>Other</v>
          </cell>
        </row>
        <row r="1872">
          <cell r="A1872" t="str">
            <v>080435000099</v>
          </cell>
          <cell r="B1872" t="str">
            <v>Sold Out</v>
          </cell>
          <cell r="C1872" t="str">
            <v>Other</v>
          </cell>
        </row>
        <row r="1873">
          <cell r="A1873" t="str">
            <v>080435000159</v>
          </cell>
          <cell r="B1873" t="str">
            <v>Sold Out</v>
          </cell>
          <cell r="C1873" t="str">
            <v>Other</v>
          </cell>
        </row>
        <row r="1874">
          <cell r="A1874" t="str">
            <v>080435000171</v>
          </cell>
          <cell r="B1874" t="str">
            <v>Sold Out</v>
          </cell>
          <cell r="C1874" t="str">
            <v>Other</v>
          </cell>
        </row>
        <row r="1875">
          <cell r="A1875" t="str">
            <v>080465000056</v>
          </cell>
          <cell r="B1875" t="str">
            <v>Sold Out</v>
          </cell>
          <cell r="C1875" t="str">
            <v>Other</v>
          </cell>
        </row>
        <row r="1876">
          <cell r="A1876" t="str">
            <v>080465000057</v>
          </cell>
          <cell r="B1876" t="str">
            <v>Sold Out</v>
          </cell>
          <cell r="C1876" t="str">
            <v>Other</v>
          </cell>
        </row>
        <row r="1877">
          <cell r="A1877" t="str">
            <v>080465000064</v>
          </cell>
          <cell r="B1877" t="str">
            <v>Sold Out</v>
          </cell>
          <cell r="C1877" t="str">
            <v>Other</v>
          </cell>
        </row>
        <row r="1878">
          <cell r="A1878" t="str">
            <v>080465000065</v>
          </cell>
          <cell r="B1878" t="str">
            <v>Sold Out</v>
          </cell>
          <cell r="C1878" t="str">
            <v>Other</v>
          </cell>
        </row>
        <row r="1879">
          <cell r="A1879" t="str">
            <v>080465000069</v>
          </cell>
          <cell r="B1879" t="str">
            <v>Sold Out</v>
          </cell>
          <cell r="C1879" t="str">
            <v>Other</v>
          </cell>
        </row>
        <row r="1880">
          <cell r="A1880" t="str">
            <v>080465000074</v>
          </cell>
          <cell r="B1880" t="str">
            <v>Sold Out</v>
          </cell>
          <cell r="C1880" t="str">
            <v>Other</v>
          </cell>
        </row>
        <row r="1881">
          <cell r="A1881" t="str">
            <v>080465000079</v>
          </cell>
          <cell r="B1881" t="str">
            <v>Sold Out</v>
          </cell>
          <cell r="C1881" t="str">
            <v>Other</v>
          </cell>
        </row>
        <row r="1882">
          <cell r="A1882" t="str">
            <v>080465000094</v>
          </cell>
          <cell r="B1882" t="str">
            <v>Sold Out</v>
          </cell>
          <cell r="C1882" t="str">
            <v>Other</v>
          </cell>
        </row>
        <row r="1883">
          <cell r="A1883" t="str">
            <v>080465000107</v>
          </cell>
          <cell r="B1883" t="str">
            <v>Sold Out</v>
          </cell>
          <cell r="C1883" t="str">
            <v>Other</v>
          </cell>
        </row>
        <row r="1884">
          <cell r="A1884" t="str">
            <v>080465000129</v>
          </cell>
          <cell r="B1884" t="str">
            <v>Sold Out</v>
          </cell>
          <cell r="C1884" t="str">
            <v>Other</v>
          </cell>
        </row>
        <row r="1885">
          <cell r="A1885" t="str">
            <v>080465000135</v>
          </cell>
          <cell r="B1885" t="str">
            <v>Sold Out</v>
          </cell>
          <cell r="C1885" t="str">
            <v>Other</v>
          </cell>
        </row>
        <row r="1886">
          <cell r="A1886" t="str">
            <v>080465000140</v>
          </cell>
          <cell r="B1886" t="str">
            <v>Sold Out</v>
          </cell>
          <cell r="C1886" t="str">
            <v>Other</v>
          </cell>
        </row>
        <row r="1887">
          <cell r="A1887" t="str">
            <v>080465000174</v>
          </cell>
          <cell r="B1887" t="str">
            <v>Sold Out</v>
          </cell>
          <cell r="C1887" t="str">
            <v>Other</v>
          </cell>
        </row>
        <row r="1888">
          <cell r="A1888" t="str">
            <v>080465000176</v>
          </cell>
          <cell r="B1888" t="str">
            <v>Sold Out</v>
          </cell>
          <cell r="C1888" t="str">
            <v>Other</v>
          </cell>
        </row>
        <row r="1889">
          <cell r="A1889" t="str">
            <v>080465000181</v>
          </cell>
          <cell r="B1889" t="str">
            <v>Sold Out</v>
          </cell>
          <cell r="C1889" t="str">
            <v>Other</v>
          </cell>
        </row>
        <row r="1890">
          <cell r="A1890" t="str">
            <v>080465000238</v>
          </cell>
          <cell r="B1890" t="str">
            <v>Sold Out</v>
          </cell>
          <cell r="C1890" t="str">
            <v>Other</v>
          </cell>
        </row>
        <row r="1891">
          <cell r="A1891" t="str">
            <v>080480000044</v>
          </cell>
          <cell r="B1891" t="str">
            <v>Sold Out</v>
          </cell>
          <cell r="C1891" t="str">
            <v>Other</v>
          </cell>
        </row>
        <row r="1892">
          <cell r="A1892" t="str">
            <v>080480000048</v>
          </cell>
          <cell r="B1892" t="str">
            <v>Sold Out</v>
          </cell>
          <cell r="C1892" t="str">
            <v>Other</v>
          </cell>
        </row>
        <row r="1893">
          <cell r="A1893" t="str">
            <v>080480000050</v>
          </cell>
          <cell r="B1893" t="str">
            <v>Sold Out</v>
          </cell>
          <cell r="C1893" t="str">
            <v>Other</v>
          </cell>
        </row>
        <row r="1894">
          <cell r="A1894" t="str">
            <v>080480000069</v>
          </cell>
          <cell r="B1894" t="str">
            <v>Sold Out</v>
          </cell>
          <cell r="C1894" t="str">
            <v>Other</v>
          </cell>
        </row>
        <row r="1895">
          <cell r="A1895" t="str">
            <v>080480000129</v>
          </cell>
          <cell r="B1895" t="str">
            <v>Sold Out</v>
          </cell>
          <cell r="C1895" t="str">
            <v>Other</v>
          </cell>
        </row>
        <row r="1896">
          <cell r="A1896" t="str">
            <v>080484000057</v>
          </cell>
          <cell r="B1896" t="str">
            <v>Sold Out</v>
          </cell>
          <cell r="C1896" t="str">
            <v>Other</v>
          </cell>
        </row>
        <row r="1897">
          <cell r="A1897" t="str">
            <v>080484000060</v>
          </cell>
          <cell r="B1897" t="str">
            <v>Sold Out</v>
          </cell>
          <cell r="C1897" t="str">
            <v>Other</v>
          </cell>
        </row>
        <row r="1898">
          <cell r="A1898" t="str">
            <v>080484000069</v>
          </cell>
          <cell r="B1898" t="str">
            <v>Sold Out</v>
          </cell>
          <cell r="C1898" t="str">
            <v>Other</v>
          </cell>
        </row>
        <row r="1899">
          <cell r="A1899" t="str">
            <v>080484000074</v>
          </cell>
          <cell r="B1899" t="str">
            <v>Sold Out</v>
          </cell>
          <cell r="C1899" t="str">
            <v>Other</v>
          </cell>
        </row>
        <row r="1900">
          <cell r="A1900" t="str">
            <v>080484000076</v>
          </cell>
          <cell r="B1900" t="str">
            <v>Sold Out</v>
          </cell>
          <cell r="C1900" t="str">
            <v>Other</v>
          </cell>
        </row>
        <row r="1901">
          <cell r="A1901" t="str">
            <v>080484000079</v>
          </cell>
          <cell r="B1901" t="str">
            <v>Sold Out</v>
          </cell>
          <cell r="C1901" t="str">
            <v>Other</v>
          </cell>
        </row>
        <row r="1902">
          <cell r="A1902" t="str">
            <v>080484000094</v>
          </cell>
          <cell r="B1902" t="str">
            <v>Sold Out</v>
          </cell>
          <cell r="C1902" t="str">
            <v>Other</v>
          </cell>
        </row>
        <row r="1903">
          <cell r="A1903" t="str">
            <v>080484000107</v>
          </cell>
          <cell r="B1903" t="str">
            <v>Sold Out</v>
          </cell>
          <cell r="C1903" t="str">
            <v>Other</v>
          </cell>
        </row>
        <row r="1904">
          <cell r="A1904" t="str">
            <v>080484000129</v>
          </cell>
          <cell r="B1904" t="str">
            <v>Sold Out</v>
          </cell>
          <cell r="C1904" t="str">
            <v>Other</v>
          </cell>
        </row>
        <row r="1905">
          <cell r="A1905" t="str">
            <v>080484000135</v>
          </cell>
          <cell r="B1905" t="str">
            <v>Sold Out</v>
          </cell>
          <cell r="C1905" t="str">
            <v>Other</v>
          </cell>
        </row>
        <row r="1906">
          <cell r="A1906" t="str">
            <v>080484000143</v>
          </cell>
          <cell r="B1906" t="str">
            <v>Sold Out</v>
          </cell>
          <cell r="C1906" t="str">
            <v>Other</v>
          </cell>
        </row>
        <row r="1907">
          <cell r="A1907" t="str">
            <v>080484000174</v>
          </cell>
          <cell r="B1907" t="str">
            <v>Sold Out</v>
          </cell>
          <cell r="C1907" t="str">
            <v>Other</v>
          </cell>
        </row>
        <row r="1908">
          <cell r="A1908" t="str">
            <v>080484000176</v>
          </cell>
          <cell r="B1908" t="str">
            <v>Sold Out</v>
          </cell>
          <cell r="C1908" t="str">
            <v>Other</v>
          </cell>
        </row>
        <row r="1909">
          <cell r="A1909" t="str">
            <v>080484000238</v>
          </cell>
          <cell r="B1909" t="str">
            <v>Sold Out</v>
          </cell>
          <cell r="C1909" t="str">
            <v>Other</v>
          </cell>
        </row>
        <row r="1910">
          <cell r="A1910" t="str">
            <v>080488000049</v>
          </cell>
          <cell r="B1910" t="str">
            <v>Sold Out</v>
          </cell>
          <cell r="C1910" t="str">
            <v>Other</v>
          </cell>
        </row>
        <row r="1911">
          <cell r="A1911" t="str">
            <v>080488000069</v>
          </cell>
          <cell r="B1911" t="str">
            <v>Sold Out</v>
          </cell>
          <cell r="C1911" t="str">
            <v>Other</v>
          </cell>
        </row>
        <row r="1912">
          <cell r="A1912" t="str">
            <v>080488000074</v>
          </cell>
          <cell r="B1912" t="str">
            <v>Sold Out</v>
          </cell>
          <cell r="C1912" t="str">
            <v>Other</v>
          </cell>
        </row>
        <row r="1913">
          <cell r="A1913" t="str">
            <v>080488000080</v>
          </cell>
          <cell r="B1913" t="str">
            <v>Sold Out</v>
          </cell>
          <cell r="C1913" t="str">
            <v>Other</v>
          </cell>
        </row>
        <row r="1914">
          <cell r="A1914" t="str">
            <v>080488000084</v>
          </cell>
          <cell r="B1914" t="str">
            <v>Sold Out</v>
          </cell>
          <cell r="C1914" t="str">
            <v>Other</v>
          </cell>
        </row>
        <row r="1915">
          <cell r="A1915" t="str">
            <v>080488000094</v>
          </cell>
          <cell r="B1915" t="str">
            <v>Sold Out</v>
          </cell>
          <cell r="C1915" t="str">
            <v>Other</v>
          </cell>
        </row>
        <row r="1916">
          <cell r="A1916" t="str">
            <v>080488000107</v>
          </cell>
          <cell r="B1916" t="str">
            <v>Sold Out</v>
          </cell>
          <cell r="C1916" t="str">
            <v>Other</v>
          </cell>
        </row>
        <row r="1917">
          <cell r="A1917" t="str">
            <v>080488000122</v>
          </cell>
          <cell r="B1917" t="str">
            <v>Sold Out</v>
          </cell>
          <cell r="C1917" t="str">
            <v>Other</v>
          </cell>
        </row>
        <row r="1918">
          <cell r="A1918" t="str">
            <v>080488000126</v>
          </cell>
          <cell r="B1918" t="str">
            <v>Sold Out</v>
          </cell>
          <cell r="C1918" t="str">
            <v>Other</v>
          </cell>
        </row>
        <row r="1919">
          <cell r="A1919" t="str">
            <v>080488000129</v>
          </cell>
          <cell r="B1919" t="str">
            <v>Sold Out</v>
          </cell>
          <cell r="C1919" t="str">
            <v>Other</v>
          </cell>
        </row>
        <row r="1920">
          <cell r="A1920" t="str">
            <v>080488000135</v>
          </cell>
          <cell r="B1920" t="str">
            <v>Sold Out</v>
          </cell>
          <cell r="C1920" t="str">
            <v>Other</v>
          </cell>
        </row>
        <row r="1921">
          <cell r="A1921" t="str">
            <v>080488000140</v>
          </cell>
          <cell r="B1921" t="str">
            <v>Sold Out</v>
          </cell>
          <cell r="C1921" t="str">
            <v>Other</v>
          </cell>
        </row>
        <row r="1922">
          <cell r="A1922" t="str">
            <v>080488000162</v>
          </cell>
          <cell r="B1922" t="str">
            <v>Sold Out</v>
          </cell>
          <cell r="C1922" t="str">
            <v>Other</v>
          </cell>
        </row>
        <row r="1923">
          <cell r="A1923" t="str">
            <v>080488000174</v>
          </cell>
          <cell r="B1923" t="str">
            <v>Sold Out</v>
          </cell>
          <cell r="C1923" t="str">
            <v>Other</v>
          </cell>
        </row>
        <row r="1924">
          <cell r="A1924" t="str">
            <v>080488000238</v>
          </cell>
          <cell r="B1924" t="str">
            <v>Sold Out</v>
          </cell>
          <cell r="C1924" t="str">
            <v>Other</v>
          </cell>
        </row>
        <row r="1925">
          <cell r="A1925" t="str">
            <v>080512000044</v>
          </cell>
          <cell r="B1925" t="str">
            <v>Sold Out</v>
          </cell>
          <cell r="C1925" t="str">
            <v>Other</v>
          </cell>
        </row>
        <row r="1926">
          <cell r="A1926" t="str">
            <v>080512000048</v>
          </cell>
          <cell r="B1926" t="str">
            <v>Sold Out</v>
          </cell>
          <cell r="C1926" t="str">
            <v>Other</v>
          </cell>
        </row>
        <row r="1927">
          <cell r="A1927" t="str">
            <v>080512000129</v>
          </cell>
          <cell r="B1927" t="str">
            <v>Sold Out</v>
          </cell>
          <cell r="C1927" t="str">
            <v>Other</v>
          </cell>
        </row>
        <row r="1928">
          <cell r="A1928" t="str">
            <v>080526000069</v>
          </cell>
          <cell r="B1928" t="str">
            <v>Sold Out</v>
          </cell>
          <cell r="C1928" t="str">
            <v>Other</v>
          </cell>
        </row>
        <row r="1929">
          <cell r="A1929" t="str">
            <v>080526000074</v>
          </cell>
          <cell r="B1929" t="str">
            <v>Sold Out</v>
          </cell>
          <cell r="C1929" t="str">
            <v>Other</v>
          </cell>
        </row>
        <row r="1930">
          <cell r="A1930" t="str">
            <v>080526000094</v>
          </cell>
          <cell r="B1930" t="str">
            <v>Sold Out</v>
          </cell>
          <cell r="C1930" t="str">
            <v>Other</v>
          </cell>
        </row>
        <row r="1931">
          <cell r="A1931" t="str">
            <v>080526000107</v>
          </cell>
          <cell r="B1931" t="str">
            <v>Sold Out</v>
          </cell>
          <cell r="C1931" t="str">
            <v>Other</v>
          </cell>
        </row>
        <row r="1932">
          <cell r="A1932" t="str">
            <v>080526000135</v>
          </cell>
          <cell r="B1932" t="str">
            <v>Sold Out</v>
          </cell>
          <cell r="C1932" t="str">
            <v>Other</v>
          </cell>
        </row>
        <row r="1933">
          <cell r="A1933" t="str">
            <v>080526000174</v>
          </cell>
          <cell r="B1933" t="str">
            <v>Sold Out</v>
          </cell>
          <cell r="C1933" t="str">
            <v>Other</v>
          </cell>
        </row>
        <row r="1934">
          <cell r="A1934" t="str">
            <v>080526000238</v>
          </cell>
          <cell r="B1934" t="str">
            <v>Sold Out</v>
          </cell>
          <cell r="C1934" t="str">
            <v>Other</v>
          </cell>
        </row>
        <row r="1935">
          <cell r="A1935" t="str">
            <v>080535000074</v>
          </cell>
          <cell r="B1935" t="str">
            <v>Sold Out</v>
          </cell>
          <cell r="C1935" t="str">
            <v>Other</v>
          </cell>
        </row>
        <row r="1936">
          <cell r="A1936" t="str">
            <v>080535000129</v>
          </cell>
          <cell r="B1936" t="str">
            <v>Sold Out</v>
          </cell>
          <cell r="C1936" t="str">
            <v>Other</v>
          </cell>
        </row>
        <row r="1937">
          <cell r="A1937" t="str">
            <v>080541000069</v>
          </cell>
          <cell r="B1937" t="str">
            <v>Sold Out</v>
          </cell>
          <cell r="C1937" t="str">
            <v>Other</v>
          </cell>
        </row>
        <row r="1938">
          <cell r="A1938" t="str">
            <v>080541000129</v>
          </cell>
          <cell r="B1938" t="str">
            <v>Sold Out</v>
          </cell>
          <cell r="C1938" t="str">
            <v>Other</v>
          </cell>
        </row>
        <row r="1939">
          <cell r="A1939" t="str">
            <v>080654000129</v>
          </cell>
          <cell r="B1939" t="str">
            <v>Sold Out</v>
          </cell>
          <cell r="C1939" t="str">
            <v>Other</v>
          </cell>
        </row>
        <row r="1940">
          <cell r="A1940" t="str">
            <v>080654000135</v>
          </cell>
          <cell r="B1940" t="str">
            <v>Sold Out</v>
          </cell>
          <cell r="C1940" t="str">
            <v>Other</v>
          </cell>
        </row>
        <row r="1941">
          <cell r="A1941" t="str">
            <v>080691000069</v>
          </cell>
          <cell r="B1941" t="str">
            <v>Sold Out</v>
          </cell>
          <cell r="C1941" t="str">
            <v>Other</v>
          </cell>
        </row>
        <row r="1942">
          <cell r="A1942" t="str">
            <v>080691000094</v>
          </cell>
          <cell r="B1942" t="str">
            <v>Sold Out</v>
          </cell>
          <cell r="C1942" t="str">
            <v>Other</v>
          </cell>
        </row>
        <row r="1943">
          <cell r="A1943" t="str">
            <v>080691000174</v>
          </cell>
          <cell r="B1943" t="str">
            <v>Sold Out</v>
          </cell>
          <cell r="C1943" t="str">
            <v>Other</v>
          </cell>
        </row>
        <row r="1944">
          <cell r="A1944" t="str">
            <v>080691000238</v>
          </cell>
          <cell r="B1944" t="str">
            <v>Sold Out</v>
          </cell>
          <cell r="C1944" t="str">
            <v>Other</v>
          </cell>
        </row>
        <row r="1945">
          <cell r="A1945" t="str">
            <v>080818000069</v>
          </cell>
          <cell r="B1945" t="str">
            <v>Sold Out</v>
          </cell>
          <cell r="C1945" t="str">
            <v>Other</v>
          </cell>
        </row>
        <row r="1946">
          <cell r="A1946" t="str">
            <v>080818000129</v>
          </cell>
          <cell r="B1946" t="str">
            <v>Sold Out</v>
          </cell>
          <cell r="C1946" t="str">
            <v>Other</v>
          </cell>
        </row>
        <row r="1947">
          <cell r="A1947" t="str">
            <v>080818000131</v>
          </cell>
          <cell r="B1947" t="str">
            <v>Sold Out</v>
          </cell>
          <cell r="C1947" t="str">
            <v>Other</v>
          </cell>
        </row>
        <row r="1948">
          <cell r="A1948" t="str">
            <v>080853000056</v>
          </cell>
          <cell r="B1948" t="str">
            <v>Sold Out</v>
          </cell>
          <cell r="C1948" t="str">
            <v>Other</v>
          </cell>
        </row>
        <row r="1949">
          <cell r="A1949" t="str">
            <v>080853000063</v>
          </cell>
          <cell r="B1949" t="str">
            <v>Sold Out</v>
          </cell>
          <cell r="C1949" t="str">
            <v>Other</v>
          </cell>
        </row>
        <row r="1950">
          <cell r="A1950" t="str">
            <v>080853000069</v>
          </cell>
          <cell r="B1950" t="str">
            <v>Sold Out</v>
          </cell>
          <cell r="C1950" t="str">
            <v>Other</v>
          </cell>
        </row>
        <row r="1951">
          <cell r="A1951" t="str">
            <v>080853000074</v>
          </cell>
          <cell r="B1951" t="str">
            <v>Sold Out</v>
          </cell>
          <cell r="C1951" t="str">
            <v>Other</v>
          </cell>
        </row>
        <row r="1952">
          <cell r="A1952" t="str">
            <v>080853000084</v>
          </cell>
          <cell r="B1952" t="str">
            <v>Sold Out</v>
          </cell>
          <cell r="C1952" t="str">
            <v>Other</v>
          </cell>
        </row>
        <row r="1953">
          <cell r="A1953" t="str">
            <v>080853000094</v>
          </cell>
          <cell r="B1953" t="str">
            <v>Sold Out</v>
          </cell>
          <cell r="C1953" t="str">
            <v>Other</v>
          </cell>
        </row>
        <row r="1954">
          <cell r="A1954" t="str">
            <v>080853000107</v>
          </cell>
          <cell r="B1954" t="str">
            <v>Sold Out</v>
          </cell>
          <cell r="C1954" t="str">
            <v>Other</v>
          </cell>
        </row>
        <row r="1955">
          <cell r="A1955" t="str">
            <v>080853000129</v>
          </cell>
          <cell r="B1955" t="str">
            <v>Sold Out</v>
          </cell>
          <cell r="C1955" t="str">
            <v>Other</v>
          </cell>
        </row>
        <row r="1956">
          <cell r="A1956" t="str">
            <v>080853000135</v>
          </cell>
          <cell r="B1956" t="str">
            <v>Sold Out</v>
          </cell>
          <cell r="C1956" t="str">
            <v>Other</v>
          </cell>
        </row>
        <row r="1957">
          <cell r="A1957" t="str">
            <v>080853000143</v>
          </cell>
          <cell r="B1957" t="str">
            <v>Sold Out</v>
          </cell>
          <cell r="C1957" t="str">
            <v>Other</v>
          </cell>
        </row>
        <row r="1958">
          <cell r="A1958" t="str">
            <v>080853000174</v>
          </cell>
          <cell r="B1958" t="str">
            <v>Sold Out</v>
          </cell>
          <cell r="C1958" t="str">
            <v>Other</v>
          </cell>
        </row>
        <row r="1959">
          <cell r="A1959" t="str">
            <v>080853000179</v>
          </cell>
          <cell r="B1959" t="str">
            <v>Sold Out</v>
          </cell>
          <cell r="C1959" t="str">
            <v>Other</v>
          </cell>
        </row>
        <row r="1960">
          <cell r="A1960" t="str">
            <v>080853000238</v>
          </cell>
          <cell r="B1960" t="str">
            <v>Sold Out</v>
          </cell>
          <cell r="C1960" t="str">
            <v>Other</v>
          </cell>
        </row>
        <row r="1961">
          <cell r="A1961" t="str">
            <v>080861000069</v>
          </cell>
          <cell r="B1961" t="str">
            <v>Sold Out</v>
          </cell>
          <cell r="C1961" t="str">
            <v>Other</v>
          </cell>
        </row>
        <row r="1962">
          <cell r="A1962" t="str">
            <v>080861000129</v>
          </cell>
          <cell r="B1962" t="str">
            <v>Sold Out</v>
          </cell>
          <cell r="C1962" t="str">
            <v>Other</v>
          </cell>
        </row>
        <row r="1963">
          <cell r="A1963" t="str">
            <v>080885000069</v>
          </cell>
          <cell r="B1963" t="str">
            <v>Sold Out</v>
          </cell>
          <cell r="C1963" t="str">
            <v>Other</v>
          </cell>
        </row>
        <row r="1964">
          <cell r="A1964" t="str">
            <v>080885000074</v>
          </cell>
          <cell r="B1964" t="str">
            <v>Sold Out</v>
          </cell>
          <cell r="C1964" t="str">
            <v>Other</v>
          </cell>
        </row>
        <row r="1965">
          <cell r="A1965" t="str">
            <v>080885000094</v>
          </cell>
          <cell r="B1965" t="str">
            <v>Sold Out</v>
          </cell>
          <cell r="C1965" t="str">
            <v>Other</v>
          </cell>
        </row>
        <row r="1966">
          <cell r="A1966" t="str">
            <v>080885000107</v>
          </cell>
          <cell r="B1966" t="str">
            <v>Sold Out</v>
          </cell>
          <cell r="C1966" t="str">
            <v>Other</v>
          </cell>
        </row>
        <row r="1967">
          <cell r="A1967" t="str">
            <v>080885000129</v>
          </cell>
          <cell r="B1967" t="str">
            <v>Sold Out</v>
          </cell>
          <cell r="C1967" t="str">
            <v>Other</v>
          </cell>
        </row>
        <row r="1968">
          <cell r="A1968" t="str">
            <v>080885000135</v>
          </cell>
          <cell r="B1968" t="str">
            <v>Sold Out</v>
          </cell>
          <cell r="C1968" t="str">
            <v>Other</v>
          </cell>
        </row>
        <row r="1969">
          <cell r="A1969" t="str">
            <v>080885000174</v>
          </cell>
          <cell r="B1969" t="str">
            <v>Sold Out</v>
          </cell>
          <cell r="C1969" t="str">
            <v>Other</v>
          </cell>
        </row>
        <row r="1970">
          <cell r="A1970" t="str">
            <v>080885000238</v>
          </cell>
          <cell r="B1970" t="str">
            <v>Sold Out</v>
          </cell>
          <cell r="C1970" t="str">
            <v>Other</v>
          </cell>
        </row>
        <row r="1971">
          <cell r="A1971" t="str">
            <v>080949000069</v>
          </cell>
          <cell r="B1971" t="str">
            <v>8</v>
          </cell>
          <cell r="C1971" t="str">
            <v>Other</v>
          </cell>
        </row>
        <row r="1972">
          <cell r="A1972" t="str">
            <v>080949000074</v>
          </cell>
          <cell r="B1972" t="str">
            <v>9</v>
          </cell>
          <cell r="C1972" t="str">
            <v>Other</v>
          </cell>
        </row>
        <row r="1973">
          <cell r="A1973" t="str">
            <v>080949000129</v>
          </cell>
          <cell r="B1973" t="str">
            <v>3</v>
          </cell>
          <cell r="C1973" t="str">
            <v>Other</v>
          </cell>
        </row>
        <row r="1974">
          <cell r="A1974" t="str">
            <v>080949000135</v>
          </cell>
          <cell r="B1974" t="str">
            <v>30+ Days</v>
          </cell>
          <cell r="C1974" t="str">
            <v>Other</v>
          </cell>
        </row>
        <row r="1975">
          <cell r="A1975" t="str">
            <v>080949000140</v>
          </cell>
          <cell r="B1975" t="str">
            <v>30+ Days</v>
          </cell>
          <cell r="C1975" t="str">
            <v>Other</v>
          </cell>
        </row>
        <row r="1976">
          <cell r="A1976" t="str">
            <v>080980000069</v>
          </cell>
          <cell r="B1976" t="str">
            <v>30+ Days</v>
          </cell>
          <cell r="C1976" t="str">
            <v>Other</v>
          </cell>
        </row>
        <row r="1977">
          <cell r="A1977" t="str">
            <v>080980000074</v>
          </cell>
          <cell r="B1977" t="str">
            <v>72</v>
          </cell>
          <cell r="C1977" t="str">
            <v>Other</v>
          </cell>
        </row>
        <row r="1978">
          <cell r="A1978" t="str">
            <v>080980000129</v>
          </cell>
          <cell r="B1978" t="str">
            <v>30+ Days</v>
          </cell>
          <cell r="C1978" t="str">
            <v>Other</v>
          </cell>
        </row>
        <row r="1979">
          <cell r="A1979" t="str">
            <v>080980000135</v>
          </cell>
          <cell r="B1979" t="str">
            <v>30+ Days</v>
          </cell>
          <cell r="C1979" t="str">
            <v>Other</v>
          </cell>
        </row>
        <row r="1980">
          <cell r="A1980" t="str">
            <v>080980000140</v>
          </cell>
          <cell r="B1980" t="str">
            <v>2</v>
          </cell>
          <cell r="C1980" t="str">
            <v>Other</v>
          </cell>
        </row>
        <row r="1981">
          <cell r="A1981" t="str">
            <v>081011000069</v>
          </cell>
          <cell r="B1981" t="str">
            <v>11</v>
          </cell>
          <cell r="C1981" t="str">
            <v>Other</v>
          </cell>
        </row>
        <row r="1982">
          <cell r="A1982" t="str">
            <v>081011000074</v>
          </cell>
          <cell r="B1982" t="str">
            <v>11</v>
          </cell>
          <cell r="C1982" t="str">
            <v>Other</v>
          </cell>
        </row>
        <row r="1983">
          <cell r="A1983" t="str">
            <v>081011000129</v>
          </cell>
          <cell r="B1983" t="str">
            <v>8</v>
          </cell>
          <cell r="C1983" t="str">
            <v>Other</v>
          </cell>
        </row>
        <row r="1984">
          <cell r="A1984" t="str">
            <v>081011000135</v>
          </cell>
          <cell r="B1984" t="str">
            <v>6</v>
          </cell>
          <cell r="C1984" t="str">
            <v>Other</v>
          </cell>
        </row>
        <row r="1985">
          <cell r="A1985" t="str">
            <v>081011000140</v>
          </cell>
          <cell r="B1985" t="str">
            <v>8</v>
          </cell>
          <cell r="C1985" t="str">
            <v>Other</v>
          </cell>
        </row>
        <row r="1986">
          <cell r="A1986" t="str">
            <v>090024000094</v>
          </cell>
          <cell r="B1986" t="str">
            <v>Sold Out</v>
          </cell>
          <cell r="C1986" t="str">
            <v>Other</v>
          </cell>
        </row>
        <row r="1987">
          <cell r="A1987" t="str">
            <v>090024000149</v>
          </cell>
          <cell r="B1987" t="str">
            <v>Sold Out</v>
          </cell>
          <cell r="C1987" t="str">
            <v>Other</v>
          </cell>
        </row>
        <row r="1988">
          <cell r="A1988" t="str">
            <v>090024000185</v>
          </cell>
          <cell r="B1988" t="str">
            <v>2</v>
          </cell>
          <cell r="C1988" t="str">
            <v>Other</v>
          </cell>
        </row>
        <row r="1989">
          <cell r="A1989" t="str">
            <v>090024000209</v>
          </cell>
          <cell r="B1989" t="str">
            <v>1</v>
          </cell>
          <cell r="C1989" t="str">
            <v>Other</v>
          </cell>
        </row>
        <row r="1990">
          <cell r="A1990" t="str">
            <v>090024000212</v>
          </cell>
          <cell r="B1990" t="str">
            <v>45</v>
          </cell>
          <cell r="C1990" t="str">
            <v>Other</v>
          </cell>
        </row>
        <row r="1991">
          <cell r="A1991" t="str">
            <v>090024000213</v>
          </cell>
          <cell r="B1991" t="str">
            <v>100+</v>
          </cell>
          <cell r="C1991" t="str">
            <v>Other</v>
          </cell>
        </row>
        <row r="1992">
          <cell r="A1992" t="str">
            <v>090024000238</v>
          </cell>
          <cell r="B1992" t="str">
            <v>100+</v>
          </cell>
          <cell r="C1992" t="str">
            <v>Other</v>
          </cell>
        </row>
        <row r="1993">
          <cell r="A1993" t="str">
            <v>090027000096</v>
          </cell>
          <cell r="B1993" t="str">
            <v>100+</v>
          </cell>
          <cell r="C1993" t="str">
            <v>Other</v>
          </cell>
        </row>
        <row r="1994">
          <cell r="A1994" t="str">
            <v>090028000096</v>
          </cell>
          <cell r="B1994" t="str">
            <v>100+</v>
          </cell>
          <cell r="C1994" t="str">
            <v>Other</v>
          </cell>
        </row>
        <row r="1995">
          <cell r="A1995" t="str">
            <v>090029000059</v>
          </cell>
          <cell r="B1995" t="str">
            <v>Sold Out</v>
          </cell>
          <cell r="C1995" t="str">
            <v>Other</v>
          </cell>
        </row>
        <row r="1996">
          <cell r="A1996" t="str">
            <v>090029000097</v>
          </cell>
          <cell r="B1996" t="str">
            <v>Sold Out</v>
          </cell>
          <cell r="C1996" t="str">
            <v>Other</v>
          </cell>
        </row>
        <row r="1997">
          <cell r="A1997" t="str">
            <v>090029000104</v>
          </cell>
          <cell r="B1997" t="str">
            <v>2</v>
          </cell>
          <cell r="C1997" t="str">
            <v>Other</v>
          </cell>
        </row>
        <row r="1998">
          <cell r="A1998" t="str">
            <v>090029000151</v>
          </cell>
          <cell r="B1998" t="str">
            <v>Sold Out</v>
          </cell>
          <cell r="C1998" t="str">
            <v>Other</v>
          </cell>
        </row>
        <row r="1999">
          <cell r="A1999" t="str">
            <v>090029000188</v>
          </cell>
          <cell r="B1999" t="str">
            <v>Sold Out</v>
          </cell>
          <cell r="C1999" t="str">
            <v>Other</v>
          </cell>
        </row>
        <row r="2000">
          <cell r="A2000" t="str">
            <v>090029000210</v>
          </cell>
          <cell r="B2000" t="str">
            <v>Sold Out</v>
          </cell>
          <cell r="C2000" t="str">
            <v>Other</v>
          </cell>
        </row>
        <row r="2001">
          <cell r="A2001" t="str">
            <v>090029000239</v>
          </cell>
          <cell r="B2001" t="str">
            <v>Sold Out</v>
          </cell>
          <cell r="C2001" t="str">
            <v>Other</v>
          </cell>
        </row>
        <row r="2002">
          <cell r="A2002" t="str">
            <v>090040000094</v>
          </cell>
          <cell r="B2002" t="str">
            <v>100+</v>
          </cell>
          <cell r="C2002" t="str">
            <v>Other</v>
          </cell>
        </row>
        <row r="2003">
          <cell r="A2003" t="str">
            <v>090041000096</v>
          </cell>
          <cell r="B2003" t="str">
            <v>30+ Days</v>
          </cell>
          <cell r="C2003" t="str">
            <v>Other</v>
          </cell>
        </row>
        <row r="2004">
          <cell r="A2004" t="str">
            <v>090047000100</v>
          </cell>
          <cell r="B2004" t="str">
            <v>Sold Out</v>
          </cell>
          <cell r="C2004" t="str">
            <v>Other</v>
          </cell>
        </row>
        <row r="2005">
          <cell r="A2005" t="str">
            <v>090047000149</v>
          </cell>
          <cell r="B2005" t="str">
            <v>Sold Out</v>
          </cell>
          <cell r="C2005" t="str">
            <v>Other</v>
          </cell>
        </row>
        <row r="2006">
          <cell r="A2006" t="str">
            <v>090047000185</v>
          </cell>
          <cell r="B2006" t="str">
            <v>26</v>
          </cell>
          <cell r="C2006" t="str">
            <v>Other</v>
          </cell>
        </row>
        <row r="2007">
          <cell r="A2007" t="str">
            <v>090047000211</v>
          </cell>
          <cell r="B2007" t="str">
            <v>Sold Out</v>
          </cell>
          <cell r="C2007" t="str">
            <v>Other</v>
          </cell>
        </row>
        <row r="2008">
          <cell r="A2008" t="str">
            <v>090047000238</v>
          </cell>
          <cell r="B2008" t="str">
            <v>1</v>
          </cell>
          <cell r="C2008" t="str">
            <v>Other</v>
          </cell>
        </row>
        <row r="2009">
          <cell r="A2009" t="str">
            <v>090392000097</v>
          </cell>
          <cell r="B2009" t="str">
            <v>30+ Days</v>
          </cell>
          <cell r="C2009" t="str">
            <v>Other</v>
          </cell>
        </row>
        <row r="2010">
          <cell r="A2010" t="str">
            <v>090392000210</v>
          </cell>
          <cell r="B2010" t="str">
            <v>100+</v>
          </cell>
          <cell r="C2010" t="str">
            <v>Other</v>
          </cell>
        </row>
        <row r="2011">
          <cell r="A2011" t="str">
            <v>090393000100</v>
          </cell>
          <cell r="B2011" t="str">
            <v>21</v>
          </cell>
          <cell r="C2011" t="str">
            <v>Other</v>
          </cell>
        </row>
        <row r="2012">
          <cell r="A2012" t="str">
            <v>090393000211</v>
          </cell>
          <cell r="B2012" t="str">
            <v>47</v>
          </cell>
          <cell r="C2012" t="str">
            <v>Other</v>
          </cell>
        </row>
        <row r="2013">
          <cell r="A2013" t="str">
            <v>090466000213</v>
          </cell>
          <cell r="B2013" t="str">
            <v>100+</v>
          </cell>
          <cell r="C2013" t="str">
            <v>Other</v>
          </cell>
        </row>
        <row r="2014">
          <cell r="A2014" t="str">
            <v>090495000059</v>
          </cell>
          <cell r="B2014" t="str">
            <v>88</v>
          </cell>
          <cell r="C2014" t="str">
            <v>Other</v>
          </cell>
        </row>
        <row r="2015">
          <cell r="A2015" t="str">
            <v>090495000097</v>
          </cell>
          <cell r="B2015" t="str">
            <v>30+ Days</v>
          </cell>
          <cell r="C2015" t="str">
            <v>Other</v>
          </cell>
        </row>
        <row r="2016">
          <cell r="A2016" t="str">
            <v>090495000104</v>
          </cell>
          <cell r="B2016" t="str">
            <v>100+</v>
          </cell>
          <cell r="C2016" t="str">
            <v>Other</v>
          </cell>
        </row>
        <row r="2017">
          <cell r="A2017" t="str">
            <v>090495000151</v>
          </cell>
          <cell r="B2017" t="str">
            <v>100+</v>
          </cell>
          <cell r="C2017" t="str">
            <v>Other</v>
          </cell>
        </row>
        <row r="2018">
          <cell r="A2018" t="str">
            <v>090495000188</v>
          </cell>
          <cell r="B2018" t="str">
            <v>100+</v>
          </cell>
          <cell r="C2018" t="str">
            <v>Other</v>
          </cell>
        </row>
        <row r="2019">
          <cell r="A2019" t="str">
            <v>090495000210</v>
          </cell>
          <cell r="B2019" t="str">
            <v>100+</v>
          </cell>
          <cell r="C2019" t="str">
            <v>Other</v>
          </cell>
        </row>
        <row r="2020">
          <cell r="A2020" t="str">
            <v>090495000239</v>
          </cell>
          <cell r="B2020" t="str">
            <v>100</v>
          </cell>
          <cell r="C2020" t="str">
            <v>Other</v>
          </cell>
        </row>
        <row r="2021">
          <cell r="A2021" t="str">
            <v>090520000069</v>
          </cell>
          <cell r="B2021" t="str">
            <v>57</v>
          </cell>
          <cell r="C2021" t="str">
            <v>Other</v>
          </cell>
        </row>
        <row r="2022">
          <cell r="A2022" t="str">
            <v>090520000185</v>
          </cell>
          <cell r="B2022" t="str">
            <v>100+</v>
          </cell>
          <cell r="C2022" t="str">
            <v>Other</v>
          </cell>
        </row>
        <row r="2023">
          <cell r="A2023" t="str">
            <v>090520000209</v>
          </cell>
          <cell r="B2023" t="str">
            <v>30</v>
          </cell>
          <cell r="C2023" t="str">
            <v>Other</v>
          </cell>
        </row>
        <row r="2024">
          <cell r="A2024" t="str">
            <v>090520000253</v>
          </cell>
          <cell r="B2024" t="str">
            <v>28</v>
          </cell>
          <cell r="C2024" t="str">
            <v>Other</v>
          </cell>
        </row>
        <row r="2025">
          <cell r="A2025" t="str">
            <v>091094000059</v>
          </cell>
          <cell r="B2025" t="str">
            <v>42</v>
          </cell>
          <cell r="C2025" t="str">
            <v>Other</v>
          </cell>
        </row>
        <row r="2026">
          <cell r="A2026" t="str">
            <v>091094000094</v>
          </cell>
          <cell r="B2026" t="str">
            <v>30+ Days</v>
          </cell>
          <cell r="C2026" t="str">
            <v>Other</v>
          </cell>
        </row>
        <row r="2027">
          <cell r="A2027" t="str">
            <v>091094000096</v>
          </cell>
          <cell r="B2027" t="str">
            <v>55</v>
          </cell>
          <cell r="C2027" t="str">
            <v>Other</v>
          </cell>
        </row>
        <row r="2028">
          <cell r="A2028" t="str">
            <v>091094000097</v>
          </cell>
          <cell r="B2028" t="str">
            <v>30+ Days</v>
          </cell>
          <cell r="C2028" t="str">
            <v>Other</v>
          </cell>
        </row>
        <row r="2029">
          <cell r="A2029" t="str">
            <v>091094000100</v>
          </cell>
          <cell r="B2029" t="str">
            <v>30+ Days</v>
          </cell>
          <cell r="C2029" t="str">
            <v>Other</v>
          </cell>
        </row>
        <row r="2030">
          <cell r="A2030" t="str">
            <v>091094000104</v>
          </cell>
          <cell r="B2030" t="str">
            <v>71</v>
          </cell>
          <cell r="C2030" t="str">
            <v>Other</v>
          </cell>
        </row>
        <row r="2031">
          <cell r="A2031" t="str">
            <v>091094000149</v>
          </cell>
          <cell r="B2031" t="str">
            <v>45</v>
          </cell>
          <cell r="C2031" t="str">
            <v>Other</v>
          </cell>
        </row>
        <row r="2032">
          <cell r="A2032" t="str">
            <v>091094000151</v>
          </cell>
          <cell r="B2032" t="str">
            <v>90</v>
          </cell>
          <cell r="C2032" t="str">
            <v>Other</v>
          </cell>
        </row>
        <row r="2033">
          <cell r="A2033" t="str">
            <v>091094000185</v>
          </cell>
          <cell r="B2033" t="str">
            <v>100+</v>
          </cell>
          <cell r="C2033" t="str">
            <v>Other</v>
          </cell>
        </row>
        <row r="2034">
          <cell r="A2034" t="str">
            <v>091094000188</v>
          </cell>
          <cell r="B2034" t="str">
            <v>100+</v>
          </cell>
          <cell r="C2034" t="str">
            <v>Other</v>
          </cell>
        </row>
        <row r="2035">
          <cell r="A2035" t="str">
            <v>091094000210</v>
          </cell>
          <cell r="B2035" t="str">
            <v>30+ Days</v>
          </cell>
          <cell r="C2035" t="str">
            <v>Other</v>
          </cell>
        </row>
        <row r="2036">
          <cell r="A2036" t="str">
            <v>091094000211</v>
          </cell>
          <cell r="B2036" t="str">
            <v>75</v>
          </cell>
          <cell r="C2036" t="str">
            <v>Other</v>
          </cell>
        </row>
        <row r="2037">
          <cell r="A2037" t="str">
            <v>091094000238</v>
          </cell>
          <cell r="B2037" t="str">
            <v>100+</v>
          </cell>
          <cell r="C2037" t="str">
            <v>Other</v>
          </cell>
        </row>
        <row r="2038">
          <cell r="A2038" t="str">
            <v>091094000239</v>
          </cell>
          <cell r="B2038" t="str">
            <v>63</v>
          </cell>
          <cell r="C2038" t="str">
            <v>Other</v>
          </cell>
        </row>
        <row r="2039">
          <cell r="A2039" t="str">
            <v>091095000097</v>
          </cell>
          <cell r="B2039" t="str">
            <v>100+</v>
          </cell>
          <cell r="C2039" t="str">
            <v>Other</v>
          </cell>
        </row>
        <row r="2040">
          <cell r="A2040" t="str">
            <v>091095000100</v>
          </cell>
          <cell r="B2040" t="str">
            <v>30+ Days</v>
          </cell>
          <cell r="C2040" t="str">
            <v>Other</v>
          </cell>
        </row>
        <row r="2041">
          <cell r="A2041" t="str">
            <v>091095000210</v>
          </cell>
          <cell r="B2041" t="str">
            <v>30+ Days</v>
          </cell>
          <cell r="C2041" t="str">
            <v>Other</v>
          </cell>
        </row>
        <row r="2042">
          <cell r="A2042" t="str">
            <v>091095000211</v>
          </cell>
          <cell r="B2042" t="str">
            <v>100</v>
          </cell>
          <cell r="C2042" t="str">
            <v>Other</v>
          </cell>
        </row>
        <row r="2043">
          <cell r="A2043" t="str">
            <v>091099000059</v>
          </cell>
          <cell r="B2043" t="str">
            <v>Sold Out</v>
          </cell>
          <cell r="C2043" t="str">
            <v>Other</v>
          </cell>
        </row>
        <row r="2044">
          <cell r="A2044" t="str">
            <v>091099000097</v>
          </cell>
          <cell r="B2044" t="str">
            <v>Sold Out</v>
          </cell>
          <cell r="C2044" t="str">
            <v>Other</v>
          </cell>
        </row>
        <row r="2045">
          <cell r="A2045" t="str">
            <v>091099000104</v>
          </cell>
          <cell r="B2045" t="str">
            <v>Sold Out</v>
          </cell>
          <cell r="C2045" t="str">
            <v>Other</v>
          </cell>
        </row>
        <row r="2046">
          <cell r="A2046" t="str">
            <v>091099000151</v>
          </cell>
          <cell r="B2046" t="str">
            <v>Sold Out</v>
          </cell>
          <cell r="C2046" t="str">
            <v>Other</v>
          </cell>
        </row>
        <row r="2047">
          <cell r="A2047" t="str">
            <v>091099000188</v>
          </cell>
          <cell r="B2047" t="str">
            <v>21</v>
          </cell>
          <cell r="C2047" t="str">
            <v>Other</v>
          </cell>
        </row>
        <row r="2048">
          <cell r="A2048" t="str">
            <v>091099000210</v>
          </cell>
          <cell r="B2048" t="str">
            <v>21</v>
          </cell>
          <cell r="C2048" t="str">
            <v>Other</v>
          </cell>
        </row>
        <row r="2049">
          <cell r="A2049" t="str">
            <v>091099000239</v>
          </cell>
          <cell r="B2049" t="str">
            <v>Sold Out</v>
          </cell>
          <cell r="C2049" t="str">
            <v>Other</v>
          </cell>
        </row>
        <row r="2050">
          <cell r="A2050" t="str">
            <v>092000000096</v>
          </cell>
          <cell r="B2050" t="str">
            <v>Sold Out</v>
          </cell>
          <cell r="C2050" t="str">
            <v>Other</v>
          </cell>
        </row>
        <row r="2051">
          <cell r="A2051" t="str">
            <v>092017000213</v>
          </cell>
          <cell r="B2051" t="str">
            <v>100+</v>
          </cell>
          <cell r="C2051" t="str">
            <v>Other</v>
          </cell>
        </row>
        <row r="2052">
          <cell r="A2052" t="str">
            <v>092017198096</v>
          </cell>
          <cell r="B2052" t="str">
            <v>100+</v>
          </cell>
          <cell r="C2052" t="str">
            <v>Other</v>
          </cell>
        </row>
        <row r="2053">
          <cell r="A2053" t="str">
            <v>092018000097</v>
          </cell>
          <cell r="B2053" t="str">
            <v>30+ Days</v>
          </cell>
          <cell r="C2053" t="str">
            <v>Other</v>
          </cell>
        </row>
        <row r="2054">
          <cell r="A2054" t="str">
            <v>092018000104</v>
          </cell>
          <cell r="B2054" t="str">
            <v>100+</v>
          </cell>
          <cell r="C2054" t="str">
            <v>Other</v>
          </cell>
        </row>
        <row r="2055">
          <cell r="A2055" t="str">
            <v>092018000151</v>
          </cell>
          <cell r="B2055" t="str">
            <v>92</v>
          </cell>
          <cell r="C2055" t="str">
            <v>Other</v>
          </cell>
        </row>
        <row r="2056">
          <cell r="A2056" t="str">
            <v>092018000188</v>
          </cell>
          <cell r="B2056" t="str">
            <v>100+</v>
          </cell>
          <cell r="C2056" t="str">
            <v>Other</v>
          </cell>
        </row>
        <row r="2057">
          <cell r="A2057" t="str">
            <v>092018000210</v>
          </cell>
          <cell r="B2057" t="str">
            <v>100+</v>
          </cell>
          <cell r="C2057" t="str">
            <v>Other</v>
          </cell>
        </row>
        <row r="2058">
          <cell r="A2058" t="str">
            <v>092018000239</v>
          </cell>
          <cell r="B2058" t="str">
            <v>100+</v>
          </cell>
          <cell r="C2058" t="str">
            <v>Other</v>
          </cell>
        </row>
        <row r="2059">
          <cell r="A2059" t="str">
            <v>100051000069</v>
          </cell>
          <cell r="B2059" t="str">
            <v>30+ Days</v>
          </cell>
          <cell r="C2059" t="str">
            <v>Other</v>
          </cell>
        </row>
        <row r="2060">
          <cell r="A2060" t="str">
            <v>100051000080</v>
          </cell>
          <cell r="B2060" t="str">
            <v>30+ Days</v>
          </cell>
          <cell r="C2060" t="str">
            <v>Other</v>
          </cell>
        </row>
        <row r="2061">
          <cell r="A2061" t="str">
            <v>100051000084</v>
          </cell>
          <cell r="B2061" t="str">
            <v>30+ Days</v>
          </cell>
          <cell r="C2061" t="str">
            <v>Other</v>
          </cell>
        </row>
        <row r="2062">
          <cell r="A2062" t="str">
            <v>100051000139</v>
          </cell>
          <cell r="B2062" t="str">
            <v>Sold Out</v>
          </cell>
          <cell r="C2062" t="str">
            <v>Other</v>
          </cell>
        </row>
        <row r="2063">
          <cell r="A2063" t="str">
            <v>100051000185</v>
          </cell>
          <cell r="B2063" t="str">
            <v>30+ Days</v>
          </cell>
          <cell r="C2063" t="str">
            <v>Other</v>
          </cell>
        </row>
        <row r="2064">
          <cell r="A2064" t="str">
            <v>100051000190</v>
          </cell>
          <cell r="B2064" t="str">
            <v>30+ Days</v>
          </cell>
          <cell r="C2064" t="str">
            <v>Other</v>
          </cell>
        </row>
        <row r="2065">
          <cell r="A2065" t="str">
            <v>100051000196</v>
          </cell>
          <cell r="B2065" t="str">
            <v>30+ Days</v>
          </cell>
          <cell r="C2065" t="str">
            <v>Other</v>
          </cell>
        </row>
        <row r="2066">
          <cell r="A2066" t="str">
            <v>100051000200</v>
          </cell>
          <cell r="B2066" t="str">
            <v>30+ Days</v>
          </cell>
          <cell r="C2066" t="str">
            <v>Other</v>
          </cell>
        </row>
        <row r="2067">
          <cell r="A2067" t="str">
            <v>100051000205</v>
          </cell>
          <cell r="B2067" t="str">
            <v>30+ Days</v>
          </cell>
          <cell r="C2067" t="str">
            <v>Other</v>
          </cell>
        </row>
        <row r="2068">
          <cell r="A2068" t="str">
            <v>100051000241</v>
          </cell>
          <cell r="B2068" t="str">
            <v>30+ Days</v>
          </cell>
          <cell r="C2068" t="str">
            <v>Other</v>
          </cell>
        </row>
        <row r="2069">
          <cell r="A2069" t="str">
            <v>100051000808</v>
          </cell>
          <cell r="B2069" t="str">
            <v>30+ Days</v>
          </cell>
          <cell r="C2069" t="str">
            <v>Other</v>
          </cell>
        </row>
        <row r="2070">
          <cell r="A2070" t="str">
            <v>100079000058</v>
          </cell>
          <cell r="B2070" t="str">
            <v>2</v>
          </cell>
          <cell r="C2070" t="str">
            <v>Other</v>
          </cell>
        </row>
        <row r="2071">
          <cell r="A2071" t="str">
            <v>100079000069</v>
          </cell>
          <cell r="B2071" t="str">
            <v>Sold Out</v>
          </cell>
          <cell r="C2071" t="str">
            <v>Other</v>
          </cell>
        </row>
        <row r="2072">
          <cell r="A2072" t="str">
            <v>100079000077</v>
          </cell>
          <cell r="B2072" t="str">
            <v>2</v>
          </cell>
          <cell r="C2072" t="str">
            <v>Other</v>
          </cell>
        </row>
        <row r="2073">
          <cell r="A2073" t="str">
            <v>100079000080</v>
          </cell>
          <cell r="B2073" t="str">
            <v>Sold Out</v>
          </cell>
          <cell r="C2073" t="str">
            <v>Other</v>
          </cell>
        </row>
        <row r="2074">
          <cell r="A2074" t="str">
            <v>100079000084</v>
          </cell>
          <cell r="B2074" t="str">
            <v>Sold Out</v>
          </cell>
          <cell r="C2074" t="str">
            <v>Other</v>
          </cell>
        </row>
        <row r="2075">
          <cell r="A2075" t="str">
            <v>100079000094</v>
          </cell>
          <cell r="B2075" t="str">
            <v>Sold Out</v>
          </cell>
          <cell r="C2075" t="str">
            <v>Other</v>
          </cell>
        </row>
        <row r="2076">
          <cell r="A2076" t="str">
            <v>100079000129</v>
          </cell>
          <cell r="B2076" t="str">
            <v>Sold Out</v>
          </cell>
          <cell r="C2076" t="str">
            <v>Other</v>
          </cell>
        </row>
        <row r="2077">
          <cell r="A2077" t="str">
            <v>100079000178</v>
          </cell>
          <cell r="B2077" t="str">
            <v>Sold Out</v>
          </cell>
          <cell r="C2077" t="str">
            <v>Other</v>
          </cell>
        </row>
        <row r="2078">
          <cell r="A2078" t="str">
            <v>100079000185</v>
          </cell>
          <cell r="B2078" t="str">
            <v>Sold Out</v>
          </cell>
          <cell r="C2078" t="str">
            <v>Other</v>
          </cell>
        </row>
        <row r="2079">
          <cell r="A2079" t="str">
            <v>100079000229</v>
          </cell>
          <cell r="B2079" t="str">
            <v>100+</v>
          </cell>
          <cell r="C2079" t="str">
            <v>Other</v>
          </cell>
        </row>
        <row r="2080">
          <cell r="A2080" t="str">
            <v>100079000243</v>
          </cell>
          <cell r="B2080" t="str">
            <v>Sold Out</v>
          </cell>
          <cell r="C2080" t="str">
            <v>Other</v>
          </cell>
        </row>
        <row r="2081">
          <cell r="A2081" t="str">
            <v>100079000244</v>
          </cell>
          <cell r="B2081" t="str">
            <v>Sold Out</v>
          </cell>
          <cell r="C2081" t="str">
            <v>Other</v>
          </cell>
        </row>
        <row r="2082">
          <cell r="A2082" t="str">
            <v>100079000246</v>
          </cell>
          <cell r="B2082" t="str">
            <v>Sold Out</v>
          </cell>
          <cell r="C2082" t="str">
            <v>Other</v>
          </cell>
        </row>
        <row r="2083">
          <cell r="A2083" t="str">
            <v>100079030012</v>
          </cell>
          <cell r="B2083" t="str">
            <v>Sold Out</v>
          </cell>
          <cell r="C2083" t="str">
            <v>Other</v>
          </cell>
        </row>
        <row r="2084">
          <cell r="A2084" t="str">
            <v>100079030025</v>
          </cell>
          <cell r="B2084" t="str">
            <v>Sold Out</v>
          </cell>
          <cell r="C2084" t="str">
            <v>Other</v>
          </cell>
        </row>
        <row r="2085">
          <cell r="A2085" t="str">
            <v>100080000049</v>
          </cell>
          <cell r="B2085" t="str">
            <v>1</v>
          </cell>
          <cell r="C2085" t="str">
            <v>Other</v>
          </cell>
        </row>
        <row r="2086">
          <cell r="A2086" t="str">
            <v>100080000069</v>
          </cell>
          <cell r="B2086" t="str">
            <v>Sold Out</v>
          </cell>
          <cell r="C2086" t="str">
            <v>Other</v>
          </cell>
        </row>
        <row r="2087">
          <cell r="A2087" t="str">
            <v>100080000080</v>
          </cell>
          <cell r="B2087" t="str">
            <v>Sold Out</v>
          </cell>
          <cell r="C2087" t="str">
            <v>Other</v>
          </cell>
        </row>
        <row r="2088">
          <cell r="A2088" t="str">
            <v>100080000084</v>
          </cell>
          <cell r="B2088" t="str">
            <v>Sold Out</v>
          </cell>
          <cell r="C2088" t="str">
            <v>Other</v>
          </cell>
        </row>
        <row r="2089">
          <cell r="A2089" t="str">
            <v>100080000094</v>
          </cell>
          <cell r="B2089" t="str">
            <v>Sold Out</v>
          </cell>
          <cell r="C2089" t="str">
            <v>Other</v>
          </cell>
        </row>
        <row r="2090">
          <cell r="A2090" t="str">
            <v>100080000129</v>
          </cell>
          <cell r="B2090" t="str">
            <v>Sold Out</v>
          </cell>
          <cell r="C2090" t="str">
            <v>Other</v>
          </cell>
        </row>
        <row r="2091">
          <cell r="A2091" t="str">
            <v>100080000185</v>
          </cell>
          <cell r="B2091" t="str">
            <v>Sold Out</v>
          </cell>
          <cell r="C2091" t="str">
            <v>Other</v>
          </cell>
        </row>
        <row r="2092">
          <cell r="A2092" t="str">
            <v>100080000196</v>
          </cell>
          <cell r="B2092" t="str">
            <v>Sold Out</v>
          </cell>
          <cell r="C2092" t="str">
            <v>Other</v>
          </cell>
        </row>
        <row r="2093">
          <cell r="A2093" t="str">
            <v>100080000200</v>
          </cell>
          <cell r="B2093" t="str">
            <v>Sold Out</v>
          </cell>
          <cell r="C2093" t="str">
            <v>Other</v>
          </cell>
        </row>
        <row r="2094">
          <cell r="A2094" t="str">
            <v>100080000238</v>
          </cell>
          <cell r="B2094" t="str">
            <v>Sold Out</v>
          </cell>
          <cell r="C2094" t="str">
            <v>Other</v>
          </cell>
        </row>
        <row r="2095">
          <cell r="A2095" t="str">
            <v>100080030013</v>
          </cell>
          <cell r="B2095" t="str">
            <v>Sold Out</v>
          </cell>
          <cell r="C2095" t="str">
            <v>Other</v>
          </cell>
        </row>
        <row r="2096">
          <cell r="A2096" t="str">
            <v>100082000049</v>
          </cell>
          <cell r="B2096" t="str">
            <v>Sold Out</v>
          </cell>
          <cell r="C2096" t="str">
            <v>Other</v>
          </cell>
        </row>
        <row r="2097">
          <cell r="A2097" t="str">
            <v>100082000069</v>
          </cell>
          <cell r="B2097" t="str">
            <v>4</v>
          </cell>
          <cell r="C2097" t="str">
            <v>Other</v>
          </cell>
        </row>
        <row r="2098">
          <cell r="A2098" t="str">
            <v>100082000080</v>
          </cell>
          <cell r="B2098" t="str">
            <v>2</v>
          </cell>
          <cell r="C2098" t="str">
            <v>Other</v>
          </cell>
        </row>
        <row r="2099">
          <cell r="A2099" t="str">
            <v>100082000084</v>
          </cell>
          <cell r="B2099" t="str">
            <v>Sold Out</v>
          </cell>
          <cell r="C2099" t="str">
            <v>Other</v>
          </cell>
        </row>
        <row r="2100">
          <cell r="A2100" t="str">
            <v>100082000094</v>
          </cell>
          <cell r="B2100" t="str">
            <v>1</v>
          </cell>
          <cell r="C2100" t="str">
            <v>Other</v>
          </cell>
        </row>
        <row r="2101">
          <cell r="A2101" t="str">
            <v>100082000185</v>
          </cell>
          <cell r="B2101" t="str">
            <v>Sold Out</v>
          </cell>
          <cell r="C2101" t="str">
            <v>Other</v>
          </cell>
        </row>
        <row r="2102">
          <cell r="A2102" t="str">
            <v>100082000196</v>
          </cell>
          <cell r="B2102" t="str">
            <v>Sold Out</v>
          </cell>
          <cell r="C2102" t="str">
            <v>Other</v>
          </cell>
        </row>
        <row r="2103">
          <cell r="A2103" t="str">
            <v>100082000200</v>
          </cell>
          <cell r="B2103" t="str">
            <v>Sold Out</v>
          </cell>
          <cell r="C2103" t="str">
            <v>Other</v>
          </cell>
        </row>
        <row r="2104">
          <cell r="A2104" t="str">
            <v>100082000238</v>
          </cell>
          <cell r="B2104" t="str">
            <v>1</v>
          </cell>
          <cell r="C2104" t="str">
            <v>Other</v>
          </cell>
        </row>
        <row r="2105">
          <cell r="A2105" t="str">
            <v>100082030013</v>
          </cell>
          <cell r="B2105" t="str">
            <v>Sold Out</v>
          </cell>
          <cell r="C2105" t="str">
            <v>Other</v>
          </cell>
        </row>
        <row r="2106">
          <cell r="A2106" t="str">
            <v>100082030025</v>
          </cell>
          <cell r="B2106" t="str">
            <v>Sold Out</v>
          </cell>
          <cell r="C2106" t="str">
            <v>Other</v>
          </cell>
        </row>
        <row r="2107">
          <cell r="A2107" t="str">
            <v>100187000069</v>
          </cell>
          <cell r="B2107" t="str">
            <v>25</v>
          </cell>
          <cell r="C2107" t="str">
            <v>Other</v>
          </cell>
        </row>
        <row r="2108">
          <cell r="A2108" t="str">
            <v>100187000077</v>
          </cell>
          <cell r="B2108" t="str">
            <v>Sold Out</v>
          </cell>
          <cell r="C2108" t="str">
            <v>Other</v>
          </cell>
        </row>
        <row r="2109">
          <cell r="A2109" t="str">
            <v>100187000084</v>
          </cell>
          <cell r="B2109" t="str">
            <v>39</v>
          </cell>
          <cell r="C2109" t="str">
            <v>Other</v>
          </cell>
        </row>
        <row r="2110">
          <cell r="A2110" t="str">
            <v>100187000094</v>
          </cell>
          <cell r="B2110" t="str">
            <v>87</v>
          </cell>
          <cell r="C2110" t="str">
            <v>Other</v>
          </cell>
        </row>
        <row r="2111">
          <cell r="A2111" t="str">
            <v>100187000160</v>
          </cell>
          <cell r="B2111" t="str">
            <v>69</v>
          </cell>
          <cell r="C2111" t="str">
            <v>Other</v>
          </cell>
        </row>
        <row r="2112">
          <cell r="A2112" t="str">
            <v>100187000178</v>
          </cell>
          <cell r="B2112" t="str">
            <v>100+</v>
          </cell>
          <cell r="C2112" t="str">
            <v>Other</v>
          </cell>
        </row>
        <row r="2113">
          <cell r="A2113" t="str">
            <v>100187000185</v>
          </cell>
          <cell r="B2113" t="str">
            <v>19</v>
          </cell>
          <cell r="C2113" t="str">
            <v>Other</v>
          </cell>
        </row>
        <row r="2114">
          <cell r="A2114" t="str">
            <v>100187000196</v>
          </cell>
          <cell r="B2114" t="str">
            <v>17</v>
          </cell>
          <cell r="C2114" t="str">
            <v>Other</v>
          </cell>
        </row>
        <row r="2115">
          <cell r="A2115" t="str">
            <v>100187000200</v>
          </cell>
          <cell r="B2115" t="str">
            <v>35</v>
          </cell>
          <cell r="C2115" t="str">
            <v>Other</v>
          </cell>
        </row>
        <row r="2116">
          <cell r="A2116" t="str">
            <v>100187000238</v>
          </cell>
          <cell r="B2116" t="str">
            <v>100+</v>
          </cell>
          <cell r="C2116" t="str">
            <v>Other</v>
          </cell>
        </row>
        <row r="2117">
          <cell r="A2117" t="str">
            <v>100187030012</v>
          </cell>
          <cell r="B2117" t="str">
            <v>100+</v>
          </cell>
          <cell r="C2117" t="str">
            <v>Other</v>
          </cell>
        </row>
        <row r="2118">
          <cell r="A2118" t="str">
            <v>100188000069</v>
          </cell>
          <cell r="B2118" t="str">
            <v>100+</v>
          </cell>
          <cell r="C2118" t="str">
            <v>Other</v>
          </cell>
        </row>
        <row r="2119">
          <cell r="A2119" t="str">
            <v>100188000080</v>
          </cell>
          <cell r="B2119" t="str">
            <v>100+</v>
          </cell>
          <cell r="C2119" t="str">
            <v>Other</v>
          </cell>
        </row>
        <row r="2120">
          <cell r="A2120" t="str">
            <v>100188000084</v>
          </cell>
          <cell r="B2120" t="str">
            <v>78</v>
          </cell>
          <cell r="C2120" t="str">
            <v>Other</v>
          </cell>
        </row>
        <row r="2121">
          <cell r="A2121" t="str">
            <v>100188000094</v>
          </cell>
          <cell r="B2121" t="str">
            <v>100+</v>
          </cell>
          <cell r="C2121" t="str">
            <v>Other</v>
          </cell>
        </row>
        <row r="2122">
          <cell r="A2122" t="str">
            <v>100188000185</v>
          </cell>
          <cell r="B2122" t="str">
            <v>100+</v>
          </cell>
          <cell r="C2122" t="str">
            <v>Other</v>
          </cell>
        </row>
        <row r="2123">
          <cell r="A2123" t="str">
            <v>100188000196</v>
          </cell>
          <cell r="B2123" t="str">
            <v>100+</v>
          </cell>
          <cell r="C2123" t="str">
            <v>Other</v>
          </cell>
        </row>
        <row r="2124">
          <cell r="A2124" t="str">
            <v>100188000200</v>
          </cell>
          <cell r="B2124" t="str">
            <v>100+</v>
          </cell>
          <cell r="C2124" t="str">
            <v>Other</v>
          </cell>
        </row>
        <row r="2125">
          <cell r="A2125" t="str">
            <v>100188000238</v>
          </cell>
          <cell r="B2125" t="str">
            <v>100+</v>
          </cell>
          <cell r="C2125" t="str">
            <v>Other</v>
          </cell>
        </row>
        <row r="2126">
          <cell r="A2126" t="str">
            <v>100188030012</v>
          </cell>
          <cell r="B2126" t="str">
            <v>48</v>
          </cell>
          <cell r="C2126" t="str">
            <v>Other</v>
          </cell>
        </row>
        <row r="2127">
          <cell r="A2127" t="str">
            <v>100226000049</v>
          </cell>
          <cell r="B2127" t="str">
            <v>Sold Out</v>
          </cell>
          <cell r="C2127" t="str">
            <v>Other</v>
          </cell>
        </row>
        <row r="2128">
          <cell r="A2128" t="str">
            <v>100226000069</v>
          </cell>
          <cell r="B2128" t="str">
            <v>Sold Out</v>
          </cell>
          <cell r="C2128" t="str">
            <v>Other</v>
          </cell>
        </row>
        <row r="2129">
          <cell r="A2129" t="str">
            <v>100226000084</v>
          </cell>
          <cell r="B2129" t="str">
            <v>Sold Out</v>
          </cell>
          <cell r="C2129" t="str">
            <v>Other</v>
          </cell>
        </row>
        <row r="2130">
          <cell r="A2130" t="str">
            <v>100226000094</v>
          </cell>
          <cell r="B2130" t="str">
            <v>Sold Out</v>
          </cell>
          <cell r="C2130" t="str">
            <v>Other</v>
          </cell>
        </row>
        <row r="2131">
          <cell r="A2131" t="str">
            <v>100226000185</v>
          </cell>
          <cell r="B2131" t="str">
            <v>Sold Out</v>
          </cell>
          <cell r="C2131" t="str">
            <v>Other</v>
          </cell>
        </row>
        <row r="2132">
          <cell r="A2132" t="str">
            <v>100226000190</v>
          </cell>
          <cell r="B2132" t="str">
            <v>Sold Out</v>
          </cell>
          <cell r="C2132" t="str">
            <v>Other</v>
          </cell>
        </row>
        <row r="2133">
          <cell r="A2133" t="str">
            <v>100226000196</v>
          </cell>
          <cell r="B2133" t="str">
            <v>Sold Out</v>
          </cell>
          <cell r="C2133" t="str">
            <v>Other</v>
          </cell>
        </row>
        <row r="2134">
          <cell r="A2134" t="str">
            <v>100226000200</v>
          </cell>
          <cell r="B2134" t="str">
            <v>Sold Out</v>
          </cell>
          <cell r="C2134" t="str">
            <v>Other</v>
          </cell>
        </row>
        <row r="2135">
          <cell r="A2135" t="str">
            <v>100226000238</v>
          </cell>
          <cell r="B2135" t="str">
            <v>Sold Out</v>
          </cell>
          <cell r="C2135" t="str">
            <v>Other</v>
          </cell>
        </row>
        <row r="2136">
          <cell r="A2136" t="str">
            <v>100391000069</v>
          </cell>
          <cell r="B2136" t="str">
            <v>Sold Out</v>
          </cell>
          <cell r="C2136" t="str">
            <v>Other</v>
          </cell>
        </row>
        <row r="2137">
          <cell r="A2137" t="str">
            <v>100391000094</v>
          </cell>
          <cell r="B2137" t="str">
            <v>Sold Out</v>
          </cell>
          <cell r="C2137" t="str">
            <v>Other</v>
          </cell>
        </row>
        <row r="2138">
          <cell r="A2138" t="str">
            <v>100391000185</v>
          </cell>
          <cell r="B2138" t="str">
            <v>Sold Out</v>
          </cell>
          <cell r="C2138" t="str">
            <v>Other</v>
          </cell>
        </row>
        <row r="2139">
          <cell r="A2139" t="str">
            <v>100543000049</v>
          </cell>
          <cell r="B2139" t="str">
            <v>Sold Out</v>
          </cell>
          <cell r="C2139" t="str">
            <v>Other</v>
          </cell>
        </row>
        <row r="2140">
          <cell r="A2140" t="str">
            <v>100543000069</v>
          </cell>
          <cell r="B2140" t="str">
            <v>Sold Out</v>
          </cell>
          <cell r="C2140" t="str">
            <v>Other</v>
          </cell>
        </row>
        <row r="2141">
          <cell r="A2141" t="str">
            <v>100543000080</v>
          </cell>
          <cell r="B2141" t="str">
            <v>1</v>
          </cell>
          <cell r="C2141" t="str">
            <v>Other</v>
          </cell>
        </row>
        <row r="2142">
          <cell r="A2142" t="str">
            <v>100543000084</v>
          </cell>
          <cell r="B2142" t="str">
            <v>1</v>
          </cell>
          <cell r="C2142" t="str">
            <v>Other</v>
          </cell>
        </row>
        <row r="2143">
          <cell r="A2143" t="str">
            <v>100543000094</v>
          </cell>
          <cell r="B2143" t="str">
            <v>9</v>
          </cell>
          <cell r="C2143" t="str">
            <v>Other</v>
          </cell>
        </row>
        <row r="2144">
          <cell r="A2144" t="str">
            <v>100543000185</v>
          </cell>
          <cell r="B2144" t="str">
            <v>2</v>
          </cell>
          <cell r="C2144" t="str">
            <v>Other</v>
          </cell>
        </row>
        <row r="2145">
          <cell r="A2145" t="str">
            <v>100543000190</v>
          </cell>
          <cell r="B2145" t="str">
            <v>3</v>
          </cell>
          <cell r="C2145" t="str">
            <v>Other</v>
          </cell>
        </row>
        <row r="2146">
          <cell r="A2146" t="str">
            <v>100543000196</v>
          </cell>
          <cell r="B2146" t="str">
            <v>1</v>
          </cell>
          <cell r="C2146" t="str">
            <v>Other</v>
          </cell>
        </row>
        <row r="2147">
          <cell r="A2147" t="str">
            <v>100543000200</v>
          </cell>
          <cell r="B2147" t="str">
            <v>1</v>
          </cell>
          <cell r="C2147" t="str">
            <v>Other</v>
          </cell>
        </row>
        <row r="2148">
          <cell r="A2148" t="str">
            <v>100543000207</v>
          </cell>
          <cell r="B2148" t="str">
            <v>Sold Out</v>
          </cell>
          <cell r="C2148" t="str">
            <v>Other</v>
          </cell>
        </row>
        <row r="2149">
          <cell r="A2149" t="str">
            <v>100543000238</v>
          </cell>
          <cell r="B2149" t="str">
            <v>3</v>
          </cell>
          <cell r="C2149" t="str">
            <v>Other</v>
          </cell>
        </row>
        <row r="2150">
          <cell r="A2150" t="str">
            <v>100543000242</v>
          </cell>
          <cell r="B2150" t="str">
            <v>Sold Out</v>
          </cell>
          <cell r="C2150" t="str">
            <v>Other</v>
          </cell>
        </row>
        <row r="2151">
          <cell r="A2151" t="str">
            <v>100543030013</v>
          </cell>
          <cell r="B2151" t="str">
            <v>Sold Out</v>
          </cell>
          <cell r="C2151" t="str">
            <v>Other</v>
          </cell>
        </row>
        <row r="2152">
          <cell r="A2152" t="str">
            <v>100546000061</v>
          </cell>
          <cell r="B2152" t="str">
            <v>100+</v>
          </cell>
          <cell r="C2152" t="str">
            <v>Other</v>
          </cell>
        </row>
        <row r="2153">
          <cell r="A2153" t="str">
            <v>100546000069</v>
          </cell>
          <cell r="B2153" t="str">
            <v>100+</v>
          </cell>
          <cell r="C2153" t="str">
            <v>Other</v>
          </cell>
        </row>
        <row r="2154">
          <cell r="A2154" t="str">
            <v>100546000077</v>
          </cell>
          <cell r="B2154" t="str">
            <v>Sold Out</v>
          </cell>
          <cell r="C2154" t="str">
            <v>Other</v>
          </cell>
        </row>
        <row r="2155">
          <cell r="A2155" t="str">
            <v>100546000080</v>
          </cell>
          <cell r="B2155" t="str">
            <v>100+</v>
          </cell>
          <cell r="C2155" t="str">
            <v>Other</v>
          </cell>
        </row>
        <row r="2156">
          <cell r="A2156" t="str">
            <v>100546000083</v>
          </cell>
          <cell r="B2156" t="str">
            <v>Sold Out</v>
          </cell>
          <cell r="C2156" t="str">
            <v>Other</v>
          </cell>
        </row>
        <row r="2157">
          <cell r="A2157" t="str">
            <v>100546000084</v>
          </cell>
          <cell r="B2157" t="str">
            <v>100+</v>
          </cell>
          <cell r="C2157" t="str">
            <v>Other</v>
          </cell>
        </row>
        <row r="2158">
          <cell r="A2158" t="str">
            <v>100546000094</v>
          </cell>
          <cell r="B2158" t="str">
            <v>100+</v>
          </cell>
          <cell r="C2158" t="str">
            <v>Other</v>
          </cell>
        </row>
        <row r="2159">
          <cell r="A2159" t="str">
            <v>100546000140</v>
          </cell>
          <cell r="B2159" t="str">
            <v>100+</v>
          </cell>
          <cell r="C2159" t="str">
            <v>Other</v>
          </cell>
        </row>
        <row r="2160">
          <cell r="A2160" t="str">
            <v>100546000178</v>
          </cell>
          <cell r="B2160" t="str">
            <v>100+</v>
          </cell>
          <cell r="C2160" t="str">
            <v>Other</v>
          </cell>
        </row>
        <row r="2161">
          <cell r="A2161" t="str">
            <v>100546000185</v>
          </cell>
          <cell r="B2161" t="str">
            <v>100+</v>
          </cell>
          <cell r="C2161" t="str">
            <v>Other</v>
          </cell>
        </row>
        <row r="2162">
          <cell r="A2162" t="str">
            <v>100546000189</v>
          </cell>
          <cell r="B2162" t="str">
            <v>100+</v>
          </cell>
          <cell r="C2162" t="str">
            <v>Other</v>
          </cell>
        </row>
        <row r="2163">
          <cell r="A2163" t="str">
            <v>100546000190</v>
          </cell>
          <cell r="B2163" t="str">
            <v>100+</v>
          </cell>
          <cell r="C2163" t="str">
            <v>Other</v>
          </cell>
        </row>
        <row r="2164">
          <cell r="A2164" t="str">
            <v>100546000196</v>
          </cell>
          <cell r="B2164" t="str">
            <v>100+</v>
          </cell>
          <cell r="C2164" t="str">
            <v>Other</v>
          </cell>
        </row>
        <row r="2165">
          <cell r="A2165" t="str">
            <v>100546000200</v>
          </cell>
          <cell r="B2165" t="str">
            <v>100+</v>
          </cell>
          <cell r="C2165" t="str">
            <v>Other</v>
          </cell>
        </row>
        <row r="2166">
          <cell r="A2166" t="str">
            <v>100546000238</v>
          </cell>
          <cell r="B2166" t="str">
            <v>100+</v>
          </cell>
          <cell r="C2166" t="str">
            <v>Other</v>
          </cell>
        </row>
        <row r="2167">
          <cell r="A2167" t="str">
            <v>100546030006</v>
          </cell>
          <cell r="B2167" t="str">
            <v>100</v>
          </cell>
          <cell r="C2167" t="str">
            <v>Other</v>
          </cell>
        </row>
        <row r="2168">
          <cell r="A2168" t="str">
            <v>100547000061</v>
          </cell>
          <cell r="B2168" t="str">
            <v>96</v>
          </cell>
          <cell r="C2168" t="str">
            <v>Other</v>
          </cell>
        </row>
        <row r="2169">
          <cell r="A2169" t="str">
            <v>100547000069</v>
          </cell>
          <cell r="B2169" t="str">
            <v>100+</v>
          </cell>
          <cell r="C2169" t="str">
            <v>Other</v>
          </cell>
        </row>
        <row r="2170">
          <cell r="A2170" t="str">
            <v>100547000080</v>
          </cell>
          <cell r="B2170" t="str">
            <v>100+</v>
          </cell>
          <cell r="C2170" t="str">
            <v>Other</v>
          </cell>
        </row>
        <row r="2171">
          <cell r="A2171" t="str">
            <v>100547000083</v>
          </cell>
          <cell r="B2171" t="str">
            <v>100+</v>
          </cell>
          <cell r="C2171" t="str">
            <v>Other</v>
          </cell>
        </row>
        <row r="2172">
          <cell r="A2172" t="str">
            <v>100547000084</v>
          </cell>
          <cell r="B2172" t="str">
            <v>100+</v>
          </cell>
          <cell r="C2172" t="str">
            <v>Other</v>
          </cell>
        </row>
        <row r="2173">
          <cell r="A2173" t="str">
            <v>100547000094</v>
          </cell>
          <cell r="B2173" t="str">
            <v>100+</v>
          </cell>
          <cell r="C2173" t="str">
            <v>Other</v>
          </cell>
        </row>
        <row r="2174">
          <cell r="A2174" t="str">
            <v>100547000140</v>
          </cell>
          <cell r="B2174" t="str">
            <v>100+</v>
          </cell>
          <cell r="C2174" t="str">
            <v>Other</v>
          </cell>
        </row>
        <row r="2175">
          <cell r="A2175" t="str">
            <v>100547000174</v>
          </cell>
          <cell r="B2175" t="str">
            <v>100+</v>
          </cell>
          <cell r="C2175" t="str">
            <v>Other</v>
          </cell>
        </row>
        <row r="2176">
          <cell r="A2176" t="str">
            <v>100547000178</v>
          </cell>
          <cell r="B2176" t="str">
            <v>100+</v>
          </cell>
          <cell r="C2176" t="str">
            <v>Other</v>
          </cell>
        </row>
        <row r="2177">
          <cell r="A2177" t="str">
            <v>100547000185</v>
          </cell>
          <cell r="B2177" t="str">
            <v>100+</v>
          </cell>
          <cell r="C2177" t="str">
            <v>Other</v>
          </cell>
        </row>
        <row r="2178">
          <cell r="A2178" t="str">
            <v>100547000189</v>
          </cell>
          <cell r="B2178" t="str">
            <v>65</v>
          </cell>
          <cell r="C2178" t="str">
            <v>Other</v>
          </cell>
        </row>
        <row r="2179">
          <cell r="A2179" t="str">
            <v>100547000190</v>
          </cell>
          <cell r="B2179" t="str">
            <v>100+</v>
          </cell>
          <cell r="C2179" t="str">
            <v>Other</v>
          </cell>
        </row>
        <row r="2180">
          <cell r="A2180" t="str">
            <v>100547000196</v>
          </cell>
          <cell r="B2180" t="str">
            <v>100+</v>
          </cell>
          <cell r="C2180" t="str">
            <v>Other</v>
          </cell>
        </row>
        <row r="2181">
          <cell r="A2181" t="str">
            <v>100547000200</v>
          </cell>
          <cell r="B2181" t="str">
            <v>100+</v>
          </cell>
          <cell r="C2181" t="str">
            <v>Other</v>
          </cell>
        </row>
        <row r="2182">
          <cell r="A2182" t="str">
            <v>100547000238</v>
          </cell>
          <cell r="B2182" t="str">
            <v>100+</v>
          </cell>
          <cell r="C2182" t="str">
            <v>Other</v>
          </cell>
        </row>
        <row r="2183">
          <cell r="A2183" t="str">
            <v>100547030006</v>
          </cell>
          <cell r="B2183" t="str">
            <v>44</v>
          </cell>
          <cell r="C2183" t="str">
            <v>Other</v>
          </cell>
        </row>
        <row r="2184">
          <cell r="A2184" t="str">
            <v>100635000058</v>
          </cell>
          <cell r="B2184" t="str">
            <v>Sold Out</v>
          </cell>
          <cell r="C2184" t="str">
            <v>Other</v>
          </cell>
        </row>
        <row r="2185">
          <cell r="A2185" t="str">
            <v>100635000069</v>
          </cell>
          <cell r="B2185" t="str">
            <v>Sold Out</v>
          </cell>
          <cell r="C2185" t="str">
            <v>Other</v>
          </cell>
        </row>
        <row r="2186">
          <cell r="A2186" t="str">
            <v>100635000074</v>
          </cell>
          <cell r="B2186" t="str">
            <v>Sold Out</v>
          </cell>
          <cell r="C2186" t="str">
            <v>Other</v>
          </cell>
        </row>
        <row r="2187">
          <cell r="A2187" t="str">
            <v>100635000077</v>
          </cell>
          <cell r="B2187" t="str">
            <v>33</v>
          </cell>
          <cell r="C2187" t="str">
            <v>Other</v>
          </cell>
        </row>
        <row r="2188">
          <cell r="A2188" t="str">
            <v>100635000080</v>
          </cell>
          <cell r="B2188" t="str">
            <v>5</v>
          </cell>
          <cell r="C2188" t="str">
            <v>Other</v>
          </cell>
        </row>
        <row r="2189">
          <cell r="A2189" t="str">
            <v>100635000084</v>
          </cell>
          <cell r="B2189" t="str">
            <v>2</v>
          </cell>
          <cell r="C2189" t="str">
            <v>Other</v>
          </cell>
        </row>
        <row r="2190">
          <cell r="A2190" t="str">
            <v>100635000087</v>
          </cell>
          <cell r="B2190" t="str">
            <v>Sold Out</v>
          </cell>
          <cell r="C2190" t="str">
            <v>Other</v>
          </cell>
        </row>
        <row r="2191">
          <cell r="A2191" t="str">
            <v>100635000094</v>
          </cell>
          <cell r="B2191" t="str">
            <v>Sold Out</v>
          </cell>
          <cell r="C2191" t="str">
            <v>Other</v>
          </cell>
        </row>
        <row r="2192">
          <cell r="A2192" t="str">
            <v>100635000178</v>
          </cell>
          <cell r="B2192" t="str">
            <v>Sold Out</v>
          </cell>
          <cell r="C2192" t="str">
            <v>Other</v>
          </cell>
        </row>
        <row r="2193">
          <cell r="A2193" t="str">
            <v>100635000185</v>
          </cell>
          <cell r="B2193" t="str">
            <v>Sold Out</v>
          </cell>
          <cell r="C2193" t="str">
            <v>Other</v>
          </cell>
        </row>
        <row r="2194">
          <cell r="A2194" t="str">
            <v>100635000196</v>
          </cell>
          <cell r="B2194" t="str">
            <v>Sold Out</v>
          </cell>
          <cell r="C2194" t="str">
            <v>Other</v>
          </cell>
        </row>
        <row r="2195">
          <cell r="A2195" t="str">
            <v>100635000200</v>
          </cell>
          <cell r="B2195" t="str">
            <v>43</v>
          </cell>
          <cell r="C2195" t="str">
            <v>Other</v>
          </cell>
        </row>
        <row r="2196">
          <cell r="A2196" t="str">
            <v>100635000202</v>
          </cell>
          <cell r="B2196" t="str">
            <v>Sold Out</v>
          </cell>
          <cell r="C2196" t="str">
            <v>Other</v>
          </cell>
        </row>
        <row r="2197">
          <cell r="A2197" t="str">
            <v>100635000229</v>
          </cell>
          <cell r="B2197" t="str">
            <v>Sold Out</v>
          </cell>
          <cell r="C2197" t="str">
            <v>Other</v>
          </cell>
        </row>
        <row r="2198">
          <cell r="A2198" t="str">
            <v>100635000238</v>
          </cell>
          <cell r="B2198" t="str">
            <v>Sold Out</v>
          </cell>
          <cell r="C2198" t="str">
            <v>Other</v>
          </cell>
        </row>
        <row r="2199">
          <cell r="A2199" t="str">
            <v>100635000243</v>
          </cell>
          <cell r="B2199" t="str">
            <v>Sold Out</v>
          </cell>
          <cell r="C2199" t="str">
            <v>Other</v>
          </cell>
        </row>
        <row r="2200">
          <cell r="A2200" t="str">
            <v>100635000244</v>
          </cell>
          <cell r="B2200" t="str">
            <v>Sold Out</v>
          </cell>
          <cell r="C2200" t="str">
            <v>Other</v>
          </cell>
        </row>
        <row r="2201">
          <cell r="A2201" t="str">
            <v>100635000246</v>
          </cell>
          <cell r="B2201" t="str">
            <v>Sold Out</v>
          </cell>
          <cell r="C2201" t="str">
            <v>Other</v>
          </cell>
        </row>
        <row r="2202">
          <cell r="A2202" t="str">
            <v>100635000254</v>
          </cell>
          <cell r="B2202" t="str">
            <v>Sold Out</v>
          </cell>
          <cell r="C2202" t="str">
            <v>Other</v>
          </cell>
        </row>
        <row r="2203">
          <cell r="A2203" t="str">
            <v>100635030012</v>
          </cell>
          <cell r="B2203" t="str">
            <v>Sold Out</v>
          </cell>
          <cell r="C2203" t="str">
            <v>Other</v>
          </cell>
        </row>
        <row r="2204">
          <cell r="A2204" t="str">
            <v>100635030025</v>
          </cell>
          <cell r="B2204" t="str">
            <v>24</v>
          </cell>
          <cell r="C2204" t="str">
            <v>Other</v>
          </cell>
        </row>
        <row r="2205">
          <cell r="A2205" t="str">
            <v>100683000061</v>
          </cell>
          <cell r="B2205" t="str">
            <v>1</v>
          </cell>
          <cell r="C2205" t="str">
            <v>Other</v>
          </cell>
        </row>
        <row r="2206">
          <cell r="A2206" t="str">
            <v>100683000069</v>
          </cell>
          <cell r="B2206" t="str">
            <v>Sold Out</v>
          </cell>
          <cell r="C2206" t="str">
            <v>Other</v>
          </cell>
        </row>
        <row r="2207">
          <cell r="A2207" t="str">
            <v>100683000080</v>
          </cell>
          <cell r="B2207" t="str">
            <v>Sold Out</v>
          </cell>
          <cell r="C2207" t="str">
            <v>Other</v>
          </cell>
        </row>
        <row r="2208">
          <cell r="A2208" t="str">
            <v>100683000083</v>
          </cell>
          <cell r="B2208" t="str">
            <v>Sold Out</v>
          </cell>
          <cell r="C2208" t="str">
            <v>Other</v>
          </cell>
        </row>
        <row r="2209">
          <cell r="A2209" t="str">
            <v>100683000084</v>
          </cell>
          <cell r="B2209" t="str">
            <v>Sold Out</v>
          </cell>
          <cell r="C2209" t="str">
            <v>Other</v>
          </cell>
        </row>
        <row r="2210">
          <cell r="A2210" t="str">
            <v>100683000094</v>
          </cell>
          <cell r="B2210" t="str">
            <v>Sold Out</v>
          </cell>
          <cell r="C2210" t="str">
            <v>Other</v>
          </cell>
        </row>
        <row r="2211">
          <cell r="A2211" t="str">
            <v>100683000140</v>
          </cell>
          <cell r="B2211" t="str">
            <v>Sold Out</v>
          </cell>
          <cell r="C2211" t="str">
            <v>Other</v>
          </cell>
        </row>
        <row r="2212">
          <cell r="A2212" t="str">
            <v>100683000152</v>
          </cell>
          <cell r="B2212" t="str">
            <v>Sold Out</v>
          </cell>
          <cell r="C2212" t="str">
            <v>Other</v>
          </cell>
        </row>
        <row r="2213">
          <cell r="A2213" t="str">
            <v>100683000185</v>
          </cell>
          <cell r="B2213" t="str">
            <v>2</v>
          </cell>
          <cell r="C2213" t="str">
            <v>Other</v>
          </cell>
        </row>
        <row r="2214">
          <cell r="A2214" t="str">
            <v>100683000190</v>
          </cell>
          <cell r="B2214" t="str">
            <v>Sold Out</v>
          </cell>
          <cell r="C2214" t="str">
            <v>Other</v>
          </cell>
        </row>
        <row r="2215">
          <cell r="A2215" t="str">
            <v>100683000196</v>
          </cell>
          <cell r="B2215" t="str">
            <v>Sold Out</v>
          </cell>
          <cell r="C2215" t="str">
            <v>Other</v>
          </cell>
        </row>
        <row r="2216">
          <cell r="A2216" t="str">
            <v>100683000200</v>
          </cell>
          <cell r="B2216" t="str">
            <v>1</v>
          </cell>
          <cell r="C2216" t="str">
            <v>Other</v>
          </cell>
        </row>
        <row r="2217">
          <cell r="A2217" t="str">
            <v>100683000238</v>
          </cell>
          <cell r="B2217" t="str">
            <v>Sold Out</v>
          </cell>
          <cell r="C2217" t="str">
            <v>Other</v>
          </cell>
        </row>
        <row r="2218">
          <cell r="A2218" t="str">
            <v>100683030006</v>
          </cell>
          <cell r="B2218" t="str">
            <v>Sold Out</v>
          </cell>
          <cell r="C2218" t="str">
            <v>Other</v>
          </cell>
        </row>
        <row r="2219">
          <cell r="A2219" t="str">
            <v>100686000061</v>
          </cell>
          <cell r="B2219" t="str">
            <v>Sold Out</v>
          </cell>
          <cell r="C2219" t="str">
            <v>Other</v>
          </cell>
        </row>
        <row r="2220">
          <cell r="A2220" t="str">
            <v>100686000069</v>
          </cell>
          <cell r="B2220" t="str">
            <v>Sold Out</v>
          </cell>
          <cell r="C2220" t="str">
            <v>Other</v>
          </cell>
        </row>
        <row r="2221">
          <cell r="A2221" t="str">
            <v>100686000080</v>
          </cell>
          <cell r="B2221" t="str">
            <v>Sold Out</v>
          </cell>
          <cell r="C2221" t="str">
            <v>Other</v>
          </cell>
        </row>
        <row r="2222">
          <cell r="A2222" t="str">
            <v>100686000083</v>
          </cell>
          <cell r="B2222" t="str">
            <v>Sold Out</v>
          </cell>
          <cell r="C2222" t="str">
            <v>Other</v>
          </cell>
        </row>
        <row r="2223">
          <cell r="A2223" t="str">
            <v>100686000084</v>
          </cell>
          <cell r="B2223" t="str">
            <v>Sold Out</v>
          </cell>
          <cell r="C2223" t="str">
            <v>Other</v>
          </cell>
        </row>
        <row r="2224">
          <cell r="A2224" t="str">
            <v>100686000094</v>
          </cell>
          <cell r="B2224" t="str">
            <v>2</v>
          </cell>
          <cell r="C2224" t="str">
            <v>Other</v>
          </cell>
        </row>
        <row r="2225">
          <cell r="A2225" t="str">
            <v>100686000101</v>
          </cell>
          <cell r="B2225" t="str">
            <v>Sold Out</v>
          </cell>
          <cell r="C2225" t="str">
            <v>Other</v>
          </cell>
        </row>
        <row r="2226">
          <cell r="A2226" t="str">
            <v>100686000139</v>
          </cell>
          <cell r="B2226" t="str">
            <v>30</v>
          </cell>
          <cell r="C2226" t="str">
            <v>Other</v>
          </cell>
        </row>
        <row r="2227">
          <cell r="A2227" t="str">
            <v>100686000140</v>
          </cell>
          <cell r="B2227" t="str">
            <v>Sold Out</v>
          </cell>
          <cell r="C2227" t="str">
            <v>Other</v>
          </cell>
        </row>
        <row r="2228">
          <cell r="A2228" t="str">
            <v>100686000152</v>
          </cell>
          <cell r="B2228" t="str">
            <v>10</v>
          </cell>
          <cell r="C2228" t="str">
            <v>Other</v>
          </cell>
        </row>
        <row r="2229">
          <cell r="A2229" t="str">
            <v>100686000174</v>
          </cell>
          <cell r="B2229" t="str">
            <v>Sold Out</v>
          </cell>
          <cell r="C2229" t="str">
            <v>Other</v>
          </cell>
        </row>
        <row r="2230">
          <cell r="A2230" t="str">
            <v>100686000185</v>
          </cell>
          <cell r="B2230" t="str">
            <v>2</v>
          </cell>
          <cell r="C2230" t="str">
            <v>Other</v>
          </cell>
        </row>
        <row r="2231">
          <cell r="A2231" t="str">
            <v>100686000190</v>
          </cell>
          <cell r="B2231" t="str">
            <v>Sold Out</v>
          </cell>
          <cell r="C2231" t="str">
            <v>Other</v>
          </cell>
        </row>
        <row r="2232">
          <cell r="A2232" t="str">
            <v>100686000196</v>
          </cell>
          <cell r="B2232" t="str">
            <v>Sold Out</v>
          </cell>
          <cell r="C2232" t="str">
            <v>Other</v>
          </cell>
        </row>
        <row r="2233">
          <cell r="A2233" t="str">
            <v>100686000200</v>
          </cell>
          <cell r="B2233" t="str">
            <v>Sold Out</v>
          </cell>
          <cell r="C2233" t="str">
            <v>Other</v>
          </cell>
        </row>
        <row r="2234">
          <cell r="A2234" t="str">
            <v>100686000205</v>
          </cell>
          <cell r="B2234" t="str">
            <v>Sold Out</v>
          </cell>
          <cell r="C2234" t="str">
            <v>Other</v>
          </cell>
        </row>
        <row r="2235">
          <cell r="A2235" t="str">
            <v>100686000238</v>
          </cell>
          <cell r="B2235" t="str">
            <v>Sold Out</v>
          </cell>
          <cell r="C2235" t="str">
            <v>Other</v>
          </cell>
        </row>
        <row r="2236">
          <cell r="A2236" t="str">
            <v>100686000241</v>
          </cell>
          <cell r="B2236" t="str">
            <v>Sold Out</v>
          </cell>
          <cell r="C2236" t="str">
            <v>Other</v>
          </cell>
        </row>
        <row r="2237">
          <cell r="A2237" t="str">
            <v>100686030006</v>
          </cell>
          <cell r="B2237" t="str">
            <v>Sold Out</v>
          </cell>
          <cell r="C2237" t="str">
            <v>Other</v>
          </cell>
        </row>
        <row r="2238">
          <cell r="A2238" t="str">
            <v>100775000069</v>
          </cell>
          <cell r="B2238" t="str">
            <v>Sold Out</v>
          </cell>
          <cell r="C2238" t="str">
            <v>Other</v>
          </cell>
        </row>
        <row r="2239">
          <cell r="A2239" t="str">
            <v>100775000094</v>
          </cell>
          <cell r="B2239" t="str">
            <v>Sold Out</v>
          </cell>
          <cell r="C2239" t="str">
            <v>Other</v>
          </cell>
        </row>
        <row r="2240">
          <cell r="A2240" t="str">
            <v>100775000185</v>
          </cell>
          <cell r="B2240" t="str">
            <v>Sold Out</v>
          </cell>
          <cell r="C2240" t="str">
            <v>Other</v>
          </cell>
        </row>
        <row r="2241">
          <cell r="A2241" t="str">
            <v>100857000049</v>
          </cell>
          <cell r="B2241" t="str">
            <v>Sold Out</v>
          </cell>
          <cell r="C2241" t="str">
            <v>Other</v>
          </cell>
        </row>
        <row r="2242">
          <cell r="A2242" t="str">
            <v>100857000069</v>
          </cell>
          <cell r="B2242" t="str">
            <v>1</v>
          </cell>
          <cell r="C2242" t="str">
            <v>Other</v>
          </cell>
        </row>
        <row r="2243">
          <cell r="A2243" t="str">
            <v>100857000080</v>
          </cell>
          <cell r="B2243" t="str">
            <v>Sold Out</v>
          </cell>
          <cell r="C2243" t="str">
            <v>Other</v>
          </cell>
        </row>
        <row r="2244">
          <cell r="A2244" t="str">
            <v>100857000084</v>
          </cell>
          <cell r="B2244" t="str">
            <v>Sold Out</v>
          </cell>
          <cell r="C2244" t="str">
            <v>Other</v>
          </cell>
        </row>
        <row r="2245">
          <cell r="A2245" t="str">
            <v>100857000094</v>
          </cell>
          <cell r="B2245" t="str">
            <v>Sold Out</v>
          </cell>
          <cell r="C2245" t="str">
            <v>Other</v>
          </cell>
        </row>
        <row r="2246">
          <cell r="A2246" t="str">
            <v>100857000185</v>
          </cell>
          <cell r="B2246" t="str">
            <v>Sold Out</v>
          </cell>
          <cell r="C2246" t="str">
            <v>Other</v>
          </cell>
        </row>
        <row r="2247">
          <cell r="A2247" t="str">
            <v>100857000196</v>
          </cell>
          <cell r="B2247" t="str">
            <v>Sold Out</v>
          </cell>
          <cell r="C2247" t="str">
            <v>Other</v>
          </cell>
        </row>
        <row r="2248">
          <cell r="A2248" t="str">
            <v>100857000200</v>
          </cell>
          <cell r="B2248" t="str">
            <v>Sold Out</v>
          </cell>
          <cell r="C2248" t="str">
            <v>Other</v>
          </cell>
        </row>
        <row r="2249">
          <cell r="A2249" t="str">
            <v>100857000238</v>
          </cell>
          <cell r="B2249" t="str">
            <v>Sold Out</v>
          </cell>
          <cell r="C2249" t="str">
            <v>Other</v>
          </cell>
        </row>
        <row r="2250">
          <cell r="A2250" t="str">
            <v>101016000069</v>
          </cell>
          <cell r="B2250" t="str">
            <v>100+</v>
          </cell>
          <cell r="C2250" t="str">
            <v>Other</v>
          </cell>
        </row>
        <row r="2251">
          <cell r="A2251" t="str">
            <v>101016000080</v>
          </cell>
          <cell r="B2251" t="str">
            <v>30+ Days</v>
          </cell>
          <cell r="C2251" t="str">
            <v>Other</v>
          </cell>
        </row>
        <row r="2252">
          <cell r="A2252" t="str">
            <v>101016000084</v>
          </cell>
          <cell r="B2252" t="str">
            <v>30+ Days</v>
          </cell>
          <cell r="C2252" t="str">
            <v>Other</v>
          </cell>
        </row>
        <row r="2253">
          <cell r="A2253" t="str">
            <v>101016000094</v>
          </cell>
          <cell r="B2253" t="str">
            <v>30+ Days</v>
          </cell>
          <cell r="C2253" t="str">
            <v>Other</v>
          </cell>
        </row>
        <row r="2254">
          <cell r="A2254" t="str">
            <v>101016000185</v>
          </cell>
          <cell r="B2254" t="str">
            <v>100+</v>
          </cell>
          <cell r="C2254" t="str">
            <v>Other</v>
          </cell>
        </row>
        <row r="2255">
          <cell r="A2255" t="str">
            <v>101016000190</v>
          </cell>
          <cell r="B2255" t="str">
            <v>40</v>
          </cell>
          <cell r="C2255" t="str">
            <v>Other</v>
          </cell>
        </row>
        <row r="2256">
          <cell r="A2256" t="str">
            <v>101016000196</v>
          </cell>
          <cell r="B2256" t="str">
            <v>100+</v>
          </cell>
          <cell r="C2256" t="str">
            <v>Other</v>
          </cell>
        </row>
        <row r="2257">
          <cell r="A2257" t="str">
            <v>101016000200</v>
          </cell>
          <cell r="B2257" t="str">
            <v>100+</v>
          </cell>
          <cell r="C2257" t="str">
            <v>Other</v>
          </cell>
        </row>
        <row r="2258">
          <cell r="A2258" t="str">
            <v>101016000238</v>
          </cell>
          <cell r="B2258" t="str">
            <v>100+</v>
          </cell>
          <cell r="C2258" t="str">
            <v>Other</v>
          </cell>
        </row>
        <row r="2259">
          <cell r="A2259" t="str">
            <v>101016000804</v>
          </cell>
          <cell r="B2259" t="str">
            <v>30+ Days</v>
          </cell>
          <cell r="C2259" t="str">
            <v>Other</v>
          </cell>
        </row>
        <row r="2260">
          <cell r="A2260" t="str">
            <v>101016000819</v>
          </cell>
          <cell r="B2260" t="str">
            <v>30+ Days</v>
          </cell>
          <cell r="C2260" t="str">
            <v>Other</v>
          </cell>
        </row>
        <row r="2261">
          <cell r="A2261" t="str">
            <v>101016000820</v>
          </cell>
          <cell r="B2261" t="str">
            <v>36</v>
          </cell>
          <cell r="C2261" t="str">
            <v>Other</v>
          </cell>
        </row>
        <row r="2262">
          <cell r="A2262" t="str">
            <v>101017000061</v>
          </cell>
          <cell r="B2262" t="str">
            <v>100+</v>
          </cell>
          <cell r="C2262" t="str">
            <v>Other</v>
          </cell>
        </row>
        <row r="2263">
          <cell r="A2263" t="str">
            <v>101017000069</v>
          </cell>
          <cell r="B2263" t="str">
            <v>100+</v>
          </cell>
          <cell r="C2263" t="str">
            <v>Other</v>
          </cell>
        </row>
        <row r="2264">
          <cell r="A2264" t="str">
            <v>101017000080</v>
          </cell>
          <cell r="B2264" t="str">
            <v>100+</v>
          </cell>
          <cell r="C2264" t="str">
            <v>Other</v>
          </cell>
        </row>
        <row r="2265">
          <cell r="A2265" t="str">
            <v>101017000083</v>
          </cell>
          <cell r="B2265" t="str">
            <v>100+</v>
          </cell>
          <cell r="C2265" t="str">
            <v>Other</v>
          </cell>
        </row>
        <row r="2266">
          <cell r="A2266" t="str">
            <v>101017000084</v>
          </cell>
          <cell r="B2266" t="str">
            <v>30+ Days</v>
          </cell>
          <cell r="C2266" t="str">
            <v>Other</v>
          </cell>
        </row>
        <row r="2267">
          <cell r="A2267" t="str">
            <v>101017000094</v>
          </cell>
          <cell r="B2267" t="str">
            <v>30+ Days</v>
          </cell>
          <cell r="C2267" t="str">
            <v>Other</v>
          </cell>
        </row>
        <row r="2268">
          <cell r="A2268" t="str">
            <v>101017000101</v>
          </cell>
          <cell r="B2268" t="str">
            <v>4</v>
          </cell>
          <cell r="C2268" t="str">
            <v>Other</v>
          </cell>
        </row>
        <row r="2269">
          <cell r="A2269" t="str">
            <v>101017000140</v>
          </cell>
          <cell r="B2269" t="str">
            <v>100+</v>
          </cell>
          <cell r="C2269" t="str">
            <v>Other</v>
          </cell>
        </row>
        <row r="2270">
          <cell r="A2270" t="str">
            <v>101017000152</v>
          </cell>
          <cell r="B2270" t="str">
            <v>100+</v>
          </cell>
          <cell r="C2270" t="str">
            <v>Other</v>
          </cell>
        </row>
        <row r="2271">
          <cell r="A2271" t="str">
            <v>101017000174</v>
          </cell>
          <cell r="B2271" t="str">
            <v>100+</v>
          </cell>
          <cell r="C2271" t="str">
            <v>Other</v>
          </cell>
        </row>
        <row r="2272">
          <cell r="A2272" t="str">
            <v>101017000185</v>
          </cell>
          <cell r="B2272" t="str">
            <v>100+</v>
          </cell>
          <cell r="C2272" t="str">
            <v>Other</v>
          </cell>
        </row>
        <row r="2273">
          <cell r="A2273" t="str">
            <v>101017000190</v>
          </cell>
          <cell r="B2273" t="str">
            <v>100+</v>
          </cell>
          <cell r="C2273" t="str">
            <v>Other</v>
          </cell>
        </row>
        <row r="2274">
          <cell r="A2274" t="str">
            <v>101017000196</v>
          </cell>
          <cell r="B2274" t="str">
            <v>100+</v>
          </cell>
          <cell r="C2274" t="str">
            <v>Other</v>
          </cell>
        </row>
        <row r="2275">
          <cell r="A2275" t="str">
            <v>101017000200</v>
          </cell>
          <cell r="B2275" t="str">
            <v>100+</v>
          </cell>
          <cell r="C2275" t="str">
            <v>Other</v>
          </cell>
        </row>
        <row r="2276">
          <cell r="A2276" t="str">
            <v>101017000205</v>
          </cell>
          <cell r="B2276" t="str">
            <v>30+ Days</v>
          </cell>
          <cell r="C2276" t="str">
            <v>Other</v>
          </cell>
        </row>
        <row r="2277">
          <cell r="A2277" t="str">
            <v>101017000238</v>
          </cell>
          <cell r="B2277" t="str">
            <v>100+</v>
          </cell>
          <cell r="C2277" t="str">
            <v>Other</v>
          </cell>
        </row>
        <row r="2278">
          <cell r="A2278" t="str">
            <v>101017000241</v>
          </cell>
          <cell r="B2278" t="str">
            <v>30+ Days</v>
          </cell>
          <cell r="C2278" t="str">
            <v>Other</v>
          </cell>
        </row>
        <row r="2279">
          <cell r="A2279" t="str">
            <v>101017000804</v>
          </cell>
          <cell r="B2279" t="str">
            <v>Sold Out</v>
          </cell>
          <cell r="C2279" t="str">
            <v>Other</v>
          </cell>
        </row>
        <row r="2280">
          <cell r="A2280" t="str">
            <v>101017000808</v>
          </cell>
          <cell r="B2280" t="str">
            <v>30+ Days</v>
          </cell>
          <cell r="C2280" t="str">
            <v>Other</v>
          </cell>
        </row>
        <row r="2281">
          <cell r="A2281" t="str">
            <v>101017000815</v>
          </cell>
          <cell r="B2281" t="str">
            <v>30+ Days</v>
          </cell>
          <cell r="C2281" t="str">
            <v>Other</v>
          </cell>
        </row>
        <row r="2282">
          <cell r="A2282" t="str">
            <v>101018000049</v>
          </cell>
          <cell r="B2282" t="str">
            <v>85</v>
          </cell>
          <cell r="C2282" t="str">
            <v>Other</v>
          </cell>
        </row>
        <row r="2283">
          <cell r="A2283" t="str">
            <v>101018000069</v>
          </cell>
          <cell r="B2283" t="str">
            <v>30+ Days</v>
          </cell>
          <cell r="C2283" t="str">
            <v>Other</v>
          </cell>
        </row>
        <row r="2284">
          <cell r="A2284" t="str">
            <v>101018000080</v>
          </cell>
          <cell r="B2284" t="str">
            <v>30+ Days</v>
          </cell>
          <cell r="C2284" t="str">
            <v>Other</v>
          </cell>
        </row>
        <row r="2285">
          <cell r="A2285" t="str">
            <v>101018000083</v>
          </cell>
          <cell r="B2285" t="str">
            <v>30+ Days</v>
          </cell>
          <cell r="C2285" t="str">
            <v>Other</v>
          </cell>
        </row>
        <row r="2286">
          <cell r="A2286" t="str">
            <v>101018000084</v>
          </cell>
          <cell r="B2286" t="str">
            <v>93</v>
          </cell>
          <cell r="C2286" t="str">
            <v>Other</v>
          </cell>
        </row>
        <row r="2287">
          <cell r="A2287" t="str">
            <v>101018000094</v>
          </cell>
          <cell r="B2287" t="str">
            <v>100+</v>
          </cell>
          <cell r="C2287" t="str">
            <v>Other</v>
          </cell>
        </row>
        <row r="2288">
          <cell r="A2288" t="str">
            <v>101018000185</v>
          </cell>
          <cell r="B2288" t="str">
            <v>30+ Days</v>
          </cell>
          <cell r="C2288" t="str">
            <v>Other</v>
          </cell>
        </row>
        <row r="2289">
          <cell r="A2289" t="str">
            <v>101018000190</v>
          </cell>
          <cell r="B2289" t="str">
            <v>51</v>
          </cell>
          <cell r="C2289" t="str">
            <v>Other</v>
          </cell>
        </row>
        <row r="2290">
          <cell r="A2290" t="str">
            <v>101018000196</v>
          </cell>
          <cell r="B2290" t="str">
            <v>30+ Days</v>
          </cell>
          <cell r="C2290" t="str">
            <v>Other</v>
          </cell>
        </row>
        <row r="2291">
          <cell r="A2291" t="str">
            <v>101018000200</v>
          </cell>
          <cell r="B2291" t="str">
            <v>30+ Days</v>
          </cell>
          <cell r="C2291" t="str">
            <v>Other</v>
          </cell>
        </row>
        <row r="2292">
          <cell r="A2292" t="str">
            <v>101018000205</v>
          </cell>
          <cell r="B2292" t="str">
            <v>30+ Days</v>
          </cell>
          <cell r="C2292" t="str">
            <v>Other</v>
          </cell>
        </row>
        <row r="2293">
          <cell r="A2293" t="str">
            <v>101018000238</v>
          </cell>
          <cell r="B2293" t="str">
            <v>25</v>
          </cell>
          <cell r="C2293" t="str">
            <v>Other</v>
          </cell>
        </row>
        <row r="2294">
          <cell r="A2294" t="str">
            <v>101018000241</v>
          </cell>
          <cell r="B2294" t="str">
            <v>30+ Days</v>
          </cell>
          <cell r="C2294" t="str">
            <v>Other</v>
          </cell>
        </row>
        <row r="2295">
          <cell r="A2295" t="str">
            <v>101018000804</v>
          </cell>
          <cell r="B2295" t="str">
            <v>Sold Out</v>
          </cell>
          <cell r="C2295" t="str">
            <v>Other</v>
          </cell>
        </row>
        <row r="2296">
          <cell r="A2296" t="str">
            <v>101019000049</v>
          </cell>
          <cell r="B2296" t="str">
            <v>49</v>
          </cell>
          <cell r="C2296" t="str">
            <v>Other</v>
          </cell>
        </row>
        <row r="2297">
          <cell r="A2297" t="str">
            <v>101019000069</v>
          </cell>
          <cell r="B2297" t="str">
            <v>30+ Days</v>
          </cell>
          <cell r="C2297" t="str">
            <v>Other</v>
          </cell>
        </row>
        <row r="2298">
          <cell r="A2298" t="str">
            <v>101019000080</v>
          </cell>
          <cell r="B2298" t="str">
            <v>42</v>
          </cell>
          <cell r="C2298" t="str">
            <v>Other</v>
          </cell>
        </row>
        <row r="2299">
          <cell r="A2299" t="str">
            <v>101019000084</v>
          </cell>
          <cell r="B2299" t="str">
            <v>30+ Days</v>
          </cell>
          <cell r="C2299" t="str">
            <v>Other</v>
          </cell>
        </row>
        <row r="2300">
          <cell r="A2300" t="str">
            <v>101019000094</v>
          </cell>
          <cell r="B2300" t="str">
            <v>30+ Days</v>
          </cell>
          <cell r="C2300" t="str">
            <v>Other</v>
          </cell>
        </row>
        <row r="2301">
          <cell r="A2301" t="str">
            <v>101019000185</v>
          </cell>
          <cell r="B2301" t="str">
            <v>30+ Days</v>
          </cell>
          <cell r="C2301" t="str">
            <v>Other</v>
          </cell>
        </row>
        <row r="2302">
          <cell r="A2302" t="str">
            <v>101019000196</v>
          </cell>
          <cell r="B2302" t="str">
            <v>19</v>
          </cell>
          <cell r="C2302" t="str">
            <v>Other</v>
          </cell>
        </row>
        <row r="2303">
          <cell r="A2303" t="str">
            <v>101019000200</v>
          </cell>
          <cell r="B2303" t="str">
            <v>30+ Days</v>
          </cell>
          <cell r="C2303" t="str">
            <v>Other</v>
          </cell>
        </row>
        <row r="2304">
          <cell r="A2304" t="str">
            <v>101019000238</v>
          </cell>
          <cell r="B2304" t="str">
            <v>30+ Days</v>
          </cell>
          <cell r="C2304" t="str">
            <v>Other</v>
          </cell>
        </row>
        <row r="2305">
          <cell r="A2305" t="str">
            <v>101019000816</v>
          </cell>
          <cell r="B2305" t="str">
            <v>30+ Days</v>
          </cell>
          <cell r="C2305" t="str">
            <v>Other</v>
          </cell>
        </row>
        <row r="2306">
          <cell r="A2306" t="str">
            <v>101019000821</v>
          </cell>
          <cell r="B2306" t="str">
            <v>30+ Days</v>
          </cell>
          <cell r="C2306" t="str">
            <v>Other</v>
          </cell>
        </row>
        <row r="2307">
          <cell r="A2307" t="str">
            <v>101020000049</v>
          </cell>
          <cell r="B2307" t="str">
            <v>30+ Days</v>
          </cell>
          <cell r="C2307" t="str">
            <v>Other</v>
          </cell>
        </row>
        <row r="2308">
          <cell r="A2308" t="str">
            <v>101020000069</v>
          </cell>
          <cell r="B2308" t="str">
            <v>42</v>
          </cell>
          <cell r="C2308" t="str">
            <v>Other</v>
          </cell>
        </row>
        <row r="2309">
          <cell r="A2309" t="str">
            <v>101020000084</v>
          </cell>
          <cell r="B2309" t="str">
            <v>30+ Days</v>
          </cell>
          <cell r="C2309" t="str">
            <v>Other</v>
          </cell>
        </row>
        <row r="2310">
          <cell r="A2310" t="str">
            <v>101020000094</v>
          </cell>
          <cell r="B2310" t="str">
            <v>5</v>
          </cell>
          <cell r="C2310" t="str">
            <v>Other</v>
          </cell>
        </row>
        <row r="2311">
          <cell r="A2311" t="str">
            <v>101020000185</v>
          </cell>
          <cell r="B2311" t="str">
            <v>30+ Days</v>
          </cell>
          <cell r="C2311" t="str">
            <v>Other</v>
          </cell>
        </row>
        <row r="2312">
          <cell r="A2312" t="str">
            <v>101020000190</v>
          </cell>
          <cell r="B2312" t="str">
            <v>30+ Days</v>
          </cell>
          <cell r="C2312" t="str">
            <v>Other</v>
          </cell>
        </row>
        <row r="2313">
          <cell r="A2313" t="str">
            <v>101020000238</v>
          </cell>
          <cell r="B2313" t="str">
            <v>30+ Days</v>
          </cell>
          <cell r="C2313" t="str">
            <v>Other</v>
          </cell>
        </row>
        <row r="2314">
          <cell r="A2314" t="str">
            <v>101020000821</v>
          </cell>
          <cell r="B2314" t="str">
            <v>30+ Days</v>
          </cell>
          <cell r="C2314" t="str">
            <v>Other</v>
          </cell>
        </row>
        <row r="2315">
          <cell r="A2315" t="str">
            <v>101021000049</v>
          </cell>
          <cell r="B2315" t="str">
            <v>30+ Days</v>
          </cell>
          <cell r="C2315" t="str">
            <v>Other</v>
          </cell>
        </row>
        <row r="2316">
          <cell r="A2316" t="str">
            <v>101021000058</v>
          </cell>
          <cell r="B2316" t="str">
            <v>30+ Days</v>
          </cell>
          <cell r="C2316" t="str">
            <v>Other</v>
          </cell>
        </row>
        <row r="2317">
          <cell r="A2317" t="str">
            <v>101021000069</v>
          </cell>
          <cell r="B2317" t="str">
            <v>100+</v>
          </cell>
          <cell r="C2317" t="str">
            <v>Other</v>
          </cell>
        </row>
        <row r="2318">
          <cell r="A2318" t="str">
            <v>101021000077</v>
          </cell>
          <cell r="B2318" t="str">
            <v>100+</v>
          </cell>
          <cell r="C2318" t="str">
            <v>Other</v>
          </cell>
        </row>
        <row r="2319">
          <cell r="A2319" t="str">
            <v>101021000080</v>
          </cell>
          <cell r="B2319" t="str">
            <v>30+ Days</v>
          </cell>
          <cell r="C2319" t="str">
            <v>Other</v>
          </cell>
        </row>
        <row r="2320">
          <cell r="A2320" t="str">
            <v>101021000084</v>
          </cell>
          <cell r="B2320" t="str">
            <v>30+ Days</v>
          </cell>
          <cell r="C2320" t="str">
            <v>Other</v>
          </cell>
        </row>
        <row r="2321">
          <cell r="A2321" t="str">
            <v>101021000094</v>
          </cell>
          <cell r="B2321" t="str">
            <v>36</v>
          </cell>
          <cell r="C2321" t="str">
            <v>Other</v>
          </cell>
        </row>
        <row r="2322">
          <cell r="A2322" t="str">
            <v>101021000129</v>
          </cell>
          <cell r="B2322" t="str">
            <v>30+ Days</v>
          </cell>
          <cell r="C2322" t="str">
            <v>Other</v>
          </cell>
        </row>
        <row r="2323">
          <cell r="A2323" t="str">
            <v>101021000185</v>
          </cell>
          <cell r="B2323" t="str">
            <v>100+</v>
          </cell>
          <cell r="C2323" t="str">
            <v>Other</v>
          </cell>
        </row>
        <row r="2324">
          <cell r="A2324" t="str">
            <v>101021000190</v>
          </cell>
          <cell r="B2324" t="str">
            <v>30+ Days</v>
          </cell>
          <cell r="C2324" t="str">
            <v>Other</v>
          </cell>
        </row>
        <row r="2325">
          <cell r="A2325" t="str">
            <v>101021000196</v>
          </cell>
          <cell r="B2325" t="str">
            <v>100+</v>
          </cell>
          <cell r="C2325" t="str">
            <v>Other</v>
          </cell>
        </row>
        <row r="2326">
          <cell r="A2326" t="str">
            <v>101021000200</v>
          </cell>
          <cell r="B2326" t="str">
            <v>100+</v>
          </cell>
          <cell r="C2326" t="str">
            <v>Other</v>
          </cell>
        </row>
        <row r="2327">
          <cell r="A2327" t="str">
            <v>101021000238</v>
          </cell>
          <cell r="B2327" t="str">
            <v>100+</v>
          </cell>
          <cell r="C2327" t="str">
            <v>Other</v>
          </cell>
        </row>
        <row r="2328">
          <cell r="A2328" t="str">
            <v>101021000821</v>
          </cell>
          <cell r="B2328" t="str">
            <v>30+ Days</v>
          </cell>
          <cell r="C2328" t="str">
            <v>Other</v>
          </cell>
        </row>
        <row r="2329">
          <cell r="A2329" t="str">
            <v>102013000049</v>
          </cell>
          <cell r="B2329" t="str">
            <v>30+ Days</v>
          </cell>
          <cell r="C2329" t="str">
            <v>Other</v>
          </cell>
        </row>
        <row r="2330">
          <cell r="A2330" t="str">
            <v>102013000069</v>
          </cell>
          <cell r="B2330" t="str">
            <v>30+ Days</v>
          </cell>
          <cell r="C2330" t="str">
            <v>Other</v>
          </cell>
        </row>
        <row r="2331">
          <cell r="A2331" t="str">
            <v>102013000080</v>
          </cell>
          <cell r="B2331" t="str">
            <v>30+ Days</v>
          </cell>
          <cell r="C2331" t="str">
            <v>Other</v>
          </cell>
        </row>
        <row r="2332">
          <cell r="A2332" t="str">
            <v>102013000084</v>
          </cell>
          <cell r="B2332" t="str">
            <v>30+ Days</v>
          </cell>
          <cell r="C2332" t="str">
            <v>Other</v>
          </cell>
        </row>
        <row r="2333">
          <cell r="A2333" t="str">
            <v>102013000094</v>
          </cell>
          <cell r="B2333" t="str">
            <v>30+ Days</v>
          </cell>
          <cell r="C2333" t="str">
            <v>Other</v>
          </cell>
        </row>
        <row r="2334">
          <cell r="A2334" t="str">
            <v>102013000129</v>
          </cell>
          <cell r="B2334" t="str">
            <v>30+ Days</v>
          </cell>
          <cell r="C2334" t="str">
            <v>Other</v>
          </cell>
        </row>
        <row r="2335">
          <cell r="A2335" t="str">
            <v>102013000185</v>
          </cell>
          <cell r="B2335" t="str">
            <v>30+ Days</v>
          </cell>
          <cell r="C2335" t="str">
            <v>Other</v>
          </cell>
        </row>
        <row r="2336">
          <cell r="A2336" t="str">
            <v>102013000196</v>
          </cell>
          <cell r="B2336" t="str">
            <v>30+ Days</v>
          </cell>
          <cell r="C2336" t="str">
            <v>Other</v>
          </cell>
        </row>
        <row r="2337">
          <cell r="A2337" t="str">
            <v>102013000200</v>
          </cell>
          <cell r="B2337" t="str">
            <v>30+ Days</v>
          </cell>
          <cell r="C2337" t="str">
            <v>Other</v>
          </cell>
        </row>
        <row r="2338">
          <cell r="A2338" t="str">
            <v>102013000238</v>
          </cell>
          <cell r="B2338" t="str">
            <v>30+ Days</v>
          </cell>
          <cell r="C2338" t="str">
            <v>Other</v>
          </cell>
        </row>
        <row r="2339">
          <cell r="A2339" t="str">
            <v>102013000816</v>
          </cell>
          <cell r="B2339" t="str">
            <v>30+ Days</v>
          </cell>
          <cell r="C2339" t="str">
            <v>Other</v>
          </cell>
        </row>
        <row r="2340">
          <cell r="A2340" t="str">
            <v>102013000821</v>
          </cell>
          <cell r="B2340" t="str">
            <v>30+ Days</v>
          </cell>
          <cell r="C2340" t="str">
            <v>Other</v>
          </cell>
        </row>
        <row r="2341">
          <cell r="A2341" t="str">
            <v>110232434305</v>
          </cell>
          <cell r="B2341" t="str">
            <v>Sold Out</v>
          </cell>
          <cell r="C2341" t="str">
            <v>Other</v>
          </cell>
        </row>
        <row r="2342">
          <cell r="A2342" t="str">
            <v>110232434307</v>
          </cell>
          <cell r="B2342" t="str">
            <v>Sold Out</v>
          </cell>
          <cell r="C2342" t="str">
            <v>Other</v>
          </cell>
        </row>
        <row r="2343">
          <cell r="A2343" t="str">
            <v>110297030169</v>
          </cell>
          <cell r="B2343" t="str">
            <v>56</v>
          </cell>
          <cell r="C2343" t="str">
            <v>Other</v>
          </cell>
        </row>
        <row r="2344">
          <cell r="A2344" t="str">
            <v>110303433305</v>
          </cell>
          <cell r="B2344" t="str">
            <v>Sold Out</v>
          </cell>
          <cell r="C2344" t="str">
            <v>Other</v>
          </cell>
        </row>
        <row r="2345">
          <cell r="A2345" t="str">
            <v>110303433307</v>
          </cell>
          <cell r="B2345" t="str">
            <v>Sold Out</v>
          </cell>
          <cell r="C2345" t="str">
            <v>Other</v>
          </cell>
        </row>
        <row r="2346">
          <cell r="A2346" t="str">
            <v>110303572305</v>
          </cell>
          <cell r="B2346" t="str">
            <v>Sold Out</v>
          </cell>
          <cell r="C2346" t="str">
            <v>Other</v>
          </cell>
        </row>
        <row r="2347">
          <cell r="A2347" t="str">
            <v>110303572307</v>
          </cell>
          <cell r="B2347" t="str">
            <v>Sold Out</v>
          </cell>
          <cell r="C2347" t="str">
            <v>Other</v>
          </cell>
        </row>
        <row r="2348">
          <cell r="A2348" t="str">
            <v>110305169169</v>
          </cell>
          <cell r="B2348" t="str">
            <v>Sold Out</v>
          </cell>
          <cell r="C2348" t="str">
            <v>Other</v>
          </cell>
        </row>
        <row r="2349">
          <cell r="A2349" t="str">
            <v>110316166305</v>
          </cell>
          <cell r="B2349" t="str">
            <v>Sold Out</v>
          </cell>
          <cell r="C2349" t="str">
            <v>Other</v>
          </cell>
        </row>
        <row r="2350">
          <cell r="A2350" t="str">
            <v>110316166307</v>
          </cell>
          <cell r="B2350" t="str">
            <v>Sold Out</v>
          </cell>
          <cell r="C2350" t="str">
            <v>Other</v>
          </cell>
        </row>
        <row r="2351">
          <cell r="A2351" t="str">
            <v>110317367305</v>
          </cell>
          <cell r="B2351" t="str">
            <v>Sold Out</v>
          </cell>
          <cell r="C2351" t="str">
            <v>Other</v>
          </cell>
        </row>
        <row r="2352">
          <cell r="A2352" t="str">
            <v>110317367307</v>
          </cell>
          <cell r="B2352" t="str">
            <v>Sold Out</v>
          </cell>
          <cell r="C2352" t="str">
            <v>Other</v>
          </cell>
        </row>
        <row r="2353">
          <cell r="A2353" t="str">
            <v>110320234305</v>
          </cell>
          <cell r="B2353" t="str">
            <v>Sold Out</v>
          </cell>
          <cell r="C2353" t="str">
            <v>Other</v>
          </cell>
        </row>
        <row r="2354">
          <cell r="A2354" t="str">
            <v>110320234307</v>
          </cell>
          <cell r="B2354" t="str">
            <v>Sold Out</v>
          </cell>
          <cell r="C2354" t="str">
            <v>Other</v>
          </cell>
        </row>
        <row r="2355">
          <cell r="A2355" t="str">
            <v>110348590305</v>
          </cell>
          <cell r="B2355" t="str">
            <v>Sold Out</v>
          </cell>
          <cell r="C2355" t="str">
            <v>Other</v>
          </cell>
        </row>
        <row r="2356">
          <cell r="A2356" t="str">
            <v>110369027305</v>
          </cell>
          <cell r="B2356" t="str">
            <v>Sold Out</v>
          </cell>
          <cell r="C2356" t="str">
            <v>Other</v>
          </cell>
        </row>
        <row r="2357">
          <cell r="A2357" t="str">
            <v>110369027307</v>
          </cell>
          <cell r="B2357" t="str">
            <v>Sold Out</v>
          </cell>
          <cell r="C2357" t="str">
            <v>Other</v>
          </cell>
        </row>
        <row r="2358">
          <cell r="A2358" t="str">
            <v>110426265305</v>
          </cell>
          <cell r="B2358" t="str">
            <v>Sold Out</v>
          </cell>
          <cell r="C2358" t="str">
            <v>Other</v>
          </cell>
        </row>
        <row r="2359">
          <cell r="A2359" t="str">
            <v>110426367305</v>
          </cell>
          <cell r="B2359" t="str">
            <v>Sold Out</v>
          </cell>
          <cell r="C2359" t="str">
            <v>Other</v>
          </cell>
        </row>
        <row r="2360">
          <cell r="A2360" t="str">
            <v>110452133305</v>
          </cell>
          <cell r="B2360" t="str">
            <v>Sold Out</v>
          </cell>
          <cell r="C2360" t="str">
            <v>Other</v>
          </cell>
        </row>
        <row r="2361">
          <cell r="A2361" t="str">
            <v>110469433305</v>
          </cell>
          <cell r="B2361" t="str">
            <v>Sold Out</v>
          </cell>
          <cell r="C2361" t="str">
            <v>Other</v>
          </cell>
        </row>
        <row r="2362">
          <cell r="A2362" t="str">
            <v>110469433307</v>
          </cell>
          <cell r="B2362" t="str">
            <v>Sold Out</v>
          </cell>
          <cell r="C2362" t="str">
            <v>Other</v>
          </cell>
        </row>
        <row r="2363">
          <cell r="A2363" t="str">
            <v>110475242307</v>
          </cell>
          <cell r="B2363" t="str">
            <v>Sold Out</v>
          </cell>
          <cell r="C2363" t="str">
            <v>Other</v>
          </cell>
        </row>
        <row r="2364">
          <cell r="A2364" t="str">
            <v>110511038305</v>
          </cell>
          <cell r="B2364" t="str">
            <v>Sold Out</v>
          </cell>
          <cell r="C2364" t="str">
            <v>Other</v>
          </cell>
        </row>
        <row r="2365">
          <cell r="A2365" t="str">
            <v>110511038307</v>
          </cell>
          <cell r="B2365" t="str">
            <v>Sold Out</v>
          </cell>
          <cell r="C2365" t="str">
            <v>Other</v>
          </cell>
        </row>
        <row r="2366">
          <cell r="A2366" t="str">
            <v>110593038725</v>
          </cell>
          <cell r="B2366" t="str">
            <v>Sold Out</v>
          </cell>
          <cell r="C2366" t="str">
            <v>Other</v>
          </cell>
        </row>
        <row r="2367">
          <cell r="A2367" t="str">
            <v>110630038305</v>
          </cell>
          <cell r="B2367" t="str">
            <v>Sold Out</v>
          </cell>
          <cell r="C2367" t="str">
            <v>Other</v>
          </cell>
        </row>
        <row r="2368">
          <cell r="A2368" t="str">
            <v>110630038307</v>
          </cell>
          <cell r="B2368" t="str">
            <v>Sold Out</v>
          </cell>
          <cell r="C2368" t="str">
            <v>Other</v>
          </cell>
        </row>
        <row r="2369">
          <cell r="A2369" t="str">
            <v>110690234308</v>
          </cell>
          <cell r="B2369" t="str">
            <v>Sold Out</v>
          </cell>
          <cell r="C2369" t="str">
            <v>Other</v>
          </cell>
        </row>
        <row r="2370">
          <cell r="A2370" t="str">
            <v>110697556305</v>
          </cell>
          <cell r="B2370" t="str">
            <v>Sold Out</v>
          </cell>
          <cell r="C2370" t="str">
            <v>Other</v>
          </cell>
        </row>
        <row r="2371">
          <cell r="A2371" t="str">
            <v>110833038305</v>
          </cell>
          <cell r="B2371" t="str">
            <v>Sold Out</v>
          </cell>
          <cell r="C2371" t="str">
            <v>Other</v>
          </cell>
        </row>
        <row r="2372">
          <cell r="A2372" t="str">
            <v>110833038307</v>
          </cell>
          <cell r="B2372" t="str">
            <v>Sold Out</v>
          </cell>
          <cell r="C2372" t="str">
            <v>Other</v>
          </cell>
        </row>
        <row r="2373">
          <cell r="A2373" t="str">
            <v>110840242307</v>
          </cell>
          <cell r="B2373" t="str">
            <v>Sold Out</v>
          </cell>
          <cell r="C2373" t="str">
            <v>Other</v>
          </cell>
        </row>
        <row r="2374">
          <cell r="A2374" t="str">
            <v>120146049129</v>
          </cell>
          <cell r="B2374" t="str">
            <v>Sold Out</v>
          </cell>
          <cell r="C2374" t="str">
            <v>Other</v>
          </cell>
        </row>
        <row r="2375">
          <cell r="A2375" t="str">
            <v>120146074069</v>
          </cell>
          <cell r="B2375" t="str">
            <v>Sold Out</v>
          </cell>
          <cell r="C2375" t="str">
            <v>Other</v>
          </cell>
        </row>
        <row r="2376">
          <cell r="A2376" t="str">
            <v>120146620069</v>
          </cell>
          <cell r="B2376" t="str">
            <v>Sold Out</v>
          </cell>
          <cell r="C2376" t="str">
            <v>Other</v>
          </cell>
        </row>
        <row r="2377">
          <cell r="A2377" t="str">
            <v>120359074044</v>
          </cell>
          <cell r="B2377" t="str">
            <v>Sold Out</v>
          </cell>
          <cell r="C2377" t="str">
            <v>Other</v>
          </cell>
        </row>
        <row r="2378">
          <cell r="A2378" t="str">
            <v>120359268071</v>
          </cell>
          <cell r="B2378" t="str">
            <v>Sold Out</v>
          </cell>
          <cell r="C2378" t="str">
            <v>Other</v>
          </cell>
        </row>
        <row r="2379">
          <cell r="A2379" t="str">
            <v>120359304164</v>
          </cell>
          <cell r="B2379" t="str">
            <v>Sold Out</v>
          </cell>
          <cell r="C2379" t="str">
            <v>Other</v>
          </cell>
        </row>
        <row r="2380">
          <cell r="A2380" t="str">
            <v>120371071044</v>
          </cell>
          <cell r="B2380" t="str">
            <v>Sold Out</v>
          </cell>
          <cell r="C2380" t="str">
            <v>Other</v>
          </cell>
        </row>
        <row r="2381">
          <cell r="A2381" t="str">
            <v>120371096133</v>
          </cell>
          <cell r="B2381" t="str">
            <v>Sold Out</v>
          </cell>
          <cell r="C2381" t="str">
            <v>Other</v>
          </cell>
        </row>
        <row r="2382">
          <cell r="A2382" t="str">
            <v>120371368164</v>
          </cell>
          <cell r="B2382" t="str">
            <v>Sold Out</v>
          </cell>
          <cell r="C2382" t="str">
            <v>Other</v>
          </cell>
        </row>
        <row r="2383">
          <cell r="A2383" t="str">
            <v>120420071044</v>
          </cell>
          <cell r="B2383" t="str">
            <v>Sold Out</v>
          </cell>
          <cell r="C2383" t="str">
            <v>Other</v>
          </cell>
        </row>
        <row r="2384">
          <cell r="A2384" t="str">
            <v>120420137073</v>
          </cell>
          <cell r="B2384" t="str">
            <v>Sold Out</v>
          </cell>
          <cell r="C2384" t="str">
            <v>Other</v>
          </cell>
        </row>
        <row r="2385">
          <cell r="A2385" t="str">
            <v>120420284164</v>
          </cell>
          <cell r="B2385" t="str">
            <v>Sold Out</v>
          </cell>
          <cell r="C2385" t="str">
            <v>Other</v>
          </cell>
        </row>
        <row r="2386">
          <cell r="A2386" t="str">
            <v>120692012073</v>
          </cell>
          <cell r="B2386" t="str">
            <v>Sold Out</v>
          </cell>
          <cell r="C2386" t="str">
            <v>Other</v>
          </cell>
        </row>
        <row r="2387">
          <cell r="A2387" t="str">
            <v>120692038044</v>
          </cell>
          <cell r="B2387" t="str">
            <v>Sold Out</v>
          </cell>
          <cell r="C2387" t="str">
            <v>Other</v>
          </cell>
        </row>
        <row r="2388">
          <cell r="A2388" t="str">
            <v>120692613073</v>
          </cell>
          <cell r="B2388" t="str">
            <v>Sold Out</v>
          </cell>
          <cell r="C2388" t="str">
            <v>Other</v>
          </cell>
        </row>
        <row r="2389">
          <cell r="A2389" t="str">
            <v>120737071044</v>
          </cell>
          <cell r="B2389" t="str">
            <v>Sold Out</v>
          </cell>
          <cell r="C2389" t="str">
            <v>Other</v>
          </cell>
        </row>
        <row r="2390">
          <cell r="A2390" t="str">
            <v>120737148073</v>
          </cell>
          <cell r="B2390" t="str">
            <v>Sold Out</v>
          </cell>
          <cell r="C2390" t="str">
            <v>Other</v>
          </cell>
        </row>
        <row r="2391">
          <cell r="A2391" t="str">
            <v>120737284164</v>
          </cell>
          <cell r="B2391" t="str">
            <v>Sold Out</v>
          </cell>
          <cell r="C2391" t="str">
            <v>Other</v>
          </cell>
        </row>
        <row r="2392">
          <cell r="A2392" t="str">
            <v>130495000054</v>
          </cell>
          <cell r="B2392" t="str">
            <v>77</v>
          </cell>
          <cell r="C2392" t="str">
            <v>Other</v>
          </cell>
        </row>
        <row r="2393">
          <cell r="A2393" t="str">
            <v>130495000115</v>
          </cell>
          <cell r="B2393" t="str">
            <v>19</v>
          </cell>
          <cell r="C2393" t="str">
            <v>Other</v>
          </cell>
        </row>
        <row r="2394">
          <cell r="A2394" t="str">
            <v>130495000204</v>
          </cell>
          <cell r="B2394" t="str">
            <v>77</v>
          </cell>
          <cell r="C2394" t="str">
            <v>Other</v>
          </cell>
        </row>
        <row r="2395">
          <cell r="A2395" t="str">
            <v>140081047070</v>
          </cell>
          <cell r="B2395" t="str">
            <v>Sold Out</v>
          </cell>
          <cell r="C2395" t="str">
            <v>Other</v>
          </cell>
        </row>
        <row r="2396">
          <cell r="A2396" t="str">
            <v>140082183070</v>
          </cell>
          <cell r="B2396" t="str">
            <v>3</v>
          </cell>
          <cell r="C2396" t="str">
            <v>Other</v>
          </cell>
        </row>
        <row r="2397">
          <cell r="A2397" t="str">
            <v>140082266070</v>
          </cell>
          <cell r="B2397" t="str">
            <v>7</v>
          </cell>
          <cell r="C2397" t="str">
            <v>Other</v>
          </cell>
        </row>
        <row r="2398">
          <cell r="A2398" t="str">
            <v>140189498069</v>
          </cell>
          <cell r="B2398" t="str">
            <v>2</v>
          </cell>
          <cell r="C2398" t="str">
            <v>Other</v>
          </cell>
        </row>
        <row r="2399">
          <cell r="A2399" t="str">
            <v>140547335140</v>
          </cell>
          <cell r="B2399" t="str">
            <v>Sold Out</v>
          </cell>
          <cell r="C2399" t="str">
            <v>Other</v>
          </cell>
        </row>
        <row r="2400">
          <cell r="A2400" t="str">
            <v>140547395084</v>
          </cell>
          <cell r="B2400" t="str">
            <v>Sold Out</v>
          </cell>
          <cell r="C2400" t="str">
            <v>Other</v>
          </cell>
        </row>
        <row r="2401">
          <cell r="A2401" t="str">
            <v>140685632084</v>
          </cell>
          <cell r="B2401" t="str">
            <v>Sold Out</v>
          </cell>
          <cell r="C2401" t="str">
            <v>Other</v>
          </cell>
        </row>
        <row r="2402">
          <cell r="A2402" t="str">
            <v>140686380083</v>
          </cell>
          <cell r="B2402" t="str">
            <v>Sold Out</v>
          </cell>
          <cell r="C2402" t="str">
            <v>Other</v>
          </cell>
        </row>
        <row r="2403">
          <cell r="A2403" t="str">
            <v>140686382185</v>
          </cell>
          <cell r="B2403" t="str">
            <v>Sold Out</v>
          </cell>
          <cell r="C2403" t="str">
            <v>Other</v>
          </cell>
        </row>
        <row r="2404">
          <cell r="A2404" t="str">
            <v>140774038185</v>
          </cell>
          <cell r="B2404" t="str">
            <v>Sold Out</v>
          </cell>
          <cell r="C2404" t="str">
            <v>Other</v>
          </cell>
        </row>
        <row r="2405">
          <cell r="A2405" t="str">
            <v>140774203069</v>
          </cell>
          <cell r="B2405" t="str">
            <v>2</v>
          </cell>
          <cell r="C2405" t="str">
            <v>Other</v>
          </cell>
        </row>
        <row r="2406">
          <cell r="A2406" t="str">
            <v>140774235069</v>
          </cell>
          <cell r="B2406" t="str">
            <v>Sold Out</v>
          </cell>
          <cell r="C2406" t="str">
            <v>Other</v>
          </cell>
        </row>
        <row r="2407">
          <cell r="A2407" t="str">
            <v>140774353185</v>
          </cell>
          <cell r="B2407" t="str">
            <v>100+</v>
          </cell>
          <cell r="C2407" t="str">
            <v>Other</v>
          </cell>
        </row>
        <row r="2408">
          <cell r="A2408" t="str">
            <v>140774572069</v>
          </cell>
          <cell r="B2408" t="str">
            <v>Sold Out</v>
          </cell>
          <cell r="C2408" t="str">
            <v>Other</v>
          </cell>
        </row>
        <row r="2409">
          <cell r="A2409" t="str">
            <v>140774617069</v>
          </cell>
          <cell r="B2409" t="str">
            <v>100+</v>
          </cell>
          <cell r="C2409" t="str">
            <v>Other</v>
          </cell>
        </row>
        <row r="2410">
          <cell r="A2410" t="str">
            <v>140774632069</v>
          </cell>
          <cell r="B2410" t="str">
            <v>Sold Out</v>
          </cell>
          <cell r="C2410" t="str">
            <v>Other</v>
          </cell>
        </row>
        <row r="2411">
          <cell r="A2411" t="str">
            <v>150485413000</v>
          </cell>
          <cell r="B2411" t="str">
            <v>Sold Out</v>
          </cell>
          <cell r="C2411" t="str">
            <v>Other</v>
          </cell>
        </row>
        <row r="2412">
          <cell r="A2412" t="str">
            <v>150676214000</v>
          </cell>
          <cell r="B2412" t="str">
            <v>Sold Out</v>
          </cell>
          <cell r="C2412" t="str">
            <v>Other</v>
          </cell>
        </row>
        <row r="2413">
          <cell r="A2413" t="str">
            <v>160026558097</v>
          </cell>
          <cell r="B2413" t="str">
            <v>50</v>
          </cell>
          <cell r="C2413" t="str">
            <v>Other</v>
          </cell>
        </row>
        <row r="2414">
          <cell r="A2414" t="str">
            <v>160039062206</v>
          </cell>
          <cell r="B2414" t="str">
            <v>Sold Out</v>
          </cell>
          <cell r="C2414" t="str">
            <v>Other</v>
          </cell>
        </row>
        <row r="2415">
          <cell r="A2415" t="str">
            <v>160039104206</v>
          </cell>
          <cell r="B2415" t="str">
            <v>100+</v>
          </cell>
          <cell r="C2415" t="str">
            <v>Other</v>
          </cell>
        </row>
        <row r="2416">
          <cell r="A2416" t="str">
            <v>160039311206</v>
          </cell>
          <cell r="B2416" t="str">
            <v>100+</v>
          </cell>
          <cell r="C2416" t="str">
            <v>Other</v>
          </cell>
        </row>
        <row r="2417">
          <cell r="A2417" t="str">
            <v>160039512206</v>
          </cell>
          <cell r="B2417" t="str">
            <v>100+</v>
          </cell>
          <cell r="C2417" t="str">
            <v>Other</v>
          </cell>
        </row>
        <row r="2418">
          <cell r="A2418" t="str">
            <v>160039632206</v>
          </cell>
          <cell r="B2418" t="str">
            <v>1</v>
          </cell>
          <cell r="C2418" t="str">
            <v>Other</v>
          </cell>
        </row>
        <row r="2419">
          <cell r="A2419" t="str">
            <v>160500705097</v>
          </cell>
          <cell r="B2419" t="str">
            <v>Sold Out</v>
          </cell>
          <cell r="C2419" t="str">
            <v>Other</v>
          </cell>
        </row>
        <row r="2420">
          <cell r="A2420" t="str">
            <v>160500708097</v>
          </cell>
          <cell r="B2420" t="str">
            <v>Sold Out</v>
          </cell>
          <cell r="C2420" t="str">
            <v>Other</v>
          </cell>
        </row>
        <row r="2421">
          <cell r="A2421" t="str">
            <v>160500709097</v>
          </cell>
          <cell r="B2421" t="str">
            <v>Sold Out</v>
          </cell>
          <cell r="C2421" t="str">
            <v>Other</v>
          </cell>
        </row>
        <row r="2422">
          <cell r="A2422" t="str">
            <v>160502046097</v>
          </cell>
          <cell r="B2422" t="str">
            <v>Sold Out</v>
          </cell>
          <cell r="C2422" t="str">
            <v>Other</v>
          </cell>
        </row>
        <row r="2423">
          <cell r="A2423" t="str">
            <v>160502183097</v>
          </cell>
          <cell r="B2423" t="str">
            <v>Sold Out</v>
          </cell>
          <cell r="C2423" t="str">
            <v>Other</v>
          </cell>
        </row>
        <row r="2424">
          <cell r="A2424" t="str">
            <v>160502253097</v>
          </cell>
          <cell r="B2424" t="str">
            <v>Sold Out</v>
          </cell>
          <cell r="C2424" t="str">
            <v>Other</v>
          </cell>
        </row>
        <row r="2425">
          <cell r="A2425" t="str">
            <v>160502263097</v>
          </cell>
          <cell r="B2425" t="str">
            <v>Sold Out</v>
          </cell>
          <cell r="C2425" t="str">
            <v>Other</v>
          </cell>
        </row>
        <row r="2426">
          <cell r="A2426" t="str">
            <v>160502402097</v>
          </cell>
          <cell r="B2426" t="str">
            <v>Sold Out</v>
          </cell>
          <cell r="C2426" t="str">
            <v>Other</v>
          </cell>
        </row>
        <row r="2427">
          <cell r="A2427" t="str">
            <v>160502656097</v>
          </cell>
          <cell r="B2427" t="str">
            <v>Sold Out</v>
          </cell>
          <cell r="C2427" t="str">
            <v>Other</v>
          </cell>
        </row>
        <row r="2428">
          <cell r="A2428" t="str">
            <v>160507127097</v>
          </cell>
          <cell r="B2428" t="str">
            <v>Sold Out</v>
          </cell>
          <cell r="C2428" t="str">
            <v>Other</v>
          </cell>
        </row>
        <row r="2429">
          <cell r="A2429" t="str">
            <v>160507480097</v>
          </cell>
          <cell r="B2429" t="str">
            <v>Sold Out</v>
          </cell>
          <cell r="C2429" t="str">
            <v>Other</v>
          </cell>
        </row>
        <row r="2430">
          <cell r="A2430" t="str">
            <v>160507655097</v>
          </cell>
          <cell r="B2430" t="str">
            <v>Sold Out</v>
          </cell>
          <cell r="C2430" t="str">
            <v>Other</v>
          </cell>
        </row>
        <row r="2431">
          <cell r="A2431" t="str">
            <v>160513127097</v>
          </cell>
          <cell r="B2431" t="str">
            <v>Sold Out</v>
          </cell>
          <cell r="C2431" t="str">
            <v>Other</v>
          </cell>
        </row>
        <row r="2432">
          <cell r="A2432" t="str">
            <v>160513655097</v>
          </cell>
          <cell r="B2432" t="str">
            <v>Sold Out</v>
          </cell>
          <cell r="C2432" t="str">
            <v>Other</v>
          </cell>
        </row>
        <row r="2433">
          <cell r="A2433" t="str">
            <v>160778062206</v>
          </cell>
          <cell r="B2433" t="str">
            <v>100+</v>
          </cell>
          <cell r="C2433" t="str">
            <v>Other</v>
          </cell>
        </row>
        <row r="2434">
          <cell r="A2434" t="str">
            <v>160778104206</v>
          </cell>
          <cell r="B2434" t="str">
            <v>100+</v>
          </cell>
          <cell r="C2434" t="str">
            <v>Other</v>
          </cell>
        </row>
        <row r="2435">
          <cell r="A2435" t="str">
            <v>160778441206</v>
          </cell>
          <cell r="B2435" t="str">
            <v>100+</v>
          </cell>
          <cell r="C2435" t="str">
            <v>Other</v>
          </cell>
        </row>
        <row r="2436">
          <cell r="A2436" t="str">
            <v>160778512206</v>
          </cell>
          <cell r="B2436" t="str">
            <v>100+</v>
          </cell>
          <cell r="C2436" t="str">
            <v>Other</v>
          </cell>
        </row>
        <row r="2437">
          <cell r="A2437" t="str">
            <v>160778560206</v>
          </cell>
          <cell r="B2437" t="str">
            <v>100+</v>
          </cell>
          <cell r="C2437" t="str">
            <v>Other</v>
          </cell>
        </row>
        <row r="2438">
          <cell r="A2438" t="str">
            <v>162004823097</v>
          </cell>
          <cell r="B2438" t="str">
            <v>30+ Days</v>
          </cell>
          <cell r="C2438" t="str">
            <v>Other</v>
          </cell>
        </row>
        <row r="2439">
          <cell r="A2439" t="str">
            <v>162004829097</v>
          </cell>
          <cell r="B2439" t="str">
            <v>30+ Days</v>
          </cell>
          <cell r="C2439" t="str">
            <v>Other</v>
          </cell>
        </row>
        <row r="2440">
          <cell r="A2440" t="str">
            <v>162004834097</v>
          </cell>
          <cell r="B2440" t="str">
            <v>30+ Days</v>
          </cell>
          <cell r="C2440" t="str">
            <v>Other</v>
          </cell>
        </row>
        <row r="2441">
          <cell r="A2441" t="str">
            <v>170243038303</v>
          </cell>
          <cell r="B2441" t="str">
            <v>Sold Out</v>
          </cell>
          <cell r="C2441" t="str">
            <v>Other</v>
          </cell>
        </row>
        <row r="2442">
          <cell r="A2442" t="str">
            <v>170243038305</v>
          </cell>
          <cell r="B2442" t="str">
            <v>Sold Out</v>
          </cell>
          <cell r="C2442" t="str">
            <v>Other</v>
          </cell>
        </row>
        <row r="2443">
          <cell r="A2443" t="str">
            <v>170243038307</v>
          </cell>
          <cell r="B2443" t="str">
            <v>Sold Out</v>
          </cell>
          <cell r="C2443" t="str">
            <v>Other</v>
          </cell>
        </row>
        <row r="2444">
          <cell r="A2444" t="str">
            <v>170243038309</v>
          </cell>
          <cell r="B2444" t="str">
            <v>Sold Out</v>
          </cell>
          <cell r="C2444" t="str">
            <v>Other</v>
          </cell>
        </row>
        <row r="2445">
          <cell r="A2445" t="str">
            <v>190051062880</v>
          </cell>
          <cell r="B2445" t="str">
            <v>30+ Days</v>
          </cell>
          <cell r="C2445" t="str">
            <v>Other</v>
          </cell>
        </row>
        <row r="2446">
          <cell r="A2446" t="str">
            <v>190051638881</v>
          </cell>
          <cell r="B2446" t="str">
            <v>30+ Days</v>
          </cell>
          <cell r="C2446" t="str">
            <v>Other</v>
          </cell>
        </row>
        <row r="2447">
          <cell r="A2447" t="str">
            <v>190082047069</v>
          </cell>
          <cell r="B2447" t="str">
            <v>Sold Out</v>
          </cell>
          <cell r="C2447" t="str">
            <v>Other</v>
          </cell>
        </row>
        <row r="2448">
          <cell r="A2448" t="str">
            <v>190082047084</v>
          </cell>
          <cell r="B2448" t="str">
            <v>Sold Out</v>
          </cell>
          <cell r="C2448" t="str">
            <v>Other</v>
          </cell>
        </row>
        <row r="2449">
          <cell r="A2449" t="str">
            <v>190082176069</v>
          </cell>
          <cell r="B2449" t="str">
            <v>Sold Out</v>
          </cell>
          <cell r="C2449" t="str">
            <v>Other</v>
          </cell>
        </row>
        <row r="2450">
          <cell r="A2450" t="str">
            <v>190082279069</v>
          </cell>
          <cell r="B2450" t="str">
            <v>Sold Out</v>
          </cell>
          <cell r="C2450" t="str">
            <v>Other</v>
          </cell>
        </row>
        <row r="2451">
          <cell r="A2451" t="str">
            <v>190082374069</v>
          </cell>
          <cell r="B2451" t="str">
            <v>Sold Out</v>
          </cell>
          <cell r="C2451" t="str">
            <v>Other</v>
          </cell>
        </row>
        <row r="2452">
          <cell r="A2452" t="str">
            <v>190082386069</v>
          </cell>
          <cell r="B2452" t="str">
            <v>Sold Out</v>
          </cell>
          <cell r="C2452" t="str">
            <v>Other</v>
          </cell>
        </row>
        <row r="2453">
          <cell r="A2453" t="str">
            <v>190082386084</v>
          </cell>
          <cell r="B2453" t="str">
            <v>Sold Out</v>
          </cell>
          <cell r="C2453" t="str">
            <v>Other</v>
          </cell>
        </row>
        <row r="2454">
          <cell r="A2454" t="str">
            <v>190082396069</v>
          </cell>
          <cell r="B2454" t="str">
            <v>Sold Out</v>
          </cell>
          <cell r="C2454" t="str">
            <v>Other</v>
          </cell>
        </row>
        <row r="2455">
          <cell r="A2455" t="str">
            <v>190082448069</v>
          </cell>
          <cell r="B2455" t="str">
            <v>Sold Out</v>
          </cell>
          <cell r="C2455" t="str">
            <v>Other</v>
          </cell>
        </row>
        <row r="2456">
          <cell r="A2456" t="str">
            <v>190082493069</v>
          </cell>
          <cell r="B2456" t="str">
            <v>Sold Out</v>
          </cell>
          <cell r="C2456" t="str">
            <v>Other</v>
          </cell>
        </row>
        <row r="2457">
          <cell r="A2457" t="str">
            <v>190082495069</v>
          </cell>
          <cell r="B2457" t="str">
            <v>Sold Out</v>
          </cell>
          <cell r="C2457" t="str">
            <v>Other</v>
          </cell>
        </row>
        <row r="2458">
          <cell r="A2458" t="str">
            <v>190082495084</v>
          </cell>
          <cell r="B2458" t="str">
            <v>Sold Out</v>
          </cell>
          <cell r="C2458" t="str">
            <v>Other</v>
          </cell>
        </row>
        <row r="2459">
          <cell r="A2459" t="str">
            <v>190082635069</v>
          </cell>
          <cell r="B2459" t="str">
            <v>Sold Out</v>
          </cell>
          <cell r="C2459" t="str">
            <v>Other</v>
          </cell>
        </row>
        <row r="2460">
          <cell r="A2460" t="str">
            <v>190082635084</v>
          </cell>
          <cell r="B2460" t="str">
            <v>Sold Out</v>
          </cell>
          <cell r="C2460" t="str">
            <v>Other</v>
          </cell>
        </row>
        <row r="2461">
          <cell r="A2461" t="str">
            <v>190082713069</v>
          </cell>
          <cell r="B2461" t="str">
            <v>Sold Out</v>
          </cell>
          <cell r="C2461" t="str">
            <v>Other</v>
          </cell>
        </row>
        <row r="2462">
          <cell r="A2462" t="str">
            <v>190082714069</v>
          </cell>
          <cell r="B2462" t="str">
            <v>Sold Out</v>
          </cell>
          <cell r="C2462" t="str">
            <v>Other</v>
          </cell>
        </row>
        <row r="2463">
          <cell r="A2463" t="str">
            <v>190082715069</v>
          </cell>
          <cell r="B2463" t="str">
            <v>Sold Out</v>
          </cell>
          <cell r="C2463" t="str">
            <v>Other</v>
          </cell>
        </row>
        <row r="2464">
          <cell r="A2464" t="str">
            <v>190082716069</v>
          </cell>
          <cell r="B2464" t="str">
            <v>Sold Out</v>
          </cell>
          <cell r="C2464" t="str">
            <v>Other</v>
          </cell>
        </row>
        <row r="2465">
          <cell r="A2465" t="str">
            <v>190082717069</v>
          </cell>
          <cell r="B2465" t="str">
            <v>Sold Out</v>
          </cell>
          <cell r="C2465" t="str">
            <v>Other</v>
          </cell>
        </row>
        <row r="2466">
          <cell r="A2466" t="str">
            <v>190082718069</v>
          </cell>
          <cell r="B2466" t="str">
            <v>Sold Out</v>
          </cell>
          <cell r="C2466" t="str">
            <v>Other</v>
          </cell>
        </row>
        <row r="2467">
          <cell r="A2467" t="str">
            <v>190391640069</v>
          </cell>
          <cell r="B2467" t="str">
            <v>Sold Out</v>
          </cell>
          <cell r="C2467" t="str">
            <v>Other</v>
          </cell>
        </row>
        <row r="2468">
          <cell r="A2468" t="str">
            <v>190775640069</v>
          </cell>
          <cell r="B2468" t="str">
            <v>96</v>
          </cell>
          <cell r="C2468" t="str">
            <v>Other</v>
          </cell>
        </row>
        <row r="2469">
          <cell r="A2469" t="str">
            <v>191017374880</v>
          </cell>
          <cell r="B2469" t="str">
            <v>30+ Days</v>
          </cell>
          <cell r="C2469" t="str">
            <v>Other</v>
          </cell>
        </row>
        <row r="2470">
          <cell r="A2470" t="str">
            <v>191017396880</v>
          </cell>
          <cell r="B2470" t="str">
            <v>30+ Days</v>
          </cell>
          <cell r="C2470" t="str">
            <v>Other</v>
          </cell>
        </row>
        <row r="2471">
          <cell r="A2471" t="str">
            <v>191017702880</v>
          </cell>
          <cell r="B2471" t="str">
            <v>30+ Days</v>
          </cell>
          <cell r="C2471" t="str">
            <v>Other</v>
          </cell>
        </row>
        <row r="2472">
          <cell r="A2472" t="str">
            <v>191017719880</v>
          </cell>
          <cell r="B2472" t="str">
            <v>30+ Days</v>
          </cell>
          <cell r="C2472" t="str">
            <v>Other</v>
          </cell>
        </row>
        <row r="2473">
          <cell r="A2473" t="str">
            <v>191017841880</v>
          </cell>
          <cell r="B2473" t="str">
            <v>30+ Days</v>
          </cell>
          <cell r="C2473" t="str">
            <v>Other</v>
          </cell>
        </row>
        <row r="2474">
          <cell r="A2474" t="str">
            <v>191018062882</v>
          </cell>
          <cell r="B2474" t="str">
            <v>30+ Days</v>
          </cell>
          <cell r="C2474" t="str">
            <v>Other</v>
          </cell>
        </row>
        <row r="2475">
          <cell r="A2475" t="str">
            <v>191018847882</v>
          </cell>
          <cell r="B2475" t="str">
            <v>30+ Days</v>
          </cell>
          <cell r="C2475" t="str">
            <v>Other</v>
          </cell>
        </row>
        <row r="2476">
          <cell r="A2476" t="str">
            <v>191018849882</v>
          </cell>
          <cell r="B2476" t="str">
            <v>30+ Days</v>
          </cell>
          <cell r="C2476" t="str">
            <v>Other</v>
          </cell>
        </row>
        <row r="2477">
          <cell r="A2477" t="str">
            <v>191018881883</v>
          </cell>
          <cell r="B2477" t="str">
            <v>30+ Days</v>
          </cell>
          <cell r="C2477" t="str">
            <v>Other</v>
          </cell>
        </row>
        <row r="2478">
          <cell r="A2478" t="str">
            <v>192003057190</v>
          </cell>
          <cell r="B2478" t="str">
            <v>30+ Days</v>
          </cell>
          <cell r="C2478" t="str">
            <v>Other</v>
          </cell>
        </row>
        <row r="2479">
          <cell r="A2479" t="str">
            <v>192003081185</v>
          </cell>
          <cell r="B2479" t="str">
            <v>30+ Days</v>
          </cell>
          <cell r="C2479" t="str">
            <v>Other</v>
          </cell>
        </row>
        <row r="2480">
          <cell r="A2480" t="str">
            <v>192003090185</v>
          </cell>
          <cell r="B2480" t="str">
            <v>30+ Days</v>
          </cell>
          <cell r="C2480" t="str">
            <v>Other</v>
          </cell>
        </row>
        <row r="2481">
          <cell r="A2481" t="str">
            <v>192003287190</v>
          </cell>
          <cell r="B2481" t="str">
            <v>30+ Days</v>
          </cell>
          <cell r="C2481" t="str">
            <v>Other</v>
          </cell>
        </row>
        <row r="2482">
          <cell r="A2482" t="str">
            <v>192003322185</v>
          </cell>
          <cell r="B2482" t="str">
            <v>30+ Days</v>
          </cell>
          <cell r="C2482" t="str">
            <v>Other</v>
          </cell>
        </row>
        <row r="2483">
          <cell r="A2483" t="str">
            <v>192003462080</v>
          </cell>
          <cell r="B2483" t="str">
            <v>30+ Days</v>
          </cell>
          <cell r="C2483" t="str">
            <v>Other</v>
          </cell>
        </row>
        <row r="2484">
          <cell r="A2484" t="str">
            <v>192003555069</v>
          </cell>
          <cell r="B2484" t="str">
            <v>30+ Days</v>
          </cell>
          <cell r="C2484" t="str">
            <v>Other</v>
          </cell>
        </row>
        <row r="2485">
          <cell r="A2485" t="str">
            <v>192003638185</v>
          </cell>
          <cell r="B2485" t="str">
            <v>30+ Days</v>
          </cell>
          <cell r="C2485" t="str">
            <v>Other</v>
          </cell>
        </row>
        <row r="2486">
          <cell r="A2486" t="str">
            <v>192003822185</v>
          </cell>
          <cell r="B2486" t="str">
            <v>30+ Days</v>
          </cell>
          <cell r="C2486" t="str">
            <v>Other</v>
          </cell>
        </row>
        <row r="2487">
          <cell r="A2487" t="str">
            <v>192003823185</v>
          </cell>
          <cell r="B2487" t="str">
            <v>30+ Days</v>
          </cell>
          <cell r="C2487" t="str">
            <v>Other</v>
          </cell>
        </row>
        <row r="2488">
          <cell r="A2488" t="str">
            <v>192003824185</v>
          </cell>
          <cell r="B2488" t="str">
            <v>30+ Days</v>
          </cell>
          <cell r="C2488" t="str">
            <v>Other</v>
          </cell>
        </row>
        <row r="2489">
          <cell r="A2489" t="str">
            <v>192003825185</v>
          </cell>
          <cell r="B2489" t="str">
            <v>30+ Days</v>
          </cell>
          <cell r="C2489" t="str">
            <v>Other</v>
          </cell>
        </row>
        <row r="2490">
          <cell r="A2490" t="str">
            <v>192003826185</v>
          </cell>
          <cell r="B2490" t="str">
            <v>30+ Days</v>
          </cell>
          <cell r="C2490" t="str">
            <v>Other</v>
          </cell>
        </row>
        <row r="2491">
          <cell r="A2491" t="str">
            <v>192003827185</v>
          </cell>
          <cell r="B2491" t="str">
            <v>30+ Days</v>
          </cell>
          <cell r="C2491" t="str">
            <v>Other</v>
          </cell>
        </row>
        <row r="2492">
          <cell r="A2492" t="str">
            <v>192003828185</v>
          </cell>
          <cell r="B2492" t="str">
            <v>30+ Days</v>
          </cell>
          <cell r="C2492" t="str">
            <v>Other</v>
          </cell>
        </row>
        <row r="2493">
          <cell r="A2493" t="str">
            <v>192003829185</v>
          </cell>
          <cell r="B2493" t="str">
            <v>30+ Days</v>
          </cell>
          <cell r="C2493" t="str">
            <v>Other</v>
          </cell>
        </row>
        <row r="2494">
          <cell r="A2494" t="str">
            <v>192003830185</v>
          </cell>
          <cell r="B2494" t="str">
            <v>30+ Days</v>
          </cell>
          <cell r="C2494" t="str">
            <v>Other</v>
          </cell>
        </row>
        <row r="2495">
          <cell r="A2495" t="str">
            <v>192003831185</v>
          </cell>
          <cell r="B2495" t="str">
            <v>30+ Days</v>
          </cell>
          <cell r="C2495" t="str">
            <v>Other</v>
          </cell>
        </row>
        <row r="2496">
          <cell r="A2496" t="str">
            <v>192003832185</v>
          </cell>
          <cell r="B2496" t="str">
            <v>30+ Days</v>
          </cell>
          <cell r="C2496" t="str">
            <v>Other</v>
          </cell>
        </row>
        <row r="2497">
          <cell r="A2497" t="str">
            <v>192003833185</v>
          </cell>
          <cell r="B2497" t="str">
            <v>30+ Days</v>
          </cell>
          <cell r="C2497" t="str">
            <v>Other</v>
          </cell>
        </row>
        <row r="2498">
          <cell r="A2498" t="str">
            <v>192003834185</v>
          </cell>
          <cell r="B2498" t="str">
            <v>30+ Days</v>
          </cell>
          <cell r="C2498" t="str">
            <v>Other</v>
          </cell>
        </row>
        <row r="2499">
          <cell r="A2499" t="str">
            <v>192003835185</v>
          </cell>
          <cell r="B2499" t="str">
            <v>30+ Days</v>
          </cell>
          <cell r="C2499" t="str">
            <v>Other</v>
          </cell>
        </row>
        <row r="2500">
          <cell r="A2500" t="str">
            <v>280635008000</v>
          </cell>
          <cell r="B2500" t="str">
            <v>Sold Out</v>
          </cell>
          <cell r="C2500" t="str">
            <v>Other</v>
          </cell>
        </row>
        <row r="2501">
          <cell r="A2501" t="str">
            <v>280635325000</v>
          </cell>
          <cell r="B2501" t="str">
            <v>Sold Out</v>
          </cell>
          <cell r="C2501" t="str">
            <v>Other</v>
          </cell>
        </row>
        <row r="2502">
          <cell r="A2502" t="str">
            <v>290024113000</v>
          </cell>
          <cell r="B2502" t="str">
            <v>Sold Out</v>
          </cell>
          <cell r="C2502" t="str">
            <v>Other</v>
          </cell>
        </row>
        <row r="2503">
          <cell r="A2503" t="str">
            <v>290024128000</v>
          </cell>
          <cell r="B2503" t="str">
            <v>Sold Out</v>
          </cell>
          <cell r="C2503" t="str">
            <v>Other</v>
          </cell>
        </row>
        <row r="2504">
          <cell r="A2504" t="str">
            <v>290024351000</v>
          </cell>
          <cell r="B2504" t="str">
            <v>Sold Out</v>
          </cell>
          <cell r="C2504" t="str">
            <v>Other</v>
          </cell>
        </row>
        <row r="2505">
          <cell r="A2505" t="str">
            <v>290024400000</v>
          </cell>
          <cell r="B2505" t="str">
            <v>Sold Out</v>
          </cell>
          <cell r="C2505" t="str">
            <v>Other</v>
          </cell>
        </row>
        <row r="2506">
          <cell r="A2506" t="str">
            <v>290024443000</v>
          </cell>
          <cell r="B2506" t="str">
            <v>Sold Out</v>
          </cell>
          <cell r="C2506" t="str">
            <v>Other</v>
          </cell>
        </row>
        <row r="2507">
          <cell r="A2507" t="str">
            <v>290024666000</v>
          </cell>
          <cell r="B2507" t="str">
            <v>Sold Out</v>
          </cell>
          <cell r="C2507" t="str">
            <v>Other</v>
          </cell>
        </row>
        <row r="2508">
          <cell r="A2508" t="str">
            <v>290024668000</v>
          </cell>
          <cell r="B2508" t="str">
            <v>Sold Out</v>
          </cell>
          <cell r="C2508" t="str">
            <v>Other</v>
          </cell>
        </row>
        <row r="2509">
          <cell r="A2509" t="str">
            <v>290772348000</v>
          </cell>
          <cell r="B2509" t="str">
            <v>Sold Out</v>
          </cell>
          <cell r="C2509" t="str">
            <v>Other</v>
          </cell>
        </row>
        <row r="2510">
          <cell r="A2510" t="str">
            <v>300009045000</v>
          </cell>
          <cell r="B2510" t="str">
            <v>Sold Out</v>
          </cell>
          <cell r="C2510" t="str">
            <v>Other</v>
          </cell>
        </row>
        <row r="2511">
          <cell r="A2511" t="str">
            <v>300009062000</v>
          </cell>
          <cell r="B2511" t="str">
            <v>Sold Out</v>
          </cell>
          <cell r="C2511" t="str">
            <v>Other</v>
          </cell>
        </row>
        <row r="2512">
          <cell r="A2512" t="str">
            <v>300009130000</v>
          </cell>
          <cell r="B2512" t="str">
            <v>Sold Out</v>
          </cell>
          <cell r="C2512" t="str">
            <v>Other</v>
          </cell>
        </row>
        <row r="2513">
          <cell r="A2513" t="str">
            <v>300009188000</v>
          </cell>
          <cell r="B2513" t="str">
            <v>Sold Out</v>
          </cell>
          <cell r="C2513" t="str">
            <v>Other</v>
          </cell>
        </row>
        <row r="2514">
          <cell r="A2514" t="str">
            <v>300009192000</v>
          </cell>
          <cell r="B2514" t="str">
            <v>Sold Out</v>
          </cell>
          <cell r="C2514" t="str">
            <v>Other</v>
          </cell>
        </row>
        <row r="2515">
          <cell r="A2515" t="str">
            <v>300009248000</v>
          </cell>
          <cell r="B2515" t="str">
            <v>Sold Out</v>
          </cell>
          <cell r="C2515" t="str">
            <v>Other</v>
          </cell>
        </row>
        <row r="2516">
          <cell r="A2516" t="str">
            <v>300009613000</v>
          </cell>
          <cell r="B2516" t="str">
            <v>Sold Out</v>
          </cell>
          <cell r="C2516" t="str">
            <v>Other</v>
          </cell>
        </row>
        <row r="2517">
          <cell r="A2517" t="str">
            <v>300010038000</v>
          </cell>
          <cell r="B2517" t="str">
            <v>Sold Out</v>
          </cell>
          <cell r="C2517" t="str">
            <v>Other</v>
          </cell>
        </row>
        <row r="2518">
          <cell r="A2518" t="str">
            <v>300010081000</v>
          </cell>
          <cell r="B2518" t="str">
            <v>Sold Out</v>
          </cell>
          <cell r="C2518" t="str">
            <v>Other</v>
          </cell>
        </row>
        <row r="2519">
          <cell r="A2519" t="str">
            <v>300010192000</v>
          </cell>
          <cell r="B2519" t="str">
            <v>Sold Out</v>
          </cell>
          <cell r="C2519" t="str">
            <v>Other</v>
          </cell>
        </row>
        <row r="2520">
          <cell r="A2520" t="str">
            <v>300010304000</v>
          </cell>
          <cell r="B2520" t="str">
            <v>Sold Out</v>
          </cell>
          <cell r="C2520" t="str">
            <v>Other</v>
          </cell>
        </row>
        <row r="2521">
          <cell r="A2521" t="str">
            <v>300010613000</v>
          </cell>
          <cell r="B2521" t="str">
            <v>Sold Out</v>
          </cell>
          <cell r="C2521" t="str">
            <v>Other</v>
          </cell>
        </row>
        <row r="2522">
          <cell r="A2522" t="str">
            <v>300010631000</v>
          </cell>
          <cell r="B2522" t="str">
            <v>Sold Out</v>
          </cell>
          <cell r="C2522" t="str">
            <v>Other</v>
          </cell>
        </row>
        <row r="2523">
          <cell r="A2523" t="str">
            <v>300013062000</v>
          </cell>
          <cell r="B2523" t="str">
            <v>Sold Out</v>
          </cell>
          <cell r="C2523" t="str">
            <v>Other</v>
          </cell>
        </row>
        <row r="2524">
          <cell r="A2524" t="str">
            <v>300013229000</v>
          </cell>
          <cell r="B2524" t="str">
            <v>Sold Out</v>
          </cell>
          <cell r="C2524" t="str">
            <v>Other</v>
          </cell>
        </row>
        <row r="2525">
          <cell r="A2525" t="str">
            <v>300013405000</v>
          </cell>
          <cell r="B2525" t="str">
            <v>Sold Out</v>
          </cell>
          <cell r="C2525" t="str">
            <v>Other</v>
          </cell>
        </row>
        <row r="2526">
          <cell r="A2526" t="str">
            <v>300013446000</v>
          </cell>
          <cell r="B2526" t="str">
            <v>Sold Out</v>
          </cell>
          <cell r="C2526" t="str">
            <v>Other</v>
          </cell>
        </row>
        <row r="2527">
          <cell r="A2527" t="str">
            <v>300013613000</v>
          </cell>
          <cell r="B2527" t="str">
            <v>Sold Out</v>
          </cell>
          <cell r="C2527" t="str">
            <v>Other</v>
          </cell>
        </row>
        <row r="2528">
          <cell r="A2528" t="str">
            <v>300057112000</v>
          </cell>
          <cell r="B2528" t="str">
            <v>Sold Out</v>
          </cell>
          <cell r="C2528" t="str">
            <v>Other</v>
          </cell>
        </row>
        <row r="2529">
          <cell r="A2529" t="str">
            <v>300057183000</v>
          </cell>
          <cell r="B2529" t="str">
            <v>Sold Out</v>
          </cell>
          <cell r="C2529" t="str">
            <v>Other</v>
          </cell>
        </row>
        <row r="2530">
          <cell r="A2530" t="str">
            <v>300057186000</v>
          </cell>
          <cell r="B2530" t="str">
            <v>Sold Out</v>
          </cell>
          <cell r="C2530" t="str">
            <v>Other</v>
          </cell>
        </row>
        <row r="2531">
          <cell r="A2531" t="str">
            <v>300057264000</v>
          </cell>
          <cell r="B2531" t="str">
            <v>Sold Out</v>
          </cell>
          <cell r="C2531" t="str">
            <v>Other</v>
          </cell>
        </row>
        <row r="2532">
          <cell r="A2532" t="str">
            <v>300057422000</v>
          </cell>
          <cell r="B2532" t="str">
            <v>Sold Out</v>
          </cell>
          <cell r="C2532" t="str">
            <v>Other</v>
          </cell>
        </row>
        <row r="2533">
          <cell r="A2533" t="str">
            <v>300057542000</v>
          </cell>
          <cell r="B2533" t="str">
            <v>Sold Out</v>
          </cell>
          <cell r="C2533" t="str">
            <v>Other</v>
          </cell>
        </row>
        <row r="2534">
          <cell r="A2534" t="str">
            <v>300057559000</v>
          </cell>
          <cell r="B2534" t="str">
            <v>Sold Out</v>
          </cell>
          <cell r="C2534" t="str">
            <v>Other</v>
          </cell>
        </row>
        <row r="2535">
          <cell r="A2535" t="str">
            <v>300057624000</v>
          </cell>
          <cell r="B2535" t="str">
            <v>Sold Out</v>
          </cell>
          <cell r="C2535" t="str">
            <v>Other</v>
          </cell>
        </row>
        <row r="2536">
          <cell r="A2536" t="str">
            <v>300174062000</v>
          </cell>
          <cell r="B2536" t="str">
            <v>Sold Out</v>
          </cell>
          <cell r="C2536" t="str">
            <v>Other</v>
          </cell>
        </row>
        <row r="2537">
          <cell r="A2537" t="str">
            <v>300174105000</v>
          </cell>
          <cell r="B2537" t="str">
            <v>Sold Out</v>
          </cell>
          <cell r="C2537" t="str">
            <v>Other</v>
          </cell>
        </row>
        <row r="2538">
          <cell r="A2538" t="str">
            <v>300174154000</v>
          </cell>
          <cell r="B2538" t="str">
            <v>Sold Out</v>
          </cell>
          <cell r="C2538" t="str">
            <v>Other</v>
          </cell>
        </row>
        <row r="2539">
          <cell r="A2539" t="str">
            <v>300174204000</v>
          </cell>
          <cell r="B2539" t="str">
            <v>Sold Out</v>
          </cell>
          <cell r="C2539" t="str">
            <v>Other</v>
          </cell>
        </row>
        <row r="2540">
          <cell r="A2540" t="str">
            <v>300174237000</v>
          </cell>
          <cell r="B2540" t="str">
            <v>Sold Out</v>
          </cell>
          <cell r="C2540" t="str">
            <v>Other</v>
          </cell>
        </row>
        <row r="2541">
          <cell r="A2541" t="str">
            <v>300174292000</v>
          </cell>
          <cell r="B2541" t="str">
            <v>Sold Out</v>
          </cell>
          <cell r="C2541" t="str">
            <v>Other</v>
          </cell>
        </row>
        <row r="2542">
          <cell r="A2542" t="str">
            <v>300174324000</v>
          </cell>
          <cell r="B2542" t="str">
            <v>Sold Out</v>
          </cell>
          <cell r="C2542" t="str">
            <v>Other</v>
          </cell>
        </row>
        <row r="2543">
          <cell r="A2543" t="str">
            <v>300174430000</v>
          </cell>
          <cell r="B2543" t="str">
            <v>Sold Out</v>
          </cell>
          <cell r="C2543" t="str">
            <v>Other</v>
          </cell>
        </row>
        <row r="2544">
          <cell r="A2544" t="str">
            <v>300174453000</v>
          </cell>
          <cell r="B2544" t="str">
            <v>Sold Out</v>
          </cell>
          <cell r="C2544" t="str">
            <v>Other</v>
          </cell>
        </row>
        <row r="2545">
          <cell r="A2545" t="str">
            <v>300174613000</v>
          </cell>
          <cell r="B2545" t="str">
            <v>Sold Out</v>
          </cell>
          <cell r="C2545" t="str">
            <v>Other</v>
          </cell>
        </row>
        <row r="2546">
          <cell r="A2546" t="str">
            <v>300174632000</v>
          </cell>
          <cell r="B2546" t="str">
            <v>Sold Out</v>
          </cell>
          <cell r="C2546" t="str">
            <v>Other</v>
          </cell>
        </row>
        <row r="2547">
          <cell r="A2547" t="str">
            <v>300207038000</v>
          </cell>
          <cell r="B2547" t="str">
            <v>Sold Out</v>
          </cell>
          <cell r="C2547" t="str">
            <v>Other</v>
          </cell>
        </row>
        <row r="2548">
          <cell r="A2548" t="str">
            <v>300207163000</v>
          </cell>
          <cell r="B2548" t="str">
            <v>Sold Out</v>
          </cell>
          <cell r="C2548" t="str">
            <v>Other</v>
          </cell>
        </row>
        <row r="2549">
          <cell r="A2549" t="str">
            <v>300207203000</v>
          </cell>
          <cell r="B2549" t="str">
            <v>Sold Out</v>
          </cell>
          <cell r="C2549" t="str">
            <v>Other</v>
          </cell>
        </row>
        <row r="2550">
          <cell r="A2550" t="str">
            <v>300207334000</v>
          </cell>
          <cell r="B2550" t="str">
            <v>Sold Out</v>
          </cell>
          <cell r="C2550" t="str">
            <v>Other</v>
          </cell>
        </row>
        <row r="2551">
          <cell r="A2551" t="str">
            <v>300207342000</v>
          </cell>
          <cell r="B2551" t="str">
            <v>Sold Out</v>
          </cell>
          <cell r="C2551" t="str">
            <v>Other</v>
          </cell>
        </row>
        <row r="2552">
          <cell r="A2552" t="str">
            <v>300207625000</v>
          </cell>
          <cell r="B2552" t="str">
            <v>Sold Out</v>
          </cell>
          <cell r="C2552" t="str">
            <v>Other</v>
          </cell>
        </row>
        <row r="2553">
          <cell r="A2553" t="str">
            <v>300221062000</v>
          </cell>
          <cell r="B2553" t="str">
            <v>Sold Out</v>
          </cell>
          <cell r="C2553" t="str">
            <v>Other</v>
          </cell>
        </row>
        <row r="2554">
          <cell r="A2554" t="str">
            <v>300221204000</v>
          </cell>
          <cell r="B2554" t="str">
            <v>Sold Out</v>
          </cell>
          <cell r="C2554" t="str">
            <v>Other</v>
          </cell>
        </row>
        <row r="2555">
          <cell r="A2555" t="str">
            <v>300221608000</v>
          </cell>
          <cell r="B2555" t="str">
            <v>Sold Out</v>
          </cell>
          <cell r="C2555" t="str">
            <v>Other</v>
          </cell>
        </row>
        <row r="2556">
          <cell r="A2556" t="str">
            <v>300275188000</v>
          </cell>
          <cell r="B2556" t="str">
            <v>Sold Out</v>
          </cell>
          <cell r="C2556" t="str">
            <v>Other</v>
          </cell>
        </row>
        <row r="2557">
          <cell r="A2557" t="str">
            <v>300275268000</v>
          </cell>
          <cell r="B2557" t="str">
            <v>Sold Out</v>
          </cell>
          <cell r="C2557" t="str">
            <v>Other</v>
          </cell>
        </row>
        <row r="2558">
          <cell r="A2558" t="str">
            <v>300275334000</v>
          </cell>
          <cell r="B2558" t="str">
            <v>Sold Out</v>
          </cell>
          <cell r="C2558" t="str">
            <v>Other</v>
          </cell>
        </row>
        <row r="2559">
          <cell r="A2559" t="str">
            <v>300275613000</v>
          </cell>
          <cell r="B2559" t="str">
            <v>Sold Out</v>
          </cell>
          <cell r="C2559" t="str">
            <v>Other</v>
          </cell>
        </row>
        <row r="2560">
          <cell r="A2560" t="str">
            <v>300275632000</v>
          </cell>
          <cell r="B2560" t="str">
            <v>Sold Out</v>
          </cell>
          <cell r="C2560" t="str">
            <v>Other</v>
          </cell>
        </row>
        <row r="2561">
          <cell r="A2561" t="str">
            <v>300349062000</v>
          </cell>
          <cell r="B2561" t="str">
            <v>Sold Out</v>
          </cell>
          <cell r="C2561" t="str">
            <v>Other</v>
          </cell>
        </row>
        <row r="2562">
          <cell r="A2562" t="str">
            <v>300349338000</v>
          </cell>
          <cell r="B2562" t="str">
            <v>Sold Out</v>
          </cell>
          <cell r="C2562" t="str">
            <v>Other</v>
          </cell>
        </row>
        <row r="2563">
          <cell r="A2563" t="str">
            <v>300349544000</v>
          </cell>
          <cell r="B2563" t="str">
            <v>Sold Out</v>
          </cell>
          <cell r="C2563" t="str">
            <v>Other</v>
          </cell>
        </row>
        <row r="2564">
          <cell r="A2564" t="str">
            <v>300349613000</v>
          </cell>
          <cell r="B2564" t="str">
            <v>Sold Out</v>
          </cell>
          <cell r="C2564" t="str">
            <v>Other</v>
          </cell>
        </row>
        <row r="2565">
          <cell r="A2565" t="str">
            <v>300360196000</v>
          </cell>
          <cell r="B2565" t="str">
            <v>Sold Out</v>
          </cell>
          <cell r="C2565" t="str">
            <v>Other</v>
          </cell>
        </row>
        <row r="2566">
          <cell r="A2566" t="str">
            <v>300378260000</v>
          </cell>
          <cell r="B2566" t="str">
            <v>Sold Out</v>
          </cell>
          <cell r="C2566" t="str">
            <v>Other</v>
          </cell>
        </row>
        <row r="2567">
          <cell r="A2567" t="str">
            <v>300378329000</v>
          </cell>
          <cell r="B2567" t="str">
            <v>Sold Out</v>
          </cell>
          <cell r="C2567" t="str">
            <v>Other</v>
          </cell>
        </row>
        <row r="2568">
          <cell r="A2568" t="str">
            <v>300378339000</v>
          </cell>
          <cell r="B2568" t="str">
            <v>Sold Out</v>
          </cell>
          <cell r="C2568" t="str">
            <v>Other</v>
          </cell>
        </row>
        <row r="2569">
          <cell r="A2569" t="str">
            <v>300378358000</v>
          </cell>
          <cell r="B2569" t="str">
            <v>Sold Out</v>
          </cell>
          <cell r="C2569" t="str">
            <v>Other</v>
          </cell>
        </row>
        <row r="2570">
          <cell r="A2570" t="str">
            <v>300378462000</v>
          </cell>
          <cell r="B2570" t="str">
            <v>Sold Out</v>
          </cell>
          <cell r="C2570" t="str">
            <v>Other</v>
          </cell>
        </row>
        <row r="2571">
          <cell r="A2571" t="str">
            <v>300405038000</v>
          </cell>
          <cell r="B2571" t="str">
            <v>Sold Out</v>
          </cell>
          <cell r="C2571" t="str">
            <v>Other</v>
          </cell>
        </row>
        <row r="2572">
          <cell r="A2572" t="str">
            <v>300405292000</v>
          </cell>
          <cell r="B2572" t="str">
            <v>Sold Out</v>
          </cell>
          <cell r="C2572" t="str">
            <v>Other</v>
          </cell>
        </row>
        <row r="2573">
          <cell r="A2573" t="str">
            <v>300405421000</v>
          </cell>
          <cell r="B2573" t="str">
            <v>Sold Out</v>
          </cell>
          <cell r="C2573" t="str">
            <v>Other</v>
          </cell>
        </row>
        <row r="2574">
          <cell r="A2574" t="str">
            <v>300405607000</v>
          </cell>
          <cell r="B2574" t="str">
            <v>Sold Out</v>
          </cell>
          <cell r="C2574" t="str">
            <v>Other</v>
          </cell>
        </row>
        <row r="2575">
          <cell r="A2575" t="str">
            <v>300405657000</v>
          </cell>
          <cell r="B2575" t="str">
            <v>Sold Out</v>
          </cell>
          <cell r="C2575" t="str">
            <v>Other</v>
          </cell>
        </row>
        <row r="2576">
          <cell r="A2576" t="str">
            <v>300409062000</v>
          </cell>
          <cell r="B2576" t="str">
            <v>Sold Out</v>
          </cell>
          <cell r="C2576" t="str">
            <v>Other</v>
          </cell>
        </row>
        <row r="2577">
          <cell r="A2577" t="str">
            <v>300409105000</v>
          </cell>
          <cell r="B2577" t="str">
            <v>Sold Out</v>
          </cell>
          <cell r="C2577" t="str">
            <v>Other</v>
          </cell>
        </row>
        <row r="2578">
          <cell r="A2578" t="str">
            <v>300409286000</v>
          </cell>
          <cell r="B2578" t="str">
            <v>Sold Out</v>
          </cell>
          <cell r="C2578" t="str">
            <v>Other</v>
          </cell>
        </row>
        <row r="2579">
          <cell r="A2579" t="str">
            <v>300409342000</v>
          </cell>
          <cell r="B2579" t="str">
            <v>Sold Out</v>
          </cell>
          <cell r="C2579" t="str">
            <v>Other</v>
          </cell>
        </row>
        <row r="2580">
          <cell r="A2580" t="str">
            <v>300409363000</v>
          </cell>
          <cell r="B2580" t="str">
            <v>Sold Out</v>
          </cell>
          <cell r="C2580" t="str">
            <v>Other</v>
          </cell>
        </row>
        <row r="2581">
          <cell r="A2581" t="str">
            <v>300409608000</v>
          </cell>
          <cell r="B2581" t="str">
            <v>Sold Out</v>
          </cell>
          <cell r="C2581" t="str">
            <v>Other</v>
          </cell>
        </row>
        <row r="2582">
          <cell r="A2582" t="str">
            <v>300409613000</v>
          </cell>
          <cell r="B2582" t="str">
            <v>Sold Out</v>
          </cell>
          <cell r="C2582" t="str">
            <v>Other</v>
          </cell>
        </row>
        <row r="2583">
          <cell r="A2583" t="str">
            <v>300409657000</v>
          </cell>
          <cell r="B2583" t="str">
            <v>Sold Out</v>
          </cell>
          <cell r="C2583" t="str">
            <v>Other</v>
          </cell>
        </row>
        <row r="2584">
          <cell r="A2584" t="str">
            <v>300435062000</v>
          </cell>
          <cell r="B2584" t="str">
            <v>Sold Out</v>
          </cell>
          <cell r="C2584" t="str">
            <v>Other</v>
          </cell>
        </row>
        <row r="2585">
          <cell r="A2585" t="str">
            <v>300435197000</v>
          </cell>
          <cell r="B2585" t="str">
            <v>Sold Out</v>
          </cell>
          <cell r="C2585" t="str">
            <v>Other</v>
          </cell>
        </row>
        <row r="2586">
          <cell r="A2586" t="str">
            <v>300435201000</v>
          </cell>
          <cell r="B2586" t="str">
            <v>Sold Out</v>
          </cell>
          <cell r="C2586" t="str">
            <v>Other</v>
          </cell>
        </row>
        <row r="2587">
          <cell r="A2587" t="str">
            <v>300435589000</v>
          </cell>
          <cell r="B2587" t="str">
            <v>Sold Out</v>
          </cell>
          <cell r="C2587" t="str">
            <v>Other</v>
          </cell>
        </row>
        <row r="2588">
          <cell r="A2588" t="str">
            <v>300435613000</v>
          </cell>
          <cell r="B2588" t="str">
            <v>Sold Out</v>
          </cell>
          <cell r="C2588" t="str">
            <v>Other</v>
          </cell>
        </row>
        <row r="2589">
          <cell r="A2589" t="str">
            <v>300465099000</v>
          </cell>
          <cell r="B2589" t="str">
            <v>Sold Out</v>
          </cell>
          <cell r="C2589" t="str">
            <v>Other</v>
          </cell>
        </row>
        <row r="2590">
          <cell r="A2590" t="str">
            <v>300465104000</v>
          </cell>
          <cell r="B2590" t="str">
            <v>Sold Out</v>
          </cell>
          <cell r="C2590" t="str">
            <v>Other</v>
          </cell>
        </row>
        <row r="2591">
          <cell r="A2591" t="str">
            <v>300465165000</v>
          </cell>
          <cell r="B2591" t="str">
            <v>Sold Out</v>
          </cell>
          <cell r="C2591" t="str">
            <v>Other</v>
          </cell>
        </row>
        <row r="2592">
          <cell r="A2592" t="str">
            <v>300465186000</v>
          </cell>
          <cell r="B2592" t="str">
            <v>Sold Out</v>
          </cell>
          <cell r="C2592" t="str">
            <v>Other</v>
          </cell>
        </row>
        <row r="2593">
          <cell r="A2593" t="str">
            <v>300465192000</v>
          </cell>
          <cell r="B2593" t="str">
            <v>Sold Out</v>
          </cell>
          <cell r="C2593" t="str">
            <v>Other</v>
          </cell>
        </row>
        <row r="2594">
          <cell r="A2594" t="str">
            <v>300465357000</v>
          </cell>
          <cell r="B2594" t="str">
            <v>Sold Out</v>
          </cell>
          <cell r="C2594" t="str">
            <v>Other</v>
          </cell>
        </row>
        <row r="2595">
          <cell r="A2595" t="str">
            <v>300465380000</v>
          </cell>
          <cell r="B2595" t="str">
            <v>Sold Out</v>
          </cell>
          <cell r="C2595" t="str">
            <v>Other</v>
          </cell>
        </row>
        <row r="2596">
          <cell r="A2596" t="str">
            <v>300465483000</v>
          </cell>
          <cell r="B2596" t="str">
            <v>Sold Out</v>
          </cell>
          <cell r="C2596" t="str">
            <v>Other</v>
          </cell>
        </row>
        <row r="2597">
          <cell r="A2597" t="str">
            <v>300480051000</v>
          </cell>
          <cell r="B2597" t="str">
            <v>Sold Out</v>
          </cell>
          <cell r="C2597" t="str">
            <v>Other</v>
          </cell>
        </row>
        <row r="2598">
          <cell r="A2598" t="str">
            <v>300480062000</v>
          </cell>
          <cell r="B2598" t="str">
            <v>Sold Out</v>
          </cell>
          <cell r="C2598" t="str">
            <v>Other</v>
          </cell>
        </row>
        <row r="2599">
          <cell r="A2599" t="str">
            <v>300480078000</v>
          </cell>
          <cell r="B2599" t="str">
            <v>Sold Out</v>
          </cell>
          <cell r="C2599" t="str">
            <v>Other</v>
          </cell>
        </row>
        <row r="2600">
          <cell r="A2600" t="str">
            <v>300480130000</v>
          </cell>
          <cell r="B2600" t="str">
            <v>Sold Out</v>
          </cell>
          <cell r="C2600" t="str">
            <v>Other</v>
          </cell>
        </row>
        <row r="2601">
          <cell r="A2601" t="str">
            <v>300480188000</v>
          </cell>
          <cell r="B2601" t="str">
            <v>Sold Out</v>
          </cell>
          <cell r="C2601" t="str">
            <v>Other</v>
          </cell>
        </row>
        <row r="2602">
          <cell r="A2602" t="str">
            <v>300480192000</v>
          </cell>
          <cell r="B2602" t="str">
            <v>Sold Out</v>
          </cell>
          <cell r="C2602" t="str">
            <v>Other</v>
          </cell>
        </row>
        <row r="2603">
          <cell r="A2603" t="str">
            <v>300480199000</v>
          </cell>
          <cell r="B2603" t="str">
            <v>Sold Out</v>
          </cell>
          <cell r="C2603" t="str">
            <v>Other</v>
          </cell>
        </row>
        <row r="2604">
          <cell r="A2604" t="str">
            <v>300480204000</v>
          </cell>
          <cell r="B2604" t="str">
            <v>Sold Out</v>
          </cell>
          <cell r="C2604" t="str">
            <v>Other</v>
          </cell>
        </row>
        <row r="2605">
          <cell r="A2605" t="str">
            <v>300480386000</v>
          </cell>
          <cell r="B2605" t="str">
            <v>Sold Out</v>
          </cell>
          <cell r="C2605" t="str">
            <v>Other</v>
          </cell>
        </row>
        <row r="2606">
          <cell r="A2606" t="str">
            <v>300480430000</v>
          </cell>
          <cell r="B2606" t="str">
            <v>Sold Out</v>
          </cell>
          <cell r="C2606" t="str">
            <v>Other</v>
          </cell>
        </row>
        <row r="2607">
          <cell r="A2607" t="str">
            <v>300480613000</v>
          </cell>
          <cell r="B2607" t="str">
            <v>Sold Out</v>
          </cell>
          <cell r="C2607" t="str">
            <v>Other</v>
          </cell>
        </row>
        <row r="2608">
          <cell r="A2608" t="str">
            <v>300484031000</v>
          </cell>
          <cell r="B2608" t="str">
            <v>Sold Out</v>
          </cell>
          <cell r="C2608" t="str">
            <v>Other</v>
          </cell>
        </row>
        <row r="2609">
          <cell r="A2609" t="str">
            <v>300484053000</v>
          </cell>
          <cell r="B2609" t="str">
            <v>Sold Out</v>
          </cell>
          <cell r="C2609" t="str">
            <v>Other</v>
          </cell>
        </row>
        <row r="2610">
          <cell r="A2610" t="str">
            <v>300484177000</v>
          </cell>
          <cell r="B2610" t="str">
            <v>Sold Out</v>
          </cell>
          <cell r="C2610" t="str">
            <v>Other</v>
          </cell>
        </row>
        <row r="2611">
          <cell r="A2611" t="str">
            <v>300484188000</v>
          </cell>
          <cell r="B2611" t="str">
            <v>Sold Out</v>
          </cell>
          <cell r="C2611" t="str">
            <v>Other</v>
          </cell>
        </row>
        <row r="2612">
          <cell r="A2612" t="str">
            <v>300484278000</v>
          </cell>
          <cell r="B2612" t="str">
            <v>Sold Out</v>
          </cell>
          <cell r="C2612" t="str">
            <v>Other</v>
          </cell>
        </row>
        <row r="2613">
          <cell r="A2613" t="str">
            <v>300484375000</v>
          </cell>
          <cell r="B2613" t="str">
            <v>Sold Out</v>
          </cell>
          <cell r="C2613" t="str">
            <v>Other</v>
          </cell>
        </row>
        <row r="2614">
          <cell r="A2614" t="str">
            <v>300484524000</v>
          </cell>
          <cell r="B2614" t="str">
            <v>Sold Out</v>
          </cell>
          <cell r="C2614" t="str">
            <v>Other</v>
          </cell>
        </row>
        <row r="2615">
          <cell r="A2615" t="str">
            <v>300488053000</v>
          </cell>
          <cell r="B2615" t="str">
            <v>Sold Out</v>
          </cell>
          <cell r="C2615" t="str">
            <v>Other</v>
          </cell>
        </row>
        <row r="2616">
          <cell r="A2616" t="str">
            <v>300488104000</v>
          </cell>
          <cell r="B2616" t="str">
            <v>Sold Out</v>
          </cell>
          <cell r="C2616" t="str">
            <v>Other</v>
          </cell>
        </row>
        <row r="2617">
          <cell r="A2617" t="str">
            <v>300488155000</v>
          </cell>
          <cell r="B2617" t="str">
            <v>Sold Out</v>
          </cell>
          <cell r="C2617" t="str">
            <v>Other</v>
          </cell>
        </row>
        <row r="2618">
          <cell r="A2618" t="str">
            <v>300488165000</v>
          </cell>
          <cell r="B2618" t="str">
            <v>Sold Out</v>
          </cell>
          <cell r="C2618" t="str">
            <v>Other</v>
          </cell>
        </row>
        <row r="2619">
          <cell r="A2619" t="str">
            <v>300488183000</v>
          </cell>
          <cell r="B2619" t="str">
            <v>Sold Out</v>
          </cell>
          <cell r="C2619" t="str">
            <v>Other</v>
          </cell>
        </row>
        <row r="2620">
          <cell r="A2620" t="str">
            <v>300488204000</v>
          </cell>
          <cell r="B2620" t="str">
            <v>Sold Out</v>
          </cell>
          <cell r="C2620" t="str">
            <v>Other</v>
          </cell>
        </row>
        <row r="2621">
          <cell r="A2621" t="str">
            <v>300488231000</v>
          </cell>
          <cell r="B2621" t="str">
            <v>Sold Out</v>
          </cell>
          <cell r="C2621" t="str">
            <v>Other</v>
          </cell>
        </row>
        <row r="2622">
          <cell r="A2622" t="str">
            <v>300488275000</v>
          </cell>
          <cell r="B2622" t="str">
            <v>Sold Out</v>
          </cell>
          <cell r="C2622" t="str">
            <v>Other</v>
          </cell>
        </row>
        <row r="2623">
          <cell r="A2623" t="str">
            <v>300488291000</v>
          </cell>
          <cell r="B2623" t="str">
            <v>Sold Out</v>
          </cell>
          <cell r="C2623" t="str">
            <v>Other</v>
          </cell>
        </row>
        <row r="2624">
          <cell r="A2624" t="str">
            <v>300488632000</v>
          </cell>
          <cell r="B2624" t="str">
            <v>Sold Out</v>
          </cell>
          <cell r="C2624" t="str">
            <v>Other</v>
          </cell>
        </row>
        <row r="2625">
          <cell r="A2625" t="str">
            <v>300512038000</v>
          </cell>
          <cell r="B2625" t="str">
            <v>Sold Out</v>
          </cell>
          <cell r="C2625" t="str">
            <v>Other</v>
          </cell>
        </row>
        <row r="2626">
          <cell r="A2626" t="str">
            <v>300512045000</v>
          </cell>
          <cell r="B2626" t="str">
            <v>Sold Out</v>
          </cell>
          <cell r="C2626" t="str">
            <v>Other</v>
          </cell>
        </row>
        <row r="2627">
          <cell r="A2627" t="str">
            <v>300512093000</v>
          </cell>
          <cell r="B2627" t="str">
            <v>Sold Out</v>
          </cell>
          <cell r="C2627" t="str">
            <v>Other</v>
          </cell>
        </row>
        <row r="2628">
          <cell r="A2628" t="str">
            <v>300512103000</v>
          </cell>
          <cell r="B2628" t="str">
            <v>Sold Out</v>
          </cell>
          <cell r="C2628" t="str">
            <v>Other</v>
          </cell>
        </row>
        <row r="2629">
          <cell r="A2629" t="str">
            <v>300512106000</v>
          </cell>
          <cell r="B2629" t="str">
            <v>Sold Out</v>
          </cell>
          <cell r="C2629" t="str">
            <v>Other</v>
          </cell>
        </row>
        <row r="2630">
          <cell r="A2630" t="str">
            <v>300512304000</v>
          </cell>
          <cell r="B2630" t="str">
            <v>Sold Out</v>
          </cell>
          <cell r="C2630" t="str">
            <v>Other</v>
          </cell>
        </row>
        <row r="2631">
          <cell r="A2631" t="str">
            <v>300512430000</v>
          </cell>
          <cell r="B2631" t="str">
            <v>Sold Out</v>
          </cell>
          <cell r="C2631" t="str">
            <v>Other</v>
          </cell>
        </row>
        <row r="2632">
          <cell r="A2632" t="str">
            <v>300512451000</v>
          </cell>
          <cell r="B2632" t="str">
            <v>Sold Out</v>
          </cell>
          <cell r="C2632" t="str">
            <v>Other</v>
          </cell>
        </row>
        <row r="2633">
          <cell r="A2633" t="str">
            <v>300512521000</v>
          </cell>
          <cell r="B2633" t="str">
            <v>Sold Out</v>
          </cell>
          <cell r="C2633" t="str">
            <v>Other</v>
          </cell>
        </row>
        <row r="2634">
          <cell r="A2634" t="str">
            <v>300512589000</v>
          </cell>
          <cell r="B2634" t="str">
            <v>Sold Out</v>
          </cell>
          <cell r="C2634" t="str">
            <v>Other</v>
          </cell>
        </row>
        <row r="2635">
          <cell r="A2635" t="str">
            <v>300512605000</v>
          </cell>
          <cell r="B2635" t="str">
            <v>Sold Out</v>
          </cell>
          <cell r="C2635" t="str">
            <v>Other</v>
          </cell>
        </row>
        <row r="2636">
          <cell r="A2636" t="str">
            <v>300512613000</v>
          </cell>
          <cell r="B2636" t="str">
            <v>Sold Out</v>
          </cell>
          <cell r="C2636" t="str">
            <v>Other</v>
          </cell>
        </row>
        <row r="2637">
          <cell r="A2637" t="str">
            <v>300512632000</v>
          </cell>
          <cell r="B2637" t="str">
            <v>Sold Out</v>
          </cell>
          <cell r="C2637" t="str">
            <v>Other</v>
          </cell>
        </row>
        <row r="2638">
          <cell r="A2638" t="str">
            <v>300526055000</v>
          </cell>
          <cell r="B2638" t="str">
            <v>Sold Out</v>
          </cell>
          <cell r="C2638" t="str">
            <v>Other</v>
          </cell>
        </row>
        <row r="2639">
          <cell r="A2639" t="str">
            <v>300807210000</v>
          </cell>
          <cell r="B2639" t="str">
            <v>Sold Out</v>
          </cell>
          <cell r="C2639" t="str">
            <v>Other</v>
          </cell>
        </row>
        <row r="2640">
          <cell r="A2640" t="str">
            <v>300807364000</v>
          </cell>
          <cell r="B2640" t="str">
            <v>Sold Out</v>
          </cell>
          <cell r="C2640" t="str">
            <v>Other</v>
          </cell>
        </row>
        <row r="2641">
          <cell r="A2641" t="str">
            <v>300818374000</v>
          </cell>
          <cell r="B2641" t="str">
            <v>Sold Out</v>
          </cell>
          <cell r="C2641" t="str">
            <v>Other</v>
          </cell>
        </row>
        <row r="2642">
          <cell r="A2642" t="str">
            <v>300818498000</v>
          </cell>
          <cell r="B2642" t="str">
            <v>Sold Out</v>
          </cell>
          <cell r="C2642" t="str">
            <v>Other</v>
          </cell>
        </row>
        <row r="2643">
          <cell r="A2643" t="str">
            <v>300818499000</v>
          </cell>
          <cell r="B2643" t="str">
            <v>Sold Out</v>
          </cell>
          <cell r="C2643" t="str">
            <v>Other</v>
          </cell>
        </row>
        <row r="2644">
          <cell r="A2644" t="str">
            <v>300826062000</v>
          </cell>
          <cell r="B2644" t="str">
            <v>Sold Out</v>
          </cell>
          <cell r="C2644" t="str">
            <v>Other</v>
          </cell>
        </row>
        <row r="2645">
          <cell r="A2645" t="str">
            <v>300826188000</v>
          </cell>
          <cell r="B2645" t="str">
            <v>Sold Out</v>
          </cell>
          <cell r="C2645" t="str">
            <v>Other</v>
          </cell>
        </row>
        <row r="2646">
          <cell r="A2646" t="str">
            <v>300826304000</v>
          </cell>
          <cell r="B2646" t="str">
            <v>Sold Out</v>
          </cell>
          <cell r="C2646" t="str">
            <v>Other</v>
          </cell>
        </row>
        <row r="2647">
          <cell r="A2647" t="str">
            <v>300826449000</v>
          </cell>
          <cell r="B2647" t="str">
            <v>Sold Out</v>
          </cell>
          <cell r="C2647" t="str">
            <v>Other</v>
          </cell>
        </row>
        <row r="2648">
          <cell r="A2648" t="str">
            <v>300826503000</v>
          </cell>
          <cell r="B2648" t="str">
            <v>Sold Out</v>
          </cell>
          <cell r="C2648" t="str">
            <v>Other</v>
          </cell>
        </row>
        <row r="2649">
          <cell r="A2649" t="str">
            <v>300861430000</v>
          </cell>
          <cell r="B2649" t="str">
            <v>Sold Out</v>
          </cell>
          <cell r="C2649" t="str">
            <v>Other</v>
          </cell>
        </row>
        <row r="2650">
          <cell r="A2650" t="str">
            <v>300861591000</v>
          </cell>
          <cell r="B2650" t="str">
            <v>Sold Out</v>
          </cell>
          <cell r="C2650" t="str">
            <v>Other</v>
          </cell>
        </row>
        <row r="2651">
          <cell r="A2651" t="str">
            <v>310051062069</v>
          </cell>
          <cell r="B2651" t="str">
            <v>100+</v>
          </cell>
          <cell r="C2651" t="str">
            <v>Other</v>
          </cell>
        </row>
        <row r="2652">
          <cell r="A2652" t="str">
            <v>310051062080</v>
          </cell>
          <cell r="B2652" t="str">
            <v>100+</v>
          </cell>
          <cell r="C2652" t="str">
            <v>Other</v>
          </cell>
        </row>
        <row r="2653">
          <cell r="A2653" t="str">
            <v>310051062084</v>
          </cell>
          <cell r="B2653" t="str">
            <v>30+ Days</v>
          </cell>
          <cell r="C2653" t="str">
            <v>Other</v>
          </cell>
        </row>
        <row r="2654">
          <cell r="A2654" t="str">
            <v>310051062241</v>
          </cell>
          <cell r="B2654" t="str">
            <v>30+ Days</v>
          </cell>
          <cell r="C2654" t="str">
            <v>Other</v>
          </cell>
        </row>
        <row r="2655">
          <cell r="A2655" t="str">
            <v>310051235808</v>
          </cell>
          <cell r="B2655" t="str">
            <v>100+</v>
          </cell>
          <cell r="C2655" t="str">
            <v>Other</v>
          </cell>
        </row>
        <row r="2656">
          <cell r="A2656" t="str">
            <v>310051462080</v>
          </cell>
          <cell r="B2656" t="str">
            <v>30+ Days</v>
          </cell>
          <cell r="C2656" t="str">
            <v>Other</v>
          </cell>
        </row>
        <row r="2657">
          <cell r="A2657" t="str">
            <v>310051462185</v>
          </cell>
          <cell r="B2657" t="str">
            <v>100+</v>
          </cell>
          <cell r="C2657" t="str">
            <v>Other</v>
          </cell>
        </row>
        <row r="2658">
          <cell r="A2658" t="str">
            <v>310051555808</v>
          </cell>
          <cell r="B2658" t="str">
            <v>100+</v>
          </cell>
          <cell r="C2658" t="str">
            <v>Other</v>
          </cell>
        </row>
        <row r="2659">
          <cell r="A2659" t="str">
            <v>310051638190</v>
          </cell>
          <cell r="B2659" t="str">
            <v>100+</v>
          </cell>
          <cell r="C2659" t="str">
            <v>Other</v>
          </cell>
        </row>
        <row r="2660">
          <cell r="A2660" t="str">
            <v>310051638205</v>
          </cell>
          <cell r="B2660" t="str">
            <v>30+ Days</v>
          </cell>
          <cell r="C2660" t="str">
            <v>Other</v>
          </cell>
        </row>
        <row r="2661">
          <cell r="A2661" t="str">
            <v>310051638808</v>
          </cell>
          <cell r="B2661" t="str">
            <v>30+ Days</v>
          </cell>
          <cell r="C2661" t="str">
            <v>Other</v>
          </cell>
        </row>
        <row r="2662">
          <cell r="A2662" t="str">
            <v>310051744069</v>
          </cell>
          <cell r="B2662" t="str">
            <v>100+</v>
          </cell>
          <cell r="C2662" t="str">
            <v>Other</v>
          </cell>
        </row>
        <row r="2663">
          <cell r="A2663" t="str">
            <v>310051877084</v>
          </cell>
          <cell r="B2663" t="str">
            <v>30+ Days</v>
          </cell>
          <cell r="C2663" t="str">
            <v>Other</v>
          </cell>
        </row>
        <row r="2664">
          <cell r="A2664" t="str">
            <v>310051883080</v>
          </cell>
          <cell r="B2664" t="str">
            <v>30+ Days</v>
          </cell>
          <cell r="C2664" t="str">
            <v>Other</v>
          </cell>
        </row>
        <row r="2665">
          <cell r="A2665" t="str">
            <v>310051883185</v>
          </cell>
          <cell r="B2665" t="str">
            <v>30+ Days</v>
          </cell>
          <cell r="C2665" t="str">
            <v>Other</v>
          </cell>
        </row>
        <row r="2666">
          <cell r="A2666" t="str">
            <v>310079027069</v>
          </cell>
          <cell r="B2666" t="str">
            <v>Sold Out</v>
          </cell>
          <cell r="C2666" t="str">
            <v>Other</v>
          </cell>
        </row>
        <row r="2667">
          <cell r="A2667" t="str">
            <v>310079027070</v>
          </cell>
          <cell r="B2667" t="str">
            <v>Sold Out</v>
          </cell>
          <cell r="C2667" t="str">
            <v>Other</v>
          </cell>
        </row>
        <row r="2668">
          <cell r="A2668" t="str">
            <v>310079027080</v>
          </cell>
          <cell r="B2668" t="str">
            <v>Sold Out</v>
          </cell>
          <cell r="C2668" t="str">
            <v>Other</v>
          </cell>
        </row>
        <row r="2669">
          <cell r="A2669" t="str">
            <v>310079027081</v>
          </cell>
          <cell r="B2669" t="str">
            <v>Sold Out</v>
          </cell>
          <cell r="C2669" t="str">
            <v>Other</v>
          </cell>
        </row>
        <row r="2670">
          <cell r="A2670" t="str">
            <v>310079027185</v>
          </cell>
          <cell r="B2670" t="str">
            <v>Sold Out</v>
          </cell>
          <cell r="C2670" t="str">
            <v>Other</v>
          </cell>
        </row>
        <row r="2671">
          <cell r="A2671" t="str">
            <v>310079031069</v>
          </cell>
          <cell r="B2671" t="str">
            <v>Sold Out</v>
          </cell>
          <cell r="C2671" t="str">
            <v>Other</v>
          </cell>
        </row>
        <row r="2672">
          <cell r="A2672" t="str">
            <v>310079038069</v>
          </cell>
          <cell r="B2672" t="str">
            <v>Sold Out</v>
          </cell>
          <cell r="C2672" t="str">
            <v>Other</v>
          </cell>
        </row>
        <row r="2673">
          <cell r="A2673" t="str">
            <v>310079038238</v>
          </cell>
          <cell r="B2673" t="str">
            <v>Sold Out</v>
          </cell>
          <cell r="C2673" t="str">
            <v>Other</v>
          </cell>
        </row>
        <row r="2674">
          <cell r="A2674" t="str">
            <v>310079045185</v>
          </cell>
          <cell r="B2674" t="str">
            <v>Sold Out</v>
          </cell>
          <cell r="C2674" t="str">
            <v>Other</v>
          </cell>
        </row>
        <row r="2675">
          <cell r="A2675" t="str">
            <v>310079058069</v>
          </cell>
          <cell r="B2675" t="str">
            <v>Sold Out</v>
          </cell>
          <cell r="C2675" t="str">
            <v>Other</v>
          </cell>
        </row>
        <row r="2676">
          <cell r="A2676" t="str">
            <v>310079058185</v>
          </cell>
          <cell r="B2676" t="str">
            <v>Sold Out</v>
          </cell>
          <cell r="C2676" t="str">
            <v>Other</v>
          </cell>
        </row>
        <row r="2677">
          <cell r="A2677" t="str">
            <v>310079058200</v>
          </cell>
          <cell r="B2677" t="str">
            <v>Sold Out</v>
          </cell>
          <cell r="C2677" t="str">
            <v>Other</v>
          </cell>
        </row>
        <row r="2678">
          <cell r="A2678" t="str">
            <v>310079062069</v>
          </cell>
          <cell r="B2678" t="str">
            <v>Sold Out</v>
          </cell>
          <cell r="C2678" t="str">
            <v>Other</v>
          </cell>
        </row>
        <row r="2679">
          <cell r="A2679" t="str">
            <v>310079062084</v>
          </cell>
          <cell r="B2679" t="str">
            <v>Sold Out</v>
          </cell>
          <cell r="C2679" t="str">
            <v>Other</v>
          </cell>
        </row>
        <row r="2680">
          <cell r="A2680" t="str">
            <v>310079062185</v>
          </cell>
          <cell r="B2680" t="str">
            <v>Sold Out</v>
          </cell>
          <cell r="C2680" t="str">
            <v>Other</v>
          </cell>
        </row>
        <row r="2681">
          <cell r="A2681" t="str">
            <v>310079104069</v>
          </cell>
          <cell r="B2681" t="str">
            <v>Sold Out</v>
          </cell>
          <cell r="C2681" t="str">
            <v>Other</v>
          </cell>
        </row>
        <row r="2682">
          <cell r="A2682" t="str">
            <v>310079104070</v>
          </cell>
          <cell r="B2682" t="str">
            <v>Sold Out</v>
          </cell>
          <cell r="C2682" t="str">
            <v>Other</v>
          </cell>
        </row>
        <row r="2683">
          <cell r="A2683" t="str">
            <v>310079104084</v>
          </cell>
          <cell r="B2683" t="str">
            <v>Sold Out</v>
          </cell>
          <cell r="C2683" t="str">
            <v>Other</v>
          </cell>
        </row>
        <row r="2684">
          <cell r="A2684" t="str">
            <v>310079104085</v>
          </cell>
          <cell r="B2684" t="str">
            <v>Sold Out</v>
          </cell>
          <cell r="C2684" t="str">
            <v>Other</v>
          </cell>
        </row>
        <row r="2685">
          <cell r="A2685" t="str">
            <v>310079104185</v>
          </cell>
          <cell r="B2685" t="str">
            <v>Sold Out</v>
          </cell>
          <cell r="C2685" t="str">
            <v>Other</v>
          </cell>
        </row>
        <row r="2686">
          <cell r="A2686" t="str">
            <v>310079138069</v>
          </cell>
          <cell r="B2686" t="str">
            <v>Sold Out</v>
          </cell>
          <cell r="C2686" t="str">
            <v>Other</v>
          </cell>
        </row>
        <row r="2687">
          <cell r="A2687" t="str">
            <v>310079138070</v>
          </cell>
          <cell r="B2687" t="str">
            <v>Sold Out</v>
          </cell>
          <cell r="C2687" t="str">
            <v>Other</v>
          </cell>
        </row>
        <row r="2688">
          <cell r="A2688" t="str">
            <v>310079183069</v>
          </cell>
          <cell r="B2688" t="str">
            <v>Sold Out</v>
          </cell>
          <cell r="C2688" t="str">
            <v>Other</v>
          </cell>
        </row>
        <row r="2689">
          <cell r="A2689" t="str">
            <v>310079183070</v>
          </cell>
          <cell r="B2689" t="str">
            <v>Sold Out</v>
          </cell>
          <cell r="C2689" t="str">
            <v>Other</v>
          </cell>
        </row>
        <row r="2690">
          <cell r="A2690" t="str">
            <v>310079183185</v>
          </cell>
          <cell r="B2690" t="str">
            <v>Sold Out</v>
          </cell>
          <cell r="C2690" t="str">
            <v>Other</v>
          </cell>
        </row>
        <row r="2691">
          <cell r="A2691" t="str">
            <v>310079199069</v>
          </cell>
          <cell r="B2691" t="str">
            <v>Sold Out</v>
          </cell>
          <cell r="C2691" t="str">
            <v>Other</v>
          </cell>
        </row>
        <row r="2692">
          <cell r="A2692" t="str">
            <v>310079199185</v>
          </cell>
          <cell r="B2692" t="str">
            <v>Sold Out</v>
          </cell>
          <cell r="C2692" t="str">
            <v>Other</v>
          </cell>
        </row>
        <row r="2693">
          <cell r="A2693" t="str">
            <v>310079252069</v>
          </cell>
          <cell r="B2693" t="str">
            <v>Sold Out</v>
          </cell>
          <cell r="C2693" t="str">
            <v>Other</v>
          </cell>
        </row>
        <row r="2694">
          <cell r="A2694" t="str">
            <v>310079262084</v>
          </cell>
          <cell r="B2694" t="str">
            <v>Sold Out</v>
          </cell>
          <cell r="C2694" t="str">
            <v>Other</v>
          </cell>
        </row>
        <row r="2695">
          <cell r="A2695" t="str">
            <v>310079262185</v>
          </cell>
          <cell r="B2695" t="str">
            <v>Sold Out</v>
          </cell>
          <cell r="C2695" t="str">
            <v>Other</v>
          </cell>
        </row>
        <row r="2696">
          <cell r="A2696" t="str">
            <v>310079327185</v>
          </cell>
          <cell r="B2696" t="str">
            <v>Sold Out</v>
          </cell>
          <cell r="C2696" t="str">
            <v>Other</v>
          </cell>
        </row>
        <row r="2697">
          <cell r="A2697" t="str">
            <v>310079330084</v>
          </cell>
          <cell r="B2697" t="str">
            <v>Sold Out</v>
          </cell>
          <cell r="C2697" t="str">
            <v>Other</v>
          </cell>
        </row>
        <row r="2698">
          <cell r="A2698" t="str">
            <v>310079359185</v>
          </cell>
          <cell r="B2698" t="str">
            <v>Sold Out</v>
          </cell>
          <cell r="C2698" t="str">
            <v>Other</v>
          </cell>
        </row>
        <row r="2699">
          <cell r="A2699" t="str">
            <v>310079386069</v>
          </cell>
          <cell r="B2699" t="str">
            <v>Sold Out</v>
          </cell>
          <cell r="C2699" t="str">
            <v>Other</v>
          </cell>
        </row>
        <row r="2700">
          <cell r="A2700" t="str">
            <v>310079386084</v>
          </cell>
          <cell r="B2700" t="str">
            <v>Sold Out</v>
          </cell>
          <cell r="C2700" t="str">
            <v>Other</v>
          </cell>
        </row>
        <row r="2701">
          <cell r="A2701" t="str">
            <v>310079386185</v>
          </cell>
          <cell r="B2701" t="str">
            <v>Sold Out</v>
          </cell>
          <cell r="C2701" t="str">
            <v>Other</v>
          </cell>
        </row>
        <row r="2702">
          <cell r="A2702" t="str">
            <v>310079443069</v>
          </cell>
          <cell r="B2702" t="str">
            <v>Sold Out</v>
          </cell>
          <cell r="C2702" t="str">
            <v>Other</v>
          </cell>
        </row>
        <row r="2703">
          <cell r="A2703" t="str">
            <v>310079443185</v>
          </cell>
          <cell r="B2703" t="str">
            <v>Sold Out</v>
          </cell>
          <cell r="C2703" t="str">
            <v>Other</v>
          </cell>
        </row>
        <row r="2704">
          <cell r="A2704" t="str">
            <v>310079447069</v>
          </cell>
          <cell r="B2704" t="str">
            <v>Sold Out</v>
          </cell>
          <cell r="C2704" t="str">
            <v>Other</v>
          </cell>
        </row>
        <row r="2705">
          <cell r="A2705" t="str">
            <v>310079466185</v>
          </cell>
          <cell r="B2705" t="str">
            <v>Sold Out</v>
          </cell>
          <cell r="C2705" t="str">
            <v>Other</v>
          </cell>
        </row>
        <row r="2706">
          <cell r="A2706" t="str">
            <v>310079479185</v>
          </cell>
          <cell r="B2706" t="str">
            <v>Sold Out</v>
          </cell>
          <cell r="C2706" t="str">
            <v>Other</v>
          </cell>
        </row>
        <row r="2707">
          <cell r="A2707" t="str">
            <v>310079482069</v>
          </cell>
          <cell r="B2707" t="str">
            <v>Sold Out</v>
          </cell>
          <cell r="C2707" t="str">
            <v>Other</v>
          </cell>
        </row>
        <row r="2708">
          <cell r="A2708" t="str">
            <v>310079500069</v>
          </cell>
          <cell r="B2708" t="str">
            <v>Sold Out</v>
          </cell>
          <cell r="C2708" t="str">
            <v>Other</v>
          </cell>
        </row>
        <row r="2709">
          <cell r="A2709" t="str">
            <v>310079500084</v>
          </cell>
          <cell r="B2709" t="str">
            <v>Sold Out</v>
          </cell>
          <cell r="C2709" t="str">
            <v>Other</v>
          </cell>
        </row>
        <row r="2710">
          <cell r="A2710" t="str">
            <v>310079500185</v>
          </cell>
          <cell r="B2710" t="str">
            <v>Sold Out</v>
          </cell>
          <cell r="C2710" t="str">
            <v>Other</v>
          </cell>
        </row>
        <row r="2711">
          <cell r="A2711" t="str">
            <v>310079513069</v>
          </cell>
          <cell r="B2711" t="str">
            <v>Sold Out</v>
          </cell>
          <cell r="C2711" t="str">
            <v>Other</v>
          </cell>
        </row>
        <row r="2712">
          <cell r="A2712" t="str">
            <v>310079513185</v>
          </cell>
          <cell r="B2712" t="str">
            <v>Sold Out</v>
          </cell>
          <cell r="C2712" t="str">
            <v>Other</v>
          </cell>
        </row>
        <row r="2713">
          <cell r="A2713" t="str">
            <v>310079530069</v>
          </cell>
          <cell r="B2713" t="str">
            <v>Sold Out</v>
          </cell>
          <cell r="C2713" t="str">
            <v>Other</v>
          </cell>
        </row>
        <row r="2714">
          <cell r="A2714" t="str">
            <v>310079569084</v>
          </cell>
          <cell r="B2714" t="str">
            <v>Sold Out</v>
          </cell>
          <cell r="C2714" t="str">
            <v>Other</v>
          </cell>
        </row>
        <row r="2715">
          <cell r="A2715" t="str">
            <v>310079571185</v>
          </cell>
          <cell r="B2715" t="str">
            <v>Sold Out</v>
          </cell>
          <cell r="C2715" t="str">
            <v>Other</v>
          </cell>
        </row>
        <row r="2716">
          <cell r="A2716" t="str">
            <v>310079632084</v>
          </cell>
          <cell r="B2716" t="str">
            <v>Sold Out</v>
          </cell>
          <cell r="C2716" t="str">
            <v>Other</v>
          </cell>
        </row>
        <row r="2717">
          <cell r="A2717" t="str">
            <v>310079711084</v>
          </cell>
          <cell r="B2717" t="str">
            <v>Sold Out</v>
          </cell>
          <cell r="C2717" t="str">
            <v>Other</v>
          </cell>
        </row>
        <row r="2718">
          <cell r="A2718" t="str">
            <v>310080027070</v>
          </cell>
          <cell r="B2718" t="str">
            <v>Sold Out</v>
          </cell>
          <cell r="C2718" t="str">
            <v>Other</v>
          </cell>
        </row>
        <row r="2719">
          <cell r="A2719" t="str">
            <v>310080027081</v>
          </cell>
          <cell r="B2719" t="str">
            <v>Sold Out</v>
          </cell>
          <cell r="C2719" t="str">
            <v>Other</v>
          </cell>
        </row>
        <row r="2720">
          <cell r="A2720" t="str">
            <v>310080047070</v>
          </cell>
          <cell r="B2720" t="str">
            <v>Sold Out</v>
          </cell>
          <cell r="C2720" t="str">
            <v>Other</v>
          </cell>
        </row>
        <row r="2721">
          <cell r="A2721" t="str">
            <v>310080047085</v>
          </cell>
          <cell r="B2721" t="str">
            <v>Sold Out</v>
          </cell>
          <cell r="C2721" t="str">
            <v>Other</v>
          </cell>
        </row>
        <row r="2722">
          <cell r="A2722" t="str">
            <v>310080104070</v>
          </cell>
          <cell r="B2722" t="str">
            <v>Sold Out</v>
          </cell>
          <cell r="C2722" t="str">
            <v>Other</v>
          </cell>
        </row>
        <row r="2723">
          <cell r="A2723" t="str">
            <v>310080104085</v>
          </cell>
          <cell r="B2723" t="str">
            <v>Sold Out</v>
          </cell>
          <cell r="C2723" t="str">
            <v>Other</v>
          </cell>
        </row>
        <row r="2724">
          <cell r="A2724" t="str">
            <v>310080138070</v>
          </cell>
          <cell r="B2724" t="str">
            <v>Sold Out</v>
          </cell>
          <cell r="C2724" t="str">
            <v>Other</v>
          </cell>
        </row>
        <row r="2725">
          <cell r="A2725" t="str">
            <v>310080138081</v>
          </cell>
          <cell r="B2725" t="str">
            <v>Sold Out</v>
          </cell>
          <cell r="C2725" t="str">
            <v>Other</v>
          </cell>
        </row>
        <row r="2726">
          <cell r="A2726" t="str">
            <v>310080183070</v>
          </cell>
          <cell r="B2726" t="str">
            <v>1</v>
          </cell>
          <cell r="C2726" t="str">
            <v>Other</v>
          </cell>
        </row>
        <row r="2727">
          <cell r="A2727" t="str">
            <v>310080183085</v>
          </cell>
          <cell r="B2727" t="str">
            <v>Sold Out</v>
          </cell>
          <cell r="C2727" t="str">
            <v>Other</v>
          </cell>
        </row>
        <row r="2728">
          <cell r="A2728" t="str">
            <v>310080266070</v>
          </cell>
          <cell r="B2728" t="str">
            <v>Sold Out</v>
          </cell>
          <cell r="C2728" t="str">
            <v>Other</v>
          </cell>
        </row>
        <row r="2729">
          <cell r="A2729" t="str">
            <v>310080306070</v>
          </cell>
          <cell r="B2729" t="str">
            <v>Sold Out</v>
          </cell>
          <cell r="C2729" t="str">
            <v>Other</v>
          </cell>
        </row>
        <row r="2730">
          <cell r="A2730" t="str">
            <v>310080306201</v>
          </cell>
          <cell r="B2730" t="str">
            <v>1</v>
          </cell>
          <cell r="C2730" t="str">
            <v>Other</v>
          </cell>
        </row>
        <row r="2731">
          <cell r="A2731" t="str">
            <v>310080444070</v>
          </cell>
          <cell r="B2731" t="str">
            <v>Sold Out</v>
          </cell>
          <cell r="C2731" t="str">
            <v>Other</v>
          </cell>
        </row>
        <row r="2732">
          <cell r="A2732" t="str">
            <v>310080444085</v>
          </cell>
          <cell r="B2732" t="str">
            <v>Sold Out</v>
          </cell>
          <cell r="C2732" t="str">
            <v>Other</v>
          </cell>
        </row>
        <row r="2733">
          <cell r="A2733" t="str">
            <v>310080495084</v>
          </cell>
          <cell r="B2733" t="str">
            <v>Sold Out</v>
          </cell>
          <cell r="C2733" t="str">
            <v>Other</v>
          </cell>
        </row>
        <row r="2734">
          <cell r="A2734" t="str">
            <v>310080495185</v>
          </cell>
          <cell r="B2734" t="str">
            <v>Sold Out</v>
          </cell>
          <cell r="C2734" t="str">
            <v>Other</v>
          </cell>
        </row>
        <row r="2735">
          <cell r="A2735" t="str">
            <v>310080635070</v>
          </cell>
          <cell r="B2735" t="str">
            <v>Sold Out</v>
          </cell>
          <cell r="C2735" t="str">
            <v>Other</v>
          </cell>
        </row>
        <row r="2736">
          <cell r="A2736" t="str">
            <v>310080635085</v>
          </cell>
          <cell r="B2736" t="str">
            <v>Sold Out</v>
          </cell>
          <cell r="C2736" t="str">
            <v>Other</v>
          </cell>
        </row>
        <row r="2737">
          <cell r="A2737" t="str">
            <v>310082062070</v>
          </cell>
          <cell r="B2737" t="str">
            <v>1</v>
          </cell>
          <cell r="C2737" t="str">
            <v>Other</v>
          </cell>
        </row>
        <row r="2738">
          <cell r="A2738" t="str">
            <v>310082062085</v>
          </cell>
          <cell r="B2738" t="str">
            <v>1</v>
          </cell>
          <cell r="C2738" t="str">
            <v>Other</v>
          </cell>
        </row>
        <row r="2739">
          <cell r="A2739" t="str">
            <v>310082183070</v>
          </cell>
          <cell r="B2739" t="str">
            <v>Sold Out</v>
          </cell>
          <cell r="C2739" t="str">
            <v>Other</v>
          </cell>
        </row>
        <row r="2740">
          <cell r="A2740" t="str">
            <v>310082183085</v>
          </cell>
          <cell r="B2740" t="str">
            <v>Sold Out</v>
          </cell>
          <cell r="C2740" t="str">
            <v>Other</v>
          </cell>
        </row>
        <row r="2741">
          <cell r="A2741" t="str">
            <v>310082266070</v>
          </cell>
          <cell r="B2741" t="str">
            <v>Sold Out</v>
          </cell>
          <cell r="C2741" t="str">
            <v>Other</v>
          </cell>
        </row>
        <row r="2742">
          <cell r="A2742" t="str">
            <v>310082266081</v>
          </cell>
          <cell r="B2742" t="str">
            <v>Sold Out</v>
          </cell>
          <cell r="C2742" t="str">
            <v>Other</v>
          </cell>
        </row>
        <row r="2743">
          <cell r="A2743" t="str">
            <v>310082495085</v>
          </cell>
          <cell r="B2743" t="str">
            <v>Sold Out</v>
          </cell>
          <cell r="C2743" t="str">
            <v>Other</v>
          </cell>
        </row>
        <row r="2744">
          <cell r="A2744" t="str">
            <v>310082635070</v>
          </cell>
          <cell r="B2744" t="str">
            <v>Sold Out</v>
          </cell>
          <cell r="C2744" t="str">
            <v>Other</v>
          </cell>
        </row>
        <row r="2745">
          <cell r="A2745" t="str">
            <v>310082635081</v>
          </cell>
          <cell r="B2745" t="str">
            <v>Sold Out</v>
          </cell>
          <cell r="C2745" t="str">
            <v>Other</v>
          </cell>
        </row>
        <row r="2746">
          <cell r="A2746" t="str">
            <v>310187027069</v>
          </cell>
          <cell r="B2746" t="str">
            <v>Sold Out</v>
          </cell>
          <cell r="C2746" t="str">
            <v>Other</v>
          </cell>
        </row>
        <row r="2747">
          <cell r="A2747" t="str">
            <v>310187031077</v>
          </cell>
          <cell r="B2747" t="str">
            <v>Sold Out</v>
          </cell>
          <cell r="C2747" t="str">
            <v>Other</v>
          </cell>
        </row>
        <row r="2748">
          <cell r="A2748" t="str">
            <v>310187031185</v>
          </cell>
          <cell r="B2748" t="str">
            <v>Sold Out</v>
          </cell>
          <cell r="C2748" t="str">
            <v>Other</v>
          </cell>
        </row>
        <row r="2749">
          <cell r="A2749" t="str">
            <v>310187038069</v>
          </cell>
          <cell r="B2749" t="str">
            <v>Sold Out</v>
          </cell>
          <cell r="C2749" t="str">
            <v>Other</v>
          </cell>
        </row>
        <row r="2750">
          <cell r="A2750" t="str">
            <v>310187038084</v>
          </cell>
          <cell r="B2750" t="str">
            <v>Sold Out</v>
          </cell>
          <cell r="C2750" t="str">
            <v>Other</v>
          </cell>
        </row>
        <row r="2751">
          <cell r="A2751" t="str">
            <v>310187038185</v>
          </cell>
          <cell r="B2751" t="str">
            <v>Sold Out</v>
          </cell>
          <cell r="C2751" t="str">
            <v>Other</v>
          </cell>
        </row>
        <row r="2752">
          <cell r="A2752" t="str">
            <v>310187102069</v>
          </cell>
          <cell r="B2752" t="str">
            <v>Sold Out</v>
          </cell>
          <cell r="C2752" t="str">
            <v>Other</v>
          </cell>
        </row>
        <row r="2753">
          <cell r="A2753" t="str">
            <v>310187102077</v>
          </cell>
          <cell r="B2753" t="str">
            <v>Sold Out</v>
          </cell>
          <cell r="C2753" t="str">
            <v>Other</v>
          </cell>
        </row>
        <row r="2754">
          <cell r="A2754" t="str">
            <v>310187105069</v>
          </cell>
          <cell r="B2754" t="str">
            <v>Sold Out</v>
          </cell>
          <cell r="C2754" t="str">
            <v>Other</v>
          </cell>
        </row>
        <row r="2755">
          <cell r="A2755" t="str">
            <v>310187105077</v>
          </cell>
          <cell r="B2755" t="str">
            <v>Sold Out</v>
          </cell>
          <cell r="C2755" t="str">
            <v>Other</v>
          </cell>
        </row>
        <row r="2756">
          <cell r="A2756" t="str">
            <v>310187321185</v>
          </cell>
          <cell r="B2756" t="str">
            <v>Sold Out</v>
          </cell>
          <cell r="C2756" t="str">
            <v>Other</v>
          </cell>
        </row>
        <row r="2757">
          <cell r="A2757" t="str">
            <v>310187360069</v>
          </cell>
          <cell r="B2757" t="str">
            <v>Sold Out</v>
          </cell>
          <cell r="C2757" t="str">
            <v>Other</v>
          </cell>
        </row>
        <row r="2758">
          <cell r="A2758" t="str">
            <v>310187360160</v>
          </cell>
          <cell r="B2758" t="str">
            <v>Sold Out</v>
          </cell>
          <cell r="C2758" t="str">
            <v>Other</v>
          </cell>
        </row>
        <row r="2759">
          <cell r="A2759" t="str">
            <v>310187360185</v>
          </cell>
          <cell r="B2759" t="str">
            <v>Sold Out</v>
          </cell>
          <cell r="C2759" t="str">
            <v>Other</v>
          </cell>
        </row>
        <row r="2760">
          <cell r="A2760" t="str">
            <v>310187417160</v>
          </cell>
          <cell r="B2760" t="str">
            <v>Sold Out</v>
          </cell>
          <cell r="C2760" t="str">
            <v>Other</v>
          </cell>
        </row>
        <row r="2761">
          <cell r="A2761" t="str">
            <v>310187498069</v>
          </cell>
          <cell r="B2761" t="str">
            <v>Sold Out</v>
          </cell>
          <cell r="C2761" t="str">
            <v>Other</v>
          </cell>
        </row>
        <row r="2762">
          <cell r="A2762" t="str">
            <v>310187512084</v>
          </cell>
          <cell r="B2762" t="str">
            <v>Sold Out</v>
          </cell>
          <cell r="C2762" t="str">
            <v>Other</v>
          </cell>
        </row>
        <row r="2763">
          <cell r="A2763" t="str">
            <v>310187622069</v>
          </cell>
          <cell r="B2763" t="str">
            <v>Sold Out</v>
          </cell>
          <cell r="C2763" t="str">
            <v>Other</v>
          </cell>
        </row>
        <row r="2764">
          <cell r="A2764" t="str">
            <v>310187632185</v>
          </cell>
          <cell r="B2764" t="str">
            <v>Sold Out</v>
          </cell>
          <cell r="C2764" t="str">
            <v>Other</v>
          </cell>
        </row>
        <row r="2765">
          <cell r="A2765" t="str">
            <v>310188027080</v>
          </cell>
          <cell r="B2765" t="str">
            <v>Sold Out</v>
          </cell>
          <cell r="C2765" t="str">
            <v>Other</v>
          </cell>
        </row>
        <row r="2766">
          <cell r="A2766" t="str">
            <v>310188038069</v>
          </cell>
          <cell r="B2766" t="str">
            <v>Sold Out</v>
          </cell>
          <cell r="C2766" t="str">
            <v>Other</v>
          </cell>
        </row>
        <row r="2767">
          <cell r="A2767" t="str">
            <v>310188038084</v>
          </cell>
          <cell r="B2767" t="str">
            <v>Sold Out</v>
          </cell>
          <cell r="C2767" t="str">
            <v>Other</v>
          </cell>
        </row>
        <row r="2768">
          <cell r="A2768" t="str">
            <v>310188038185</v>
          </cell>
          <cell r="B2768" t="str">
            <v>Sold Out</v>
          </cell>
          <cell r="C2768" t="str">
            <v>Other</v>
          </cell>
        </row>
        <row r="2769">
          <cell r="A2769" t="str">
            <v>310188046069</v>
          </cell>
          <cell r="B2769" t="str">
            <v>7</v>
          </cell>
          <cell r="C2769" t="str">
            <v>Other</v>
          </cell>
        </row>
        <row r="2770">
          <cell r="A2770" t="str">
            <v>310188046084</v>
          </cell>
          <cell r="B2770" t="str">
            <v>2</v>
          </cell>
          <cell r="C2770" t="str">
            <v>Other</v>
          </cell>
        </row>
        <row r="2771">
          <cell r="A2771" t="str">
            <v>310188138069</v>
          </cell>
          <cell r="B2771" t="str">
            <v>Sold Out</v>
          </cell>
          <cell r="C2771" t="str">
            <v>Other</v>
          </cell>
        </row>
        <row r="2772">
          <cell r="A2772" t="str">
            <v>310188138185</v>
          </cell>
          <cell r="B2772" t="str">
            <v>Sold Out</v>
          </cell>
          <cell r="C2772" t="str">
            <v>Other</v>
          </cell>
        </row>
        <row r="2773">
          <cell r="A2773" t="str">
            <v>310188290185</v>
          </cell>
          <cell r="B2773" t="str">
            <v>Sold Out</v>
          </cell>
          <cell r="C2773" t="str">
            <v>Other</v>
          </cell>
        </row>
        <row r="2774">
          <cell r="A2774" t="str">
            <v>310188349069</v>
          </cell>
          <cell r="B2774" t="str">
            <v>Sold Out</v>
          </cell>
          <cell r="C2774" t="str">
            <v>Other</v>
          </cell>
        </row>
        <row r="2775">
          <cell r="A2775" t="str">
            <v>310188349084</v>
          </cell>
          <cell r="B2775" t="str">
            <v>5</v>
          </cell>
          <cell r="C2775" t="str">
            <v>Other</v>
          </cell>
        </row>
        <row r="2776">
          <cell r="A2776" t="str">
            <v>310188349185</v>
          </cell>
          <cell r="B2776" t="str">
            <v>Sold Out</v>
          </cell>
          <cell r="C2776" t="str">
            <v>Other</v>
          </cell>
        </row>
        <row r="2777">
          <cell r="A2777" t="str">
            <v>310188353185</v>
          </cell>
          <cell r="B2777" t="str">
            <v>Sold Out</v>
          </cell>
          <cell r="C2777" t="str">
            <v>Other</v>
          </cell>
        </row>
        <row r="2778">
          <cell r="A2778" t="str">
            <v>310188484069</v>
          </cell>
          <cell r="B2778" t="str">
            <v>Sold Out</v>
          </cell>
          <cell r="C2778" t="str">
            <v>Other</v>
          </cell>
        </row>
        <row r="2779">
          <cell r="A2779" t="str">
            <v>310188484196</v>
          </cell>
          <cell r="B2779" t="str">
            <v>Sold Out</v>
          </cell>
          <cell r="C2779" t="str">
            <v>Other</v>
          </cell>
        </row>
        <row r="2780">
          <cell r="A2780" t="str">
            <v>310188484200</v>
          </cell>
          <cell r="B2780" t="str">
            <v>Sold Out</v>
          </cell>
          <cell r="C2780" t="str">
            <v>Other</v>
          </cell>
        </row>
        <row r="2781">
          <cell r="A2781" t="str">
            <v>310188493069</v>
          </cell>
          <cell r="B2781" t="str">
            <v>Sold Out</v>
          </cell>
          <cell r="C2781" t="str">
            <v>Other</v>
          </cell>
        </row>
        <row r="2782">
          <cell r="A2782" t="str">
            <v>310188493200</v>
          </cell>
          <cell r="B2782" t="str">
            <v>Sold Out</v>
          </cell>
          <cell r="C2782" t="str">
            <v>Other</v>
          </cell>
        </row>
        <row r="2783">
          <cell r="A2783" t="str">
            <v>310188495069</v>
          </cell>
          <cell r="B2783" t="str">
            <v>Sold Out</v>
          </cell>
          <cell r="C2783" t="str">
            <v>Other</v>
          </cell>
        </row>
        <row r="2784">
          <cell r="A2784" t="str">
            <v>310188495185</v>
          </cell>
          <cell r="B2784" t="str">
            <v>Sold Out</v>
          </cell>
          <cell r="C2784" t="str">
            <v>Other</v>
          </cell>
        </row>
        <row r="2785">
          <cell r="A2785" t="str">
            <v>310188497069</v>
          </cell>
          <cell r="B2785" t="str">
            <v>Sold Out</v>
          </cell>
          <cell r="C2785" t="str">
            <v>Other</v>
          </cell>
        </row>
        <row r="2786">
          <cell r="A2786" t="str">
            <v>310188497084</v>
          </cell>
          <cell r="B2786" t="str">
            <v>1</v>
          </cell>
          <cell r="C2786" t="str">
            <v>Other</v>
          </cell>
        </row>
        <row r="2787">
          <cell r="A2787" t="str">
            <v>310188498069</v>
          </cell>
          <cell r="B2787" t="str">
            <v>1</v>
          </cell>
          <cell r="C2787" t="str">
            <v>Other</v>
          </cell>
        </row>
        <row r="2788">
          <cell r="A2788" t="str">
            <v>310188498185</v>
          </cell>
          <cell r="B2788" t="str">
            <v>Sold Out</v>
          </cell>
          <cell r="C2788" t="str">
            <v>Other</v>
          </cell>
        </row>
        <row r="2789">
          <cell r="A2789" t="str">
            <v>310188512069</v>
          </cell>
          <cell r="B2789" t="str">
            <v>Sold Out</v>
          </cell>
          <cell r="C2789" t="str">
            <v>Other</v>
          </cell>
        </row>
        <row r="2790">
          <cell r="A2790" t="str">
            <v>310188512084</v>
          </cell>
          <cell r="B2790" t="str">
            <v>1</v>
          </cell>
          <cell r="C2790" t="str">
            <v>Other</v>
          </cell>
        </row>
        <row r="2791">
          <cell r="A2791" t="str">
            <v>310188512185</v>
          </cell>
          <cell r="B2791" t="str">
            <v>Sold Out</v>
          </cell>
          <cell r="C2791" t="str">
            <v>Other</v>
          </cell>
        </row>
        <row r="2792">
          <cell r="A2792" t="str">
            <v>310188632069</v>
          </cell>
          <cell r="B2792" t="str">
            <v>Sold Out</v>
          </cell>
          <cell r="C2792" t="str">
            <v>Other</v>
          </cell>
        </row>
        <row r="2793">
          <cell r="A2793" t="str">
            <v>310188632084</v>
          </cell>
          <cell r="B2793" t="str">
            <v>Sold Out</v>
          </cell>
          <cell r="C2793" t="str">
            <v>Other</v>
          </cell>
        </row>
        <row r="2794">
          <cell r="A2794" t="str">
            <v>310188632185</v>
          </cell>
          <cell r="B2794" t="str">
            <v>Sold Out</v>
          </cell>
          <cell r="C2794" t="str">
            <v>Other</v>
          </cell>
        </row>
        <row r="2795">
          <cell r="A2795" t="str">
            <v>310188650069</v>
          </cell>
          <cell r="B2795" t="str">
            <v>1</v>
          </cell>
          <cell r="C2795" t="str">
            <v>Other</v>
          </cell>
        </row>
        <row r="2796">
          <cell r="A2796" t="str">
            <v>310188650080</v>
          </cell>
          <cell r="B2796" t="str">
            <v>Sold Out</v>
          </cell>
          <cell r="C2796" t="str">
            <v>Other</v>
          </cell>
        </row>
        <row r="2797">
          <cell r="A2797" t="str">
            <v>310188650084</v>
          </cell>
          <cell r="B2797" t="str">
            <v>Sold Out</v>
          </cell>
          <cell r="C2797" t="str">
            <v>Other</v>
          </cell>
        </row>
        <row r="2798">
          <cell r="A2798" t="str">
            <v>310188659069</v>
          </cell>
          <cell r="B2798" t="str">
            <v>2</v>
          </cell>
          <cell r="C2798" t="str">
            <v>Other</v>
          </cell>
        </row>
        <row r="2799">
          <cell r="A2799" t="str">
            <v>310188659084</v>
          </cell>
          <cell r="B2799" t="str">
            <v>1</v>
          </cell>
          <cell r="C2799" t="str">
            <v>Other</v>
          </cell>
        </row>
        <row r="2800">
          <cell r="A2800" t="str">
            <v>310188712077</v>
          </cell>
          <cell r="B2800" t="str">
            <v>Sold Out</v>
          </cell>
          <cell r="C2800" t="str">
            <v>Other</v>
          </cell>
        </row>
        <row r="2801">
          <cell r="A2801" t="str">
            <v>310226035185</v>
          </cell>
          <cell r="B2801" t="str">
            <v>Sold Out</v>
          </cell>
          <cell r="C2801" t="str">
            <v>Other</v>
          </cell>
        </row>
        <row r="2802">
          <cell r="A2802" t="str">
            <v>310226035200</v>
          </cell>
          <cell r="B2802" t="str">
            <v>Sold Out</v>
          </cell>
          <cell r="C2802" t="str">
            <v>Other</v>
          </cell>
        </row>
        <row r="2803">
          <cell r="A2803" t="str">
            <v>310226042069</v>
          </cell>
          <cell r="B2803" t="str">
            <v>1</v>
          </cell>
          <cell r="C2803" t="str">
            <v>Other</v>
          </cell>
        </row>
        <row r="2804">
          <cell r="A2804" t="str">
            <v>310226042080</v>
          </cell>
          <cell r="B2804" t="str">
            <v>Sold Out</v>
          </cell>
          <cell r="C2804" t="str">
            <v>Other</v>
          </cell>
        </row>
        <row r="2805">
          <cell r="A2805" t="str">
            <v>310226042185</v>
          </cell>
          <cell r="B2805" t="str">
            <v>Sold Out</v>
          </cell>
          <cell r="C2805" t="str">
            <v>Other</v>
          </cell>
        </row>
        <row r="2806">
          <cell r="A2806" t="str">
            <v>310226091185</v>
          </cell>
          <cell r="B2806" t="str">
            <v>Sold Out</v>
          </cell>
          <cell r="C2806" t="str">
            <v>Other</v>
          </cell>
        </row>
        <row r="2807">
          <cell r="A2807" t="str">
            <v>310226091190</v>
          </cell>
          <cell r="B2807" t="str">
            <v>Sold Out</v>
          </cell>
          <cell r="C2807" t="str">
            <v>Other</v>
          </cell>
        </row>
        <row r="2808">
          <cell r="A2808" t="str">
            <v>310226160069</v>
          </cell>
          <cell r="B2808" t="str">
            <v>68</v>
          </cell>
          <cell r="C2808" t="str">
            <v>Other</v>
          </cell>
        </row>
        <row r="2809">
          <cell r="A2809" t="str">
            <v>310226160200</v>
          </cell>
          <cell r="B2809" t="str">
            <v>Sold Out</v>
          </cell>
          <cell r="C2809" t="str">
            <v>Other</v>
          </cell>
        </row>
        <row r="2810">
          <cell r="A2810" t="str">
            <v>310226162049</v>
          </cell>
          <cell r="B2810" t="str">
            <v>66</v>
          </cell>
          <cell r="C2810" t="str">
            <v>Other</v>
          </cell>
        </row>
        <row r="2811">
          <cell r="A2811" t="str">
            <v>310226273069</v>
          </cell>
          <cell r="B2811" t="str">
            <v>Sold Out</v>
          </cell>
          <cell r="C2811" t="str">
            <v>Other</v>
          </cell>
        </row>
        <row r="2812">
          <cell r="A2812" t="str">
            <v>310226273200</v>
          </cell>
          <cell r="B2812" t="str">
            <v>Sold Out</v>
          </cell>
          <cell r="C2812" t="str">
            <v>Other</v>
          </cell>
        </row>
        <row r="2813">
          <cell r="A2813" t="str">
            <v>310226427084</v>
          </cell>
          <cell r="B2813" t="str">
            <v>Sold Out</v>
          </cell>
          <cell r="C2813" t="str">
            <v>Other</v>
          </cell>
        </row>
        <row r="2814">
          <cell r="A2814" t="str">
            <v>310226428069</v>
          </cell>
          <cell r="B2814" t="str">
            <v>Sold Out</v>
          </cell>
          <cell r="C2814" t="str">
            <v>Other</v>
          </cell>
        </row>
        <row r="2815">
          <cell r="A2815" t="str">
            <v>310226428084</v>
          </cell>
          <cell r="B2815" t="str">
            <v>Sold Out</v>
          </cell>
          <cell r="C2815" t="str">
            <v>Other</v>
          </cell>
        </row>
        <row r="2816">
          <cell r="A2816" t="str">
            <v>310226639084</v>
          </cell>
          <cell r="B2816" t="str">
            <v>1</v>
          </cell>
          <cell r="C2816" t="str">
            <v>Other</v>
          </cell>
        </row>
        <row r="2817">
          <cell r="A2817" t="str">
            <v>310226639185</v>
          </cell>
          <cell r="B2817" t="str">
            <v>Sold Out</v>
          </cell>
          <cell r="C2817" t="str">
            <v>Other</v>
          </cell>
        </row>
        <row r="2818">
          <cell r="A2818" t="str">
            <v>310391062069</v>
          </cell>
          <cell r="B2818" t="str">
            <v>Sold Out</v>
          </cell>
          <cell r="C2818" t="str">
            <v>Other</v>
          </cell>
        </row>
        <row r="2819">
          <cell r="A2819" t="str">
            <v>310391062185</v>
          </cell>
          <cell r="B2819" t="str">
            <v>Sold Out</v>
          </cell>
          <cell r="C2819" t="str">
            <v>Other</v>
          </cell>
        </row>
        <row r="2820">
          <cell r="A2820" t="str">
            <v>310391463069</v>
          </cell>
          <cell r="B2820" t="str">
            <v>Sold Out</v>
          </cell>
          <cell r="C2820" t="str">
            <v>Other</v>
          </cell>
        </row>
        <row r="2821">
          <cell r="A2821" t="str">
            <v>310391463185</v>
          </cell>
          <cell r="B2821" t="str">
            <v>Sold Out</v>
          </cell>
          <cell r="C2821" t="str">
            <v>Other</v>
          </cell>
        </row>
        <row r="2822">
          <cell r="A2822" t="str">
            <v>310391484069</v>
          </cell>
          <cell r="B2822" t="str">
            <v>Sold Out</v>
          </cell>
          <cell r="C2822" t="str">
            <v>Other</v>
          </cell>
        </row>
        <row r="2823">
          <cell r="A2823" t="str">
            <v>310391587069</v>
          </cell>
          <cell r="B2823" t="str">
            <v>Sold Out</v>
          </cell>
          <cell r="C2823" t="str">
            <v>Other</v>
          </cell>
        </row>
        <row r="2824">
          <cell r="A2824" t="str">
            <v>310543108069</v>
          </cell>
          <cell r="B2824" t="str">
            <v>Sold Out</v>
          </cell>
          <cell r="C2824" t="str">
            <v>Other</v>
          </cell>
        </row>
        <row r="2825">
          <cell r="A2825" t="str">
            <v>310543115084</v>
          </cell>
          <cell r="B2825" t="str">
            <v>Sold Out</v>
          </cell>
          <cell r="C2825" t="str">
            <v>Other</v>
          </cell>
        </row>
        <row r="2826">
          <cell r="A2826" t="str">
            <v>310543115185</v>
          </cell>
          <cell r="B2826" t="str">
            <v>1</v>
          </cell>
          <cell r="C2826" t="str">
            <v>Other</v>
          </cell>
        </row>
        <row r="2827">
          <cell r="A2827" t="str">
            <v>310543176084</v>
          </cell>
          <cell r="B2827" t="str">
            <v>Sold Out</v>
          </cell>
          <cell r="C2827" t="str">
            <v>Other</v>
          </cell>
        </row>
        <row r="2828">
          <cell r="A2828" t="str">
            <v>310543247190</v>
          </cell>
          <cell r="B2828" t="str">
            <v>Sold Out</v>
          </cell>
          <cell r="C2828" t="str">
            <v>Other</v>
          </cell>
        </row>
        <row r="2829">
          <cell r="A2829" t="str">
            <v>310543300084</v>
          </cell>
          <cell r="B2829" t="str">
            <v>Sold Out</v>
          </cell>
          <cell r="C2829" t="str">
            <v>Other</v>
          </cell>
        </row>
        <row r="2830">
          <cell r="A2830" t="str">
            <v>310543300185</v>
          </cell>
          <cell r="B2830" t="str">
            <v>1</v>
          </cell>
          <cell r="C2830" t="str">
            <v>Other</v>
          </cell>
        </row>
        <row r="2831">
          <cell r="A2831" t="str">
            <v>310543393069</v>
          </cell>
          <cell r="B2831" t="str">
            <v>1</v>
          </cell>
          <cell r="C2831" t="str">
            <v>Other</v>
          </cell>
        </row>
        <row r="2832">
          <cell r="A2832" t="str">
            <v>310543425084</v>
          </cell>
          <cell r="B2832" t="str">
            <v>9</v>
          </cell>
          <cell r="C2832" t="str">
            <v>Other</v>
          </cell>
        </row>
        <row r="2833">
          <cell r="A2833" t="str">
            <v>310543527080</v>
          </cell>
          <cell r="B2833" t="str">
            <v>5</v>
          </cell>
          <cell r="C2833" t="str">
            <v>Other</v>
          </cell>
        </row>
        <row r="2834">
          <cell r="A2834" t="str">
            <v>310543527185</v>
          </cell>
          <cell r="B2834" t="str">
            <v>3</v>
          </cell>
          <cell r="C2834" t="str">
            <v>Other</v>
          </cell>
        </row>
        <row r="2835">
          <cell r="A2835" t="str">
            <v>310543549084</v>
          </cell>
          <cell r="B2835" t="str">
            <v>Sold Out</v>
          </cell>
          <cell r="C2835" t="str">
            <v>Other</v>
          </cell>
        </row>
        <row r="2836">
          <cell r="A2836" t="str">
            <v>310543549185</v>
          </cell>
          <cell r="B2836" t="str">
            <v>2</v>
          </cell>
          <cell r="C2836" t="str">
            <v>Other</v>
          </cell>
        </row>
        <row r="2837">
          <cell r="A2837" t="str">
            <v>310543579069</v>
          </cell>
          <cell r="B2837" t="str">
            <v>Sold Out</v>
          </cell>
          <cell r="C2837" t="str">
            <v>Other</v>
          </cell>
        </row>
        <row r="2838">
          <cell r="A2838" t="str">
            <v>310543615069</v>
          </cell>
          <cell r="B2838" t="str">
            <v>Sold Out</v>
          </cell>
          <cell r="C2838" t="str">
            <v>Other</v>
          </cell>
        </row>
        <row r="2839">
          <cell r="A2839" t="str">
            <v>310543636080</v>
          </cell>
          <cell r="B2839" t="str">
            <v>Sold Out</v>
          </cell>
          <cell r="C2839" t="str">
            <v>Other</v>
          </cell>
        </row>
        <row r="2840">
          <cell r="A2840" t="str">
            <v>310543636185</v>
          </cell>
          <cell r="B2840" t="str">
            <v>1</v>
          </cell>
          <cell r="C2840" t="str">
            <v>Other</v>
          </cell>
        </row>
        <row r="2841">
          <cell r="A2841" t="str">
            <v>310544060080</v>
          </cell>
          <cell r="B2841" t="str">
            <v>Sold Out</v>
          </cell>
          <cell r="C2841" t="str">
            <v>Other</v>
          </cell>
        </row>
        <row r="2842">
          <cell r="A2842" t="str">
            <v>310544111242</v>
          </cell>
          <cell r="B2842" t="str">
            <v>1</v>
          </cell>
          <cell r="C2842" t="str">
            <v>Other</v>
          </cell>
        </row>
        <row r="2843">
          <cell r="A2843" t="str">
            <v>310544426139</v>
          </cell>
          <cell r="B2843" t="str">
            <v>Sold Out</v>
          </cell>
          <cell r="C2843" t="str">
            <v>Other</v>
          </cell>
        </row>
        <row r="2844">
          <cell r="A2844" t="str">
            <v>310544506084</v>
          </cell>
          <cell r="B2844" t="str">
            <v>1</v>
          </cell>
          <cell r="C2844" t="str">
            <v>Other</v>
          </cell>
        </row>
        <row r="2845">
          <cell r="A2845" t="str">
            <v>310544506185</v>
          </cell>
          <cell r="B2845" t="str">
            <v>41</v>
          </cell>
          <cell r="C2845" t="str">
            <v>Other</v>
          </cell>
        </row>
        <row r="2846">
          <cell r="A2846" t="str">
            <v>310544637084</v>
          </cell>
          <cell r="B2846" t="str">
            <v>Sold Out</v>
          </cell>
          <cell r="C2846" t="str">
            <v>Other</v>
          </cell>
        </row>
        <row r="2847">
          <cell r="A2847" t="str">
            <v>310544637185</v>
          </cell>
          <cell r="B2847" t="str">
            <v>Sold Out</v>
          </cell>
          <cell r="C2847" t="str">
            <v>Other</v>
          </cell>
        </row>
        <row r="2848">
          <cell r="A2848" t="str">
            <v>310546031061</v>
          </cell>
          <cell r="B2848" t="str">
            <v>Sold Out</v>
          </cell>
          <cell r="C2848" t="str">
            <v>Other</v>
          </cell>
        </row>
        <row r="2849">
          <cell r="A2849" t="str">
            <v>310546031077</v>
          </cell>
          <cell r="B2849" t="str">
            <v>Sold Out</v>
          </cell>
          <cell r="C2849" t="str">
            <v>Other</v>
          </cell>
        </row>
        <row r="2850">
          <cell r="A2850" t="str">
            <v>310546031084</v>
          </cell>
          <cell r="B2850" t="str">
            <v>Sold Out</v>
          </cell>
          <cell r="C2850" t="str">
            <v>Other</v>
          </cell>
        </row>
        <row r="2851">
          <cell r="A2851" t="str">
            <v>310546031190</v>
          </cell>
          <cell r="B2851" t="str">
            <v>Sold Out</v>
          </cell>
          <cell r="C2851" t="str">
            <v>Other</v>
          </cell>
        </row>
        <row r="2852">
          <cell r="A2852" t="str">
            <v>310546055080</v>
          </cell>
          <cell r="B2852" t="str">
            <v>Sold Out</v>
          </cell>
          <cell r="C2852" t="str">
            <v>Other</v>
          </cell>
        </row>
        <row r="2853">
          <cell r="A2853" t="str">
            <v>310546055190</v>
          </cell>
          <cell r="B2853" t="str">
            <v>Sold Out</v>
          </cell>
          <cell r="C2853" t="str">
            <v>Other</v>
          </cell>
        </row>
        <row r="2854">
          <cell r="A2854" t="str">
            <v>310546140084</v>
          </cell>
          <cell r="B2854" t="str">
            <v>Sold Out</v>
          </cell>
          <cell r="C2854" t="str">
            <v>Other</v>
          </cell>
        </row>
        <row r="2855">
          <cell r="A2855" t="str">
            <v>310546140190</v>
          </cell>
          <cell r="B2855" t="str">
            <v>2</v>
          </cell>
          <cell r="C2855" t="str">
            <v>Other</v>
          </cell>
        </row>
        <row r="2856">
          <cell r="A2856" t="str">
            <v>310546218083</v>
          </cell>
          <cell r="B2856" t="str">
            <v>Sold Out</v>
          </cell>
          <cell r="C2856" t="str">
            <v>Other</v>
          </cell>
        </row>
        <row r="2857">
          <cell r="A2857" t="str">
            <v>310546235084</v>
          </cell>
          <cell r="B2857" t="str">
            <v>Sold Out</v>
          </cell>
          <cell r="C2857" t="str">
            <v>Other</v>
          </cell>
        </row>
        <row r="2858">
          <cell r="A2858" t="str">
            <v>310546235178</v>
          </cell>
          <cell r="B2858" t="str">
            <v>Sold Out</v>
          </cell>
          <cell r="C2858" t="str">
            <v>Other</v>
          </cell>
        </row>
        <row r="2859">
          <cell r="A2859" t="str">
            <v>310546245084</v>
          </cell>
          <cell r="B2859" t="str">
            <v>Sold Out</v>
          </cell>
          <cell r="C2859" t="str">
            <v>Other</v>
          </cell>
        </row>
        <row r="2860">
          <cell r="A2860" t="str">
            <v>310546246083</v>
          </cell>
          <cell r="B2860" t="str">
            <v>Sold Out</v>
          </cell>
          <cell r="C2860" t="str">
            <v>Other</v>
          </cell>
        </row>
        <row r="2861">
          <cell r="A2861" t="str">
            <v>310546247189</v>
          </cell>
          <cell r="B2861" t="str">
            <v>Sold Out</v>
          </cell>
          <cell r="C2861" t="str">
            <v>Other</v>
          </cell>
        </row>
        <row r="2862">
          <cell r="A2862" t="str">
            <v>310546335140</v>
          </cell>
          <cell r="B2862" t="str">
            <v>Sold Out</v>
          </cell>
          <cell r="C2862" t="str">
            <v>Other</v>
          </cell>
        </row>
        <row r="2863">
          <cell r="A2863" t="str">
            <v>310546352190</v>
          </cell>
          <cell r="B2863" t="str">
            <v>Sold Out</v>
          </cell>
          <cell r="C2863" t="str">
            <v>Other</v>
          </cell>
        </row>
        <row r="2864">
          <cell r="A2864" t="str">
            <v>310546378084</v>
          </cell>
          <cell r="B2864" t="str">
            <v>Sold Out</v>
          </cell>
          <cell r="C2864" t="str">
            <v>Other</v>
          </cell>
        </row>
        <row r="2865">
          <cell r="A2865" t="str">
            <v>310546378190</v>
          </cell>
          <cell r="B2865" t="str">
            <v>Sold Out</v>
          </cell>
          <cell r="C2865" t="str">
            <v>Other</v>
          </cell>
        </row>
        <row r="2866">
          <cell r="A2866" t="str">
            <v>310546382080</v>
          </cell>
          <cell r="B2866" t="str">
            <v>Sold Out</v>
          </cell>
          <cell r="C2866" t="str">
            <v>Other</v>
          </cell>
        </row>
        <row r="2867">
          <cell r="A2867" t="str">
            <v>310546382190</v>
          </cell>
          <cell r="B2867" t="str">
            <v>Sold Out</v>
          </cell>
          <cell r="C2867" t="str">
            <v>Other</v>
          </cell>
        </row>
        <row r="2868">
          <cell r="A2868" t="str">
            <v>310546385140</v>
          </cell>
          <cell r="B2868" t="str">
            <v>Sold Out</v>
          </cell>
          <cell r="C2868" t="str">
            <v>Other</v>
          </cell>
        </row>
        <row r="2869">
          <cell r="A2869" t="str">
            <v>310546385200</v>
          </cell>
          <cell r="B2869" t="str">
            <v>Sold Out</v>
          </cell>
          <cell r="C2869" t="str">
            <v>Other</v>
          </cell>
        </row>
        <row r="2870">
          <cell r="A2870" t="str">
            <v>310546387140</v>
          </cell>
          <cell r="B2870" t="str">
            <v>Sold Out</v>
          </cell>
          <cell r="C2870" t="str">
            <v>Other</v>
          </cell>
        </row>
        <row r="2871">
          <cell r="A2871" t="str">
            <v>310546395084</v>
          </cell>
          <cell r="B2871" t="str">
            <v>Sold Out</v>
          </cell>
          <cell r="C2871" t="str">
            <v>Other</v>
          </cell>
        </row>
        <row r="2872">
          <cell r="A2872" t="str">
            <v>310546403084</v>
          </cell>
          <cell r="B2872" t="str">
            <v>Sold Out</v>
          </cell>
          <cell r="C2872" t="str">
            <v>Other</v>
          </cell>
        </row>
        <row r="2873">
          <cell r="A2873" t="str">
            <v>310546403200</v>
          </cell>
          <cell r="B2873" t="str">
            <v>Sold Out</v>
          </cell>
          <cell r="C2873" t="str">
            <v>Other</v>
          </cell>
        </row>
        <row r="2874">
          <cell r="A2874" t="str">
            <v>310546415084</v>
          </cell>
          <cell r="B2874" t="str">
            <v>Sold Out</v>
          </cell>
          <cell r="C2874" t="str">
            <v>Other</v>
          </cell>
        </row>
        <row r="2875">
          <cell r="A2875" t="str">
            <v>310546415190</v>
          </cell>
          <cell r="B2875" t="str">
            <v>Sold Out</v>
          </cell>
          <cell r="C2875" t="str">
            <v>Other</v>
          </cell>
        </row>
        <row r="2876">
          <cell r="A2876" t="str">
            <v>310546524084</v>
          </cell>
          <cell r="B2876" t="str">
            <v>Sold Out</v>
          </cell>
          <cell r="C2876" t="str">
            <v>Other</v>
          </cell>
        </row>
        <row r="2877">
          <cell r="A2877" t="str">
            <v>310546580080</v>
          </cell>
          <cell r="B2877" t="str">
            <v>Sold Out</v>
          </cell>
          <cell r="C2877" t="str">
            <v>Other</v>
          </cell>
        </row>
        <row r="2878">
          <cell r="A2878" t="str">
            <v>310547095069</v>
          </cell>
          <cell r="B2878" t="str">
            <v>Sold Out</v>
          </cell>
          <cell r="C2878" t="str">
            <v>Other</v>
          </cell>
        </row>
        <row r="2879">
          <cell r="A2879" t="str">
            <v>310547114061</v>
          </cell>
          <cell r="B2879" t="str">
            <v>Sold Out</v>
          </cell>
          <cell r="C2879" t="str">
            <v>Other</v>
          </cell>
        </row>
        <row r="2880">
          <cell r="A2880" t="str">
            <v>310547114140</v>
          </cell>
          <cell r="B2880" t="str">
            <v>Sold Out</v>
          </cell>
          <cell r="C2880" t="str">
            <v>Other</v>
          </cell>
        </row>
        <row r="2881">
          <cell r="A2881" t="str">
            <v>310547298069</v>
          </cell>
          <cell r="B2881" t="str">
            <v>Sold Out</v>
          </cell>
          <cell r="C2881" t="str">
            <v>Other</v>
          </cell>
        </row>
        <row r="2882">
          <cell r="A2882" t="str">
            <v>310547335140</v>
          </cell>
          <cell r="B2882" t="str">
            <v>1</v>
          </cell>
          <cell r="C2882" t="str">
            <v>Other</v>
          </cell>
        </row>
        <row r="2883">
          <cell r="A2883" t="str">
            <v>310547380083</v>
          </cell>
          <cell r="B2883" t="str">
            <v>Sold Out</v>
          </cell>
          <cell r="C2883" t="str">
            <v>Other</v>
          </cell>
        </row>
        <row r="2884">
          <cell r="A2884" t="str">
            <v>310547380084</v>
          </cell>
          <cell r="B2884" t="str">
            <v>Sold Out</v>
          </cell>
          <cell r="C2884" t="str">
            <v>Other</v>
          </cell>
        </row>
        <row r="2885">
          <cell r="A2885" t="str">
            <v>310547387140</v>
          </cell>
          <cell r="B2885" t="str">
            <v>Sold Out</v>
          </cell>
          <cell r="C2885" t="str">
            <v>Other</v>
          </cell>
        </row>
        <row r="2886">
          <cell r="A2886" t="str">
            <v>310547387200</v>
          </cell>
          <cell r="B2886" t="str">
            <v>Sold Out</v>
          </cell>
          <cell r="C2886" t="str">
            <v>Other</v>
          </cell>
        </row>
        <row r="2887">
          <cell r="A2887" t="str">
            <v>310547390080</v>
          </cell>
          <cell r="B2887" t="str">
            <v>Sold Out</v>
          </cell>
          <cell r="C2887" t="str">
            <v>Other</v>
          </cell>
        </row>
        <row r="2888">
          <cell r="A2888" t="str">
            <v>310547390200</v>
          </cell>
          <cell r="B2888" t="str">
            <v>Sold Out</v>
          </cell>
          <cell r="C2888" t="str">
            <v>Other</v>
          </cell>
        </row>
        <row r="2889">
          <cell r="A2889" t="str">
            <v>310547395084</v>
          </cell>
          <cell r="B2889" t="str">
            <v>Sold Out</v>
          </cell>
          <cell r="C2889" t="str">
            <v>Other</v>
          </cell>
        </row>
        <row r="2890">
          <cell r="A2890" t="str">
            <v>310547395190</v>
          </cell>
          <cell r="B2890" t="str">
            <v>Sold Out</v>
          </cell>
          <cell r="C2890" t="str">
            <v>Other</v>
          </cell>
        </row>
        <row r="2891">
          <cell r="A2891" t="str">
            <v>310547554084</v>
          </cell>
          <cell r="B2891" t="str">
            <v>1</v>
          </cell>
          <cell r="C2891" t="str">
            <v>Other</v>
          </cell>
        </row>
        <row r="2892">
          <cell r="A2892" t="str">
            <v>310547554190</v>
          </cell>
          <cell r="B2892" t="str">
            <v>1</v>
          </cell>
          <cell r="C2892" t="str">
            <v>Other</v>
          </cell>
        </row>
        <row r="2893">
          <cell r="A2893" t="str">
            <v>310547562069</v>
          </cell>
          <cell r="B2893" t="str">
            <v>3</v>
          </cell>
          <cell r="C2893" t="str">
            <v>Other</v>
          </cell>
        </row>
        <row r="2894">
          <cell r="A2894" t="str">
            <v>310547652069</v>
          </cell>
          <cell r="B2894" t="str">
            <v>3</v>
          </cell>
          <cell r="C2894" t="str">
            <v>Other</v>
          </cell>
        </row>
        <row r="2895">
          <cell r="A2895" t="str">
            <v>310547673140</v>
          </cell>
          <cell r="B2895" t="str">
            <v>Sold Out</v>
          </cell>
          <cell r="C2895" t="str">
            <v>Other</v>
          </cell>
        </row>
        <row r="2896">
          <cell r="A2896" t="str">
            <v>310635045069</v>
          </cell>
          <cell r="B2896" t="str">
            <v>Sold Out</v>
          </cell>
          <cell r="C2896" t="str">
            <v>Other</v>
          </cell>
        </row>
        <row r="2897">
          <cell r="A2897" t="str">
            <v>310635113185</v>
          </cell>
          <cell r="B2897" t="str">
            <v>Sold Out</v>
          </cell>
          <cell r="C2897" t="str">
            <v>Other</v>
          </cell>
        </row>
        <row r="2898">
          <cell r="A2898" t="str">
            <v>310635482069</v>
          </cell>
          <cell r="B2898" t="str">
            <v>Sold Out</v>
          </cell>
          <cell r="C2898" t="str">
            <v>Other</v>
          </cell>
        </row>
        <row r="2899">
          <cell r="A2899" t="str">
            <v>310635522069</v>
          </cell>
          <cell r="B2899" t="str">
            <v>Sold Out</v>
          </cell>
          <cell r="C2899" t="str">
            <v>Other</v>
          </cell>
        </row>
        <row r="2900">
          <cell r="A2900" t="str">
            <v>310635586185</v>
          </cell>
          <cell r="B2900" t="str">
            <v>Sold Out</v>
          </cell>
          <cell r="C2900" t="str">
            <v>Other</v>
          </cell>
        </row>
        <row r="2901">
          <cell r="A2901" t="str">
            <v>310635632185</v>
          </cell>
          <cell r="B2901" t="str">
            <v>Sold Out</v>
          </cell>
          <cell r="C2901" t="str">
            <v>Other</v>
          </cell>
        </row>
        <row r="2902">
          <cell r="A2902" t="str">
            <v>310635661069</v>
          </cell>
          <cell r="B2902" t="str">
            <v>Sold Out</v>
          </cell>
          <cell r="C2902" t="str">
            <v>Other</v>
          </cell>
        </row>
        <row r="2903">
          <cell r="A2903" t="str">
            <v>310683027069</v>
          </cell>
          <cell r="B2903" t="str">
            <v>Sold Out</v>
          </cell>
          <cell r="C2903" t="str">
            <v>Other</v>
          </cell>
        </row>
        <row r="2904">
          <cell r="A2904" t="str">
            <v>310683027080</v>
          </cell>
          <cell r="B2904" t="str">
            <v>Sold Out</v>
          </cell>
          <cell r="C2904" t="str">
            <v>Other</v>
          </cell>
        </row>
        <row r="2905">
          <cell r="A2905" t="str">
            <v>310683027185</v>
          </cell>
          <cell r="B2905" t="str">
            <v>Sold Out</v>
          </cell>
          <cell r="C2905" t="str">
            <v>Other</v>
          </cell>
        </row>
        <row r="2906">
          <cell r="A2906" t="str">
            <v>310683031061</v>
          </cell>
          <cell r="B2906" t="str">
            <v>Sold Out</v>
          </cell>
          <cell r="C2906" t="str">
            <v>Other</v>
          </cell>
        </row>
        <row r="2907">
          <cell r="A2907" t="str">
            <v>310683031069</v>
          </cell>
          <cell r="B2907" t="str">
            <v>Sold Out</v>
          </cell>
          <cell r="C2907" t="str">
            <v>Other</v>
          </cell>
        </row>
        <row r="2908">
          <cell r="A2908" t="str">
            <v>310683038069</v>
          </cell>
          <cell r="B2908" t="str">
            <v>Sold Out</v>
          </cell>
          <cell r="C2908" t="str">
            <v>Other</v>
          </cell>
        </row>
        <row r="2909">
          <cell r="A2909" t="str">
            <v>310683038084</v>
          </cell>
          <cell r="B2909" t="str">
            <v>3</v>
          </cell>
          <cell r="C2909" t="str">
            <v>Other</v>
          </cell>
        </row>
        <row r="2910">
          <cell r="A2910" t="str">
            <v>310683038185</v>
          </cell>
          <cell r="B2910" t="str">
            <v>Sold Out</v>
          </cell>
          <cell r="C2910" t="str">
            <v>Other</v>
          </cell>
        </row>
        <row r="2911">
          <cell r="A2911" t="str">
            <v>310683052080</v>
          </cell>
          <cell r="B2911" t="str">
            <v>Sold Out</v>
          </cell>
          <cell r="C2911" t="str">
            <v>Other</v>
          </cell>
        </row>
        <row r="2912">
          <cell r="A2912" t="str">
            <v>310683059069</v>
          </cell>
          <cell r="B2912" t="str">
            <v>Sold Out</v>
          </cell>
          <cell r="C2912" t="str">
            <v>Other</v>
          </cell>
        </row>
        <row r="2913">
          <cell r="A2913" t="str">
            <v>310683059185</v>
          </cell>
          <cell r="B2913" t="str">
            <v>Sold Out</v>
          </cell>
          <cell r="C2913" t="str">
            <v>Other</v>
          </cell>
        </row>
        <row r="2914">
          <cell r="A2914" t="str">
            <v>310683059200</v>
          </cell>
          <cell r="B2914" t="str">
            <v>1</v>
          </cell>
          <cell r="C2914" t="str">
            <v>Other</v>
          </cell>
        </row>
        <row r="2915">
          <cell r="A2915" t="str">
            <v>310683140084</v>
          </cell>
          <cell r="B2915" t="str">
            <v>Sold Out</v>
          </cell>
          <cell r="C2915" t="str">
            <v>Other</v>
          </cell>
        </row>
        <row r="2916">
          <cell r="A2916" t="str">
            <v>310683140185</v>
          </cell>
          <cell r="B2916" t="str">
            <v>Sold Out</v>
          </cell>
          <cell r="C2916" t="str">
            <v>Other</v>
          </cell>
        </row>
        <row r="2917">
          <cell r="A2917" t="str">
            <v>310683154185</v>
          </cell>
          <cell r="B2917" t="str">
            <v>Sold Out</v>
          </cell>
          <cell r="C2917" t="str">
            <v>Other</v>
          </cell>
        </row>
        <row r="2918">
          <cell r="A2918" t="str">
            <v>310683154200</v>
          </cell>
          <cell r="B2918" t="str">
            <v>Sold Out</v>
          </cell>
          <cell r="C2918" t="str">
            <v>Other</v>
          </cell>
        </row>
        <row r="2919">
          <cell r="A2919" t="str">
            <v>310683235069</v>
          </cell>
          <cell r="B2919" t="str">
            <v>Sold Out</v>
          </cell>
          <cell r="C2919" t="str">
            <v>Other</v>
          </cell>
        </row>
        <row r="2920">
          <cell r="A2920" t="str">
            <v>310683235185</v>
          </cell>
          <cell r="B2920" t="str">
            <v>Sold Out</v>
          </cell>
          <cell r="C2920" t="str">
            <v>Other</v>
          </cell>
        </row>
        <row r="2921">
          <cell r="A2921" t="str">
            <v>310683235190</v>
          </cell>
          <cell r="B2921" t="str">
            <v>Sold Out</v>
          </cell>
          <cell r="C2921" t="str">
            <v>Other</v>
          </cell>
        </row>
        <row r="2922">
          <cell r="A2922" t="str">
            <v>310683262069</v>
          </cell>
          <cell r="B2922" t="str">
            <v>Sold Out</v>
          </cell>
          <cell r="C2922" t="str">
            <v>Other</v>
          </cell>
        </row>
        <row r="2923">
          <cell r="A2923" t="str">
            <v>310683376069</v>
          </cell>
          <cell r="B2923" t="str">
            <v>Sold Out</v>
          </cell>
          <cell r="C2923" t="str">
            <v>Other</v>
          </cell>
        </row>
        <row r="2924">
          <cell r="A2924" t="str">
            <v>310683377069</v>
          </cell>
          <cell r="B2924" t="str">
            <v>Sold Out</v>
          </cell>
          <cell r="C2924" t="str">
            <v>Other</v>
          </cell>
        </row>
        <row r="2925">
          <cell r="A2925" t="str">
            <v>310683377080</v>
          </cell>
          <cell r="B2925" t="str">
            <v>Sold Out</v>
          </cell>
          <cell r="C2925" t="str">
            <v>Other</v>
          </cell>
        </row>
        <row r="2926">
          <cell r="A2926" t="str">
            <v>310683377185</v>
          </cell>
          <cell r="B2926" t="str">
            <v>Sold Out</v>
          </cell>
          <cell r="C2926" t="str">
            <v>Other</v>
          </cell>
        </row>
        <row r="2927">
          <cell r="A2927" t="str">
            <v>310683380083</v>
          </cell>
          <cell r="B2927" t="str">
            <v>Sold Out</v>
          </cell>
          <cell r="C2927" t="str">
            <v>Other</v>
          </cell>
        </row>
        <row r="2928">
          <cell r="A2928" t="str">
            <v>310683386069</v>
          </cell>
          <cell r="B2928" t="str">
            <v>Sold Out</v>
          </cell>
          <cell r="C2928" t="str">
            <v>Other</v>
          </cell>
        </row>
        <row r="2929">
          <cell r="A2929" t="str">
            <v>310683386084</v>
          </cell>
          <cell r="B2929" t="str">
            <v>Sold Out</v>
          </cell>
          <cell r="C2929" t="str">
            <v>Other</v>
          </cell>
        </row>
        <row r="2930">
          <cell r="A2930" t="str">
            <v>310683386185</v>
          </cell>
          <cell r="B2930" t="str">
            <v>Sold Out</v>
          </cell>
          <cell r="C2930" t="str">
            <v>Other</v>
          </cell>
        </row>
        <row r="2931">
          <cell r="A2931" t="str">
            <v>310683391069</v>
          </cell>
          <cell r="B2931" t="str">
            <v>Sold Out</v>
          </cell>
          <cell r="C2931" t="str">
            <v>Other</v>
          </cell>
        </row>
        <row r="2932">
          <cell r="A2932" t="str">
            <v>310683403069</v>
          </cell>
          <cell r="B2932" t="str">
            <v>Sold Out</v>
          </cell>
          <cell r="C2932" t="str">
            <v>Other</v>
          </cell>
        </row>
        <row r="2933">
          <cell r="A2933" t="str">
            <v>310683403200</v>
          </cell>
          <cell r="B2933" t="str">
            <v>Sold Out</v>
          </cell>
          <cell r="C2933" t="str">
            <v>Other</v>
          </cell>
        </row>
        <row r="2934">
          <cell r="A2934" t="str">
            <v>310683412084</v>
          </cell>
          <cell r="B2934" t="str">
            <v>Sold Out</v>
          </cell>
          <cell r="C2934" t="str">
            <v>Other</v>
          </cell>
        </row>
        <row r="2935">
          <cell r="A2935" t="str">
            <v>310683413152</v>
          </cell>
          <cell r="B2935" t="str">
            <v>Sold Out</v>
          </cell>
          <cell r="C2935" t="str">
            <v>Other</v>
          </cell>
        </row>
        <row r="2936">
          <cell r="A2936" t="str">
            <v>310683524069</v>
          </cell>
          <cell r="B2936" t="str">
            <v>Sold Out</v>
          </cell>
          <cell r="C2936" t="str">
            <v>Other</v>
          </cell>
        </row>
        <row r="2937">
          <cell r="A2937" t="str">
            <v>310683524200</v>
          </cell>
          <cell r="B2937" t="str">
            <v>Sold Out</v>
          </cell>
          <cell r="C2937" t="str">
            <v>Other</v>
          </cell>
        </row>
        <row r="2938">
          <cell r="A2938" t="str">
            <v>310683532190</v>
          </cell>
          <cell r="B2938" t="str">
            <v>2</v>
          </cell>
          <cell r="C2938" t="str">
            <v>Other</v>
          </cell>
        </row>
        <row r="2939">
          <cell r="A2939" t="str">
            <v>310683533140</v>
          </cell>
          <cell r="B2939" t="str">
            <v>Sold Out</v>
          </cell>
          <cell r="C2939" t="str">
            <v>Other</v>
          </cell>
        </row>
        <row r="2940">
          <cell r="A2940" t="str">
            <v>310683534080</v>
          </cell>
          <cell r="B2940" t="str">
            <v>Sold Out</v>
          </cell>
          <cell r="C2940" t="str">
            <v>Other</v>
          </cell>
        </row>
        <row r="2941">
          <cell r="A2941" t="str">
            <v>310683535190</v>
          </cell>
          <cell r="B2941" t="str">
            <v>Sold Out</v>
          </cell>
          <cell r="C2941" t="str">
            <v>Other</v>
          </cell>
        </row>
        <row r="2942">
          <cell r="A2942" t="str">
            <v>310683579069</v>
          </cell>
          <cell r="B2942" t="str">
            <v>Sold Out</v>
          </cell>
          <cell r="C2942" t="str">
            <v>Other</v>
          </cell>
        </row>
        <row r="2943">
          <cell r="A2943" t="str">
            <v>310683579080</v>
          </cell>
          <cell r="B2943" t="str">
            <v>Sold Out</v>
          </cell>
          <cell r="C2943" t="str">
            <v>Other</v>
          </cell>
        </row>
        <row r="2944">
          <cell r="A2944" t="str">
            <v>310683579185</v>
          </cell>
          <cell r="B2944" t="str">
            <v>Sold Out</v>
          </cell>
          <cell r="C2944" t="str">
            <v>Other</v>
          </cell>
        </row>
        <row r="2945">
          <cell r="A2945" t="str">
            <v>310683598200</v>
          </cell>
          <cell r="B2945" t="str">
            <v>Sold Out</v>
          </cell>
          <cell r="C2945" t="str">
            <v>Other</v>
          </cell>
        </row>
        <row r="2946">
          <cell r="A2946" t="str">
            <v>310683599190</v>
          </cell>
          <cell r="B2946" t="str">
            <v>Sold Out</v>
          </cell>
          <cell r="C2946" t="str">
            <v>Other</v>
          </cell>
        </row>
        <row r="2947">
          <cell r="A2947" t="str">
            <v>310683600084</v>
          </cell>
          <cell r="B2947" t="str">
            <v>Sold Out</v>
          </cell>
          <cell r="C2947" t="str">
            <v>Other</v>
          </cell>
        </row>
        <row r="2948">
          <cell r="A2948" t="str">
            <v>310683601084</v>
          </cell>
          <cell r="B2948" t="str">
            <v>Sold Out</v>
          </cell>
          <cell r="C2948" t="str">
            <v>Other</v>
          </cell>
        </row>
        <row r="2949">
          <cell r="A2949" t="str">
            <v>310683602080</v>
          </cell>
          <cell r="B2949" t="str">
            <v>Sold Out</v>
          </cell>
          <cell r="C2949" t="str">
            <v>Other</v>
          </cell>
        </row>
        <row r="2950">
          <cell r="A2950" t="str">
            <v>310683603084</v>
          </cell>
          <cell r="B2950" t="str">
            <v>Sold Out</v>
          </cell>
          <cell r="C2950" t="str">
            <v>Other</v>
          </cell>
        </row>
        <row r="2951">
          <cell r="A2951" t="str">
            <v>310683604084</v>
          </cell>
          <cell r="B2951" t="str">
            <v>1</v>
          </cell>
          <cell r="C2951" t="str">
            <v>Other</v>
          </cell>
        </row>
        <row r="2952">
          <cell r="A2952" t="str">
            <v>310683609140</v>
          </cell>
          <cell r="B2952" t="str">
            <v>Sold Out</v>
          </cell>
          <cell r="C2952" t="str">
            <v>Other</v>
          </cell>
        </row>
        <row r="2953">
          <cell r="A2953" t="str">
            <v>310683611140</v>
          </cell>
          <cell r="B2953" t="str">
            <v>Sold Out</v>
          </cell>
          <cell r="C2953" t="str">
            <v>Other</v>
          </cell>
        </row>
        <row r="2954">
          <cell r="A2954" t="str">
            <v>310683612083</v>
          </cell>
          <cell r="B2954" t="str">
            <v>Sold Out</v>
          </cell>
          <cell r="C2954" t="str">
            <v>Other</v>
          </cell>
        </row>
        <row r="2955">
          <cell r="A2955" t="str">
            <v>310683632069</v>
          </cell>
          <cell r="B2955" t="str">
            <v>Sold Out</v>
          </cell>
          <cell r="C2955" t="str">
            <v>Other</v>
          </cell>
        </row>
        <row r="2956">
          <cell r="A2956" t="str">
            <v>310683632084</v>
          </cell>
          <cell r="B2956" t="str">
            <v>Sold Out</v>
          </cell>
          <cell r="C2956" t="str">
            <v>Other</v>
          </cell>
        </row>
        <row r="2957">
          <cell r="A2957" t="str">
            <v>310683632185</v>
          </cell>
          <cell r="B2957" t="str">
            <v>Sold Out</v>
          </cell>
          <cell r="C2957" t="str">
            <v>Other</v>
          </cell>
        </row>
        <row r="2958">
          <cell r="A2958" t="str">
            <v>310683661185</v>
          </cell>
          <cell r="B2958" t="str">
            <v>Sold Out</v>
          </cell>
          <cell r="C2958" t="str">
            <v>Other</v>
          </cell>
        </row>
        <row r="2959">
          <cell r="A2959" t="str">
            <v>310685343069</v>
          </cell>
          <cell r="B2959" t="str">
            <v>Sold Out</v>
          </cell>
          <cell r="C2959" t="str">
            <v>Other</v>
          </cell>
        </row>
        <row r="2960">
          <cell r="A2960" t="str">
            <v>310685343083</v>
          </cell>
          <cell r="B2960" t="str">
            <v>Sold Out</v>
          </cell>
          <cell r="C2960" t="str">
            <v>Other</v>
          </cell>
        </row>
        <row r="2961">
          <cell r="A2961" t="str">
            <v>310686035200</v>
          </cell>
          <cell r="B2961" t="str">
            <v>Sold Out</v>
          </cell>
          <cell r="C2961" t="str">
            <v>Other</v>
          </cell>
        </row>
        <row r="2962">
          <cell r="A2962" t="str">
            <v>310686037140</v>
          </cell>
          <cell r="B2962" t="str">
            <v>Sold Out</v>
          </cell>
          <cell r="C2962" t="str">
            <v>Other</v>
          </cell>
        </row>
        <row r="2963">
          <cell r="A2963" t="str">
            <v>310686115084</v>
          </cell>
          <cell r="B2963" t="str">
            <v>Sold Out</v>
          </cell>
          <cell r="C2963" t="str">
            <v>Other</v>
          </cell>
        </row>
        <row r="2964">
          <cell r="A2964" t="str">
            <v>310686115185</v>
          </cell>
          <cell r="B2964" t="str">
            <v>2</v>
          </cell>
          <cell r="C2964" t="str">
            <v>Other</v>
          </cell>
        </row>
        <row r="2965">
          <cell r="A2965" t="str">
            <v>310686119084</v>
          </cell>
          <cell r="B2965" t="str">
            <v>Sold Out</v>
          </cell>
          <cell r="C2965" t="str">
            <v>Other</v>
          </cell>
        </row>
        <row r="2966">
          <cell r="A2966" t="str">
            <v>310686119185</v>
          </cell>
          <cell r="B2966" t="str">
            <v>48</v>
          </cell>
          <cell r="C2966" t="str">
            <v>Other</v>
          </cell>
        </row>
        <row r="2967">
          <cell r="A2967" t="str">
            <v>310686154069</v>
          </cell>
          <cell r="B2967" t="str">
            <v>Sold Out</v>
          </cell>
          <cell r="C2967" t="str">
            <v>Other</v>
          </cell>
        </row>
        <row r="2968">
          <cell r="A2968" t="str">
            <v>310686154200</v>
          </cell>
          <cell r="B2968" t="str">
            <v>2</v>
          </cell>
          <cell r="C2968" t="str">
            <v>Other</v>
          </cell>
        </row>
        <row r="2969">
          <cell r="A2969" t="str">
            <v>310686255190</v>
          </cell>
          <cell r="B2969" t="str">
            <v>Sold Out</v>
          </cell>
          <cell r="C2969" t="str">
            <v>Other</v>
          </cell>
        </row>
        <row r="2970">
          <cell r="A2970" t="str">
            <v>310686258069</v>
          </cell>
          <cell r="B2970" t="str">
            <v>Sold Out</v>
          </cell>
          <cell r="C2970" t="str">
            <v>Other</v>
          </cell>
        </row>
        <row r="2971">
          <cell r="A2971" t="str">
            <v>310686258084</v>
          </cell>
          <cell r="B2971" t="str">
            <v>1</v>
          </cell>
          <cell r="C2971" t="str">
            <v>Other</v>
          </cell>
        </row>
        <row r="2972">
          <cell r="A2972" t="str">
            <v>310686374069</v>
          </cell>
          <cell r="B2972" t="str">
            <v>1</v>
          </cell>
          <cell r="C2972" t="str">
            <v>Other</v>
          </cell>
        </row>
        <row r="2973">
          <cell r="A2973" t="str">
            <v>310686374083</v>
          </cell>
          <cell r="B2973" t="str">
            <v>Sold Out</v>
          </cell>
          <cell r="C2973" t="str">
            <v>Other</v>
          </cell>
        </row>
        <row r="2974">
          <cell r="A2974" t="str">
            <v>310686374084</v>
          </cell>
          <cell r="B2974" t="str">
            <v>Sold Out</v>
          </cell>
          <cell r="C2974" t="str">
            <v>Other</v>
          </cell>
        </row>
        <row r="2975">
          <cell r="A2975" t="str">
            <v>310686374185</v>
          </cell>
          <cell r="B2975" t="str">
            <v>Sold Out</v>
          </cell>
          <cell r="C2975" t="str">
            <v>Other</v>
          </cell>
        </row>
        <row r="2976">
          <cell r="A2976" t="str">
            <v>310686374241</v>
          </cell>
          <cell r="B2976" t="str">
            <v>Sold Out</v>
          </cell>
          <cell r="C2976" t="str">
            <v>Other</v>
          </cell>
        </row>
        <row r="2977">
          <cell r="A2977" t="str">
            <v>310686380083</v>
          </cell>
          <cell r="B2977" t="str">
            <v>Sold Out</v>
          </cell>
          <cell r="C2977" t="str">
            <v>Other</v>
          </cell>
        </row>
        <row r="2978">
          <cell r="A2978" t="str">
            <v>310686382084</v>
          </cell>
          <cell r="B2978" t="str">
            <v>Sold Out</v>
          </cell>
          <cell r="C2978" t="str">
            <v>Other</v>
          </cell>
        </row>
        <row r="2979">
          <cell r="A2979" t="str">
            <v>310686382185</v>
          </cell>
          <cell r="B2979" t="str">
            <v>Sold Out</v>
          </cell>
          <cell r="C2979" t="str">
            <v>Other</v>
          </cell>
        </row>
        <row r="2980">
          <cell r="A2980" t="str">
            <v>310686390069</v>
          </cell>
          <cell r="B2980" t="str">
            <v>Sold Out</v>
          </cell>
          <cell r="C2980" t="str">
            <v>Other</v>
          </cell>
        </row>
        <row r="2981">
          <cell r="A2981" t="str">
            <v>310686390200</v>
          </cell>
          <cell r="B2981" t="str">
            <v>Sold Out</v>
          </cell>
          <cell r="C2981" t="str">
            <v>Other</v>
          </cell>
        </row>
        <row r="2982">
          <cell r="A2982" t="str">
            <v>310686396061</v>
          </cell>
          <cell r="B2982" t="str">
            <v>Sold Out</v>
          </cell>
          <cell r="C2982" t="str">
            <v>Other</v>
          </cell>
        </row>
        <row r="2983">
          <cell r="A2983" t="str">
            <v>310686396069</v>
          </cell>
          <cell r="B2983" t="str">
            <v>1</v>
          </cell>
          <cell r="C2983" t="str">
            <v>Other</v>
          </cell>
        </row>
        <row r="2984">
          <cell r="A2984" t="str">
            <v>310686396080</v>
          </cell>
          <cell r="B2984" t="str">
            <v>1</v>
          </cell>
          <cell r="C2984" t="str">
            <v>Other</v>
          </cell>
        </row>
        <row r="2985">
          <cell r="A2985" t="str">
            <v>310686396185</v>
          </cell>
          <cell r="B2985" t="str">
            <v>Sold Out</v>
          </cell>
          <cell r="C2985" t="str">
            <v>Other</v>
          </cell>
        </row>
        <row r="2986">
          <cell r="A2986" t="str">
            <v>310686413084</v>
          </cell>
          <cell r="B2986" t="str">
            <v>Sold Out</v>
          </cell>
          <cell r="C2986" t="str">
            <v>Other</v>
          </cell>
        </row>
        <row r="2987">
          <cell r="A2987" t="str">
            <v>310686431069</v>
          </cell>
          <cell r="B2987" t="str">
            <v>4</v>
          </cell>
          <cell r="C2987" t="str">
            <v>Other</v>
          </cell>
        </row>
        <row r="2988">
          <cell r="A2988" t="str">
            <v>310686431190</v>
          </cell>
          <cell r="B2988" t="str">
            <v>Sold Out</v>
          </cell>
          <cell r="C2988" t="str">
            <v>Other</v>
          </cell>
        </row>
        <row r="2989">
          <cell r="A2989" t="str">
            <v>310686441185</v>
          </cell>
          <cell r="B2989" t="str">
            <v>Sold Out</v>
          </cell>
          <cell r="C2989" t="str">
            <v>Other</v>
          </cell>
        </row>
        <row r="2990">
          <cell r="A2990" t="str">
            <v>310686441200</v>
          </cell>
          <cell r="B2990" t="str">
            <v>Sold Out</v>
          </cell>
          <cell r="C2990" t="str">
            <v>Other</v>
          </cell>
        </row>
        <row r="2991">
          <cell r="A2991" t="str">
            <v>310686501069</v>
          </cell>
          <cell r="B2991" t="str">
            <v>Sold Out</v>
          </cell>
          <cell r="C2991" t="str">
            <v>Other</v>
          </cell>
        </row>
        <row r="2992">
          <cell r="A2992" t="str">
            <v>310686501152</v>
          </cell>
          <cell r="B2992" t="str">
            <v>1</v>
          </cell>
          <cell r="C2992" t="str">
            <v>Other</v>
          </cell>
        </row>
        <row r="2993">
          <cell r="A2993" t="str">
            <v>310686579069</v>
          </cell>
          <cell r="B2993" t="str">
            <v>Sold Out</v>
          </cell>
          <cell r="C2993" t="str">
            <v>Other</v>
          </cell>
        </row>
        <row r="2994">
          <cell r="A2994" t="str">
            <v>310686579080</v>
          </cell>
          <cell r="B2994" t="str">
            <v>Sold Out</v>
          </cell>
          <cell r="C2994" t="str">
            <v>Other</v>
          </cell>
        </row>
        <row r="2995">
          <cell r="A2995" t="str">
            <v>310686579185</v>
          </cell>
          <cell r="B2995" t="str">
            <v>Sold Out</v>
          </cell>
          <cell r="C2995" t="str">
            <v>Other</v>
          </cell>
        </row>
        <row r="2996">
          <cell r="A2996" t="str">
            <v>310686612080</v>
          </cell>
          <cell r="B2996" t="str">
            <v>Sold Out</v>
          </cell>
          <cell r="C2996" t="str">
            <v>Other</v>
          </cell>
        </row>
        <row r="2997">
          <cell r="A2997" t="str">
            <v>310688414139</v>
          </cell>
          <cell r="B2997" t="str">
            <v>Sold Out</v>
          </cell>
          <cell r="C2997" t="str">
            <v>Other</v>
          </cell>
        </row>
        <row r="2998">
          <cell r="A2998" t="str">
            <v>310688425139</v>
          </cell>
          <cell r="B2998" t="str">
            <v>100+</v>
          </cell>
          <cell r="C2998" t="str">
            <v>Other</v>
          </cell>
        </row>
        <row r="2999">
          <cell r="A2999" t="str">
            <v>310688435205</v>
          </cell>
          <cell r="B2999" t="str">
            <v>Sold Out</v>
          </cell>
          <cell r="C2999" t="str">
            <v>Other</v>
          </cell>
        </row>
        <row r="3000">
          <cell r="A3000" t="str">
            <v>310688461084</v>
          </cell>
          <cell r="B3000" t="str">
            <v>Sold Out</v>
          </cell>
          <cell r="C3000" t="str">
            <v>Other</v>
          </cell>
        </row>
        <row r="3001">
          <cell r="A3001" t="str">
            <v>310688526069</v>
          </cell>
          <cell r="B3001" t="str">
            <v>1</v>
          </cell>
          <cell r="C3001" t="str">
            <v>Other</v>
          </cell>
        </row>
        <row r="3002">
          <cell r="A3002" t="str">
            <v>310688526084</v>
          </cell>
          <cell r="B3002" t="str">
            <v>1</v>
          </cell>
          <cell r="C3002" t="str">
            <v>Other</v>
          </cell>
        </row>
        <row r="3003">
          <cell r="A3003" t="str">
            <v>310688618190</v>
          </cell>
          <cell r="B3003" t="str">
            <v>100+</v>
          </cell>
          <cell r="C3003" t="str">
            <v>Other</v>
          </cell>
        </row>
        <row r="3004">
          <cell r="A3004" t="str">
            <v>310772498185</v>
          </cell>
          <cell r="B3004" t="str">
            <v>Sold Out</v>
          </cell>
          <cell r="C3004" t="str">
            <v>Other</v>
          </cell>
        </row>
        <row r="3005">
          <cell r="A3005" t="str">
            <v>310773038069</v>
          </cell>
          <cell r="B3005" t="str">
            <v>Sold Out</v>
          </cell>
          <cell r="C3005" t="str">
            <v>Other</v>
          </cell>
        </row>
        <row r="3006">
          <cell r="A3006" t="str">
            <v>310773038084</v>
          </cell>
          <cell r="B3006" t="str">
            <v>Sold Out</v>
          </cell>
          <cell r="C3006" t="str">
            <v>Other</v>
          </cell>
        </row>
        <row r="3007">
          <cell r="A3007" t="str">
            <v>310773038185</v>
          </cell>
          <cell r="B3007" t="str">
            <v>Sold Out</v>
          </cell>
          <cell r="C3007" t="str">
            <v>Other</v>
          </cell>
        </row>
        <row r="3008">
          <cell r="A3008" t="str">
            <v>310773038196</v>
          </cell>
          <cell r="B3008" t="str">
            <v>1</v>
          </cell>
          <cell r="C3008" t="str">
            <v>Other</v>
          </cell>
        </row>
        <row r="3009">
          <cell r="A3009" t="str">
            <v>310773059185</v>
          </cell>
          <cell r="B3009" t="str">
            <v>Sold Out</v>
          </cell>
          <cell r="C3009" t="str">
            <v>Other</v>
          </cell>
        </row>
        <row r="3010">
          <cell r="A3010" t="str">
            <v>310773104069</v>
          </cell>
          <cell r="B3010" t="str">
            <v>Sold Out</v>
          </cell>
          <cell r="C3010" t="str">
            <v>Other</v>
          </cell>
        </row>
        <row r="3011">
          <cell r="A3011" t="str">
            <v>310773104185</v>
          </cell>
          <cell r="B3011" t="str">
            <v>Sold Out</v>
          </cell>
          <cell r="C3011" t="str">
            <v>Other</v>
          </cell>
        </row>
        <row r="3012">
          <cell r="A3012" t="str">
            <v>310773183069</v>
          </cell>
          <cell r="B3012" t="str">
            <v>Sold Out</v>
          </cell>
          <cell r="C3012" t="str">
            <v>Other</v>
          </cell>
        </row>
        <row r="3013">
          <cell r="A3013" t="str">
            <v>310773183185</v>
          </cell>
          <cell r="B3013" t="str">
            <v>Sold Out</v>
          </cell>
          <cell r="C3013" t="str">
            <v>Other</v>
          </cell>
        </row>
        <row r="3014">
          <cell r="A3014" t="str">
            <v>310773235069</v>
          </cell>
          <cell r="B3014" t="str">
            <v>Sold Out</v>
          </cell>
          <cell r="C3014" t="str">
            <v>Other</v>
          </cell>
        </row>
        <row r="3015">
          <cell r="A3015" t="str">
            <v>310773235185</v>
          </cell>
          <cell r="B3015" t="str">
            <v>Sold Out</v>
          </cell>
          <cell r="C3015" t="str">
            <v>Other</v>
          </cell>
        </row>
        <row r="3016">
          <cell r="A3016" t="str">
            <v>310773453069</v>
          </cell>
          <cell r="B3016" t="str">
            <v>Sold Out</v>
          </cell>
          <cell r="C3016" t="str">
            <v>Other</v>
          </cell>
        </row>
        <row r="3017">
          <cell r="A3017" t="str">
            <v>310773453185</v>
          </cell>
          <cell r="B3017" t="str">
            <v>Sold Out</v>
          </cell>
          <cell r="C3017" t="str">
            <v>Other</v>
          </cell>
        </row>
        <row r="3018">
          <cell r="A3018" t="str">
            <v>310773512069</v>
          </cell>
          <cell r="B3018" t="str">
            <v>Sold Out</v>
          </cell>
          <cell r="C3018" t="str">
            <v>Other</v>
          </cell>
        </row>
        <row r="3019">
          <cell r="A3019" t="str">
            <v>310773546069</v>
          </cell>
          <cell r="B3019" t="str">
            <v>Sold Out</v>
          </cell>
          <cell r="C3019" t="str">
            <v>Other</v>
          </cell>
        </row>
        <row r="3020">
          <cell r="A3020" t="str">
            <v>310773546185</v>
          </cell>
          <cell r="B3020" t="str">
            <v>Sold Out</v>
          </cell>
          <cell r="C3020" t="str">
            <v>Other</v>
          </cell>
        </row>
        <row r="3021">
          <cell r="A3021" t="str">
            <v>310773572069</v>
          </cell>
          <cell r="B3021" t="str">
            <v>Sold Out</v>
          </cell>
          <cell r="C3021" t="str">
            <v>Other</v>
          </cell>
        </row>
        <row r="3022">
          <cell r="A3022" t="str">
            <v>310773632069</v>
          </cell>
          <cell r="B3022" t="str">
            <v>Sold Out</v>
          </cell>
          <cell r="C3022" t="str">
            <v>Other</v>
          </cell>
        </row>
        <row r="3023">
          <cell r="A3023" t="str">
            <v>310773632084</v>
          </cell>
          <cell r="B3023" t="str">
            <v>Sold Out</v>
          </cell>
          <cell r="C3023" t="str">
            <v>Other</v>
          </cell>
        </row>
        <row r="3024">
          <cell r="A3024" t="str">
            <v>310773632185</v>
          </cell>
          <cell r="B3024" t="str">
            <v>Sold Out</v>
          </cell>
          <cell r="C3024" t="str">
            <v>Other</v>
          </cell>
        </row>
        <row r="3025">
          <cell r="A3025" t="str">
            <v>310773632196</v>
          </cell>
          <cell r="B3025" t="str">
            <v>Sold Out</v>
          </cell>
          <cell r="C3025" t="str">
            <v>Other</v>
          </cell>
        </row>
        <row r="3026">
          <cell r="A3026" t="str">
            <v>310773663069</v>
          </cell>
          <cell r="B3026" t="str">
            <v>Sold Out</v>
          </cell>
          <cell r="C3026" t="str">
            <v>Other</v>
          </cell>
        </row>
        <row r="3027">
          <cell r="A3027" t="str">
            <v>310773663185</v>
          </cell>
          <cell r="B3027" t="str">
            <v>Sold Out</v>
          </cell>
          <cell r="C3027" t="str">
            <v>Other</v>
          </cell>
        </row>
        <row r="3028">
          <cell r="A3028" t="str">
            <v>310774038069</v>
          </cell>
          <cell r="B3028" t="str">
            <v>Sold Out</v>
          </cell>
          <cell r="C3028" t="str">
            <v>Other</v>
          </cell>
        </row>
        <row r="3029">
          <cell r="A3029" t="str">
            <v>310774038084</v>
          </cell>
          <cell r="B3029" t="str">
            <v>Sold Out</v>
          </cell>
          <cell r="C3029" t="str">
            <v>Other</v>
          </cell>
        </row>
        <row r="3030">
          <cell r="A3030" t="str">
            <v>310774038094</v>
          </cell>
          <cell r="B3030" t="str">
            <v>Sold Out</v>
          </cell>
          <cell r="C3030" t="str">
            <v>Other</v>
          </cell>
        </row>
        <row r="3031">
          <cell r="A3031" t="str">
            <v>310774038185</v>
          </cell>
          <cell r="B3031" t="str">
            <v>Sold Out</v>
          </cell>
          <cell r="C3031" t="str">
            <v>Other</v>
          </cell>
        </row>
        <row r="3032">
          <cell r="A3032" t="str">
            <v>310774059069</v>
          </cell>
          <cell r="B3032" t="str">
            <v>1</v>
          </cell>
          <cell r="C3032" t="str">
            <v>Other</v>
          </cell>
        </row>
        <row r="3033">
          <cell r="A3033" t="str">
            <v>310774059185</v>
          </cell>
          <cell r="B3033" t="str">
            <v>1</v>
          </cell>
          <cell r="C3033" t="str">
            <v>Other</v>
          </cell>
        </row>
        <row r="3034">
          <cell r="A3034" t="str">
            <v>310774120069</v>
          </cell>
          <cell r="B3034" t="str">
            <v>3</v>
          </cell>
          <cell r="C3034" t="str">
            <v>Other</v>
          </cell>
        </row>
        <row r="3035">
          <cell r="A3035" t="str">
            <v>310774120185</v>
          </cell>
          <cell r="B3035" t="str">
            <v>Sold Out</v>
          </cell>
          <cell r="C3035" t="str">
            <v>Other</v>
          </cell>
        </row>
        <row r="3036">
          <cell r="A3036" t="str">
            <v>310774203069</v>
          </cell>
          <cell r="B3036" t="str">
            <v>1</v>
          </cell>
          <cell r="C3036" t="str">
            <v>Other</v>
          </cell>
        </row>
        <row r="3037">
          <cell r="A3037" t="str">
            <v>310774203185</v>
          </cell>
          <cell r="B3037" t="str">
            <v>5</v>
          </cell>
          <cell r="C3037" t="str">
            <v>Other</v>
          </cell>
        </row>
        <row r="3038">
          <cell r="A3038" t="str">
            <v>310774353069</v>
          </cell>
          <cell r="B3038" t="str">
            <v>Sold Out</v>
          </cell>
          <cell r="C3038" t="str">
            <v>Other</v>
          </cell>
        </row>
        <row r="3039">
          <cell r="A3039" t="str">
            <v>310774353185</v>
          </cell>
          <cell r="B3039" t="str">
            <v>Sold Out</v>
          </cell>
          <cell r="C3039" t="str">
            <v>Other</v>
          </cell>
        </row>
        <row r="3040">
          <cell r="A3040" t="str">
            <v>310774502200</v>
          </cell>
          <cell r="B3040" t="str">
            <v>Sold Out</v>
          </cell>
          <cell r="C3040" t="str">
            <v>Other</v>
          </cell>
        </row>
        <row r="3041">
          <cell r="A3041" t="str">
            <v>310774510069</v>
          </cell>
          <cell r="B3041" t="str">
            <v>76</v>
          </cell>
          <cell r="C3041" t="str">
            <v>Other</v>
          </cell>
        </row>
        <row r="3042">
          <cell r="A3042" t="str">
            <v>310774510185</v>
          </cell>
          <cell r="B3042" t="str">
            <v>8</v>
          </cell>
          <cell r="C3042" t="str">
            <v>Other</v>
          </cell>
        </row>
        <row r="3043">
          <cell r="A3043" t="str">
            <v>310774572069</v>
          </cell>
          <cell r="B3043" t="str">
            <v>2</v>
          </cell>
          <cell r="C3043" t="str">
            <v>Other</v>
          </cell>
        </row>
        <row r="3044">
          <cell r="A3044" t="str">
            <v>310774572185</v>
          </cell>
          <cell r="B3044" t="str">
            <v>1</v>
          </cell>
          <cell r="C3044" t="str">
            <v>Other</v>
          </cell>
        </row>
        <row r="3045">
          <cell r="A3045" t="str">
            <v>310774632069</v>
          </cell>
          <cell r="B3045" t="str">
            <v>Sold Out</v>
          </cell>
          <cell r="C3045" t="str">
            <v>Other</v>
          </cell>
        </row>
        <row r="3046">
          <cell r="A3046" t="str">
            <v>310774632080</v>
          </cell>
          <cell r="B3046" t="str">
            <v>Sold Out</v>
          </cell>
          <cell r="C3046" t="str">
            <v>Other</v>
          </cell>
        </row>
        <row r="3047">
          <cell r="A3047" t="str">
            <v>310774632185</v>
          </cell>
          <cell r="B3047" t="str">
            <v>1</v>
          </cell>
          <cell r="C3047" t="str">
            <v>Other</v>
          </cell>
        </row>
        <row r="3048">
          <cell r="A3048" t="str">
            <v>310775062069</v>
          </cell>
          <cell r="B3048" t="str">
            <v>5</v>
          </cell>
          <cell r="C3048" t="str">
            <v>Other</v>
          </cell>
        </row>
        <row r="3049">
          <cell r="A3049" t="str">
            <v>310775062185</v>
          </cell>
          <cell r="B3049" t="str">
            <v>5</v>
          </cell>
          <cell r="C3049" t="str">
            <v>Other</v>
          </cell>
        </row>
        <row r="3050">
          <cell r="A3050" t="str">
            <v>310775463069</v>
          </cell>
          <cell r="B3050" t="str">
            <v>1</v>
          </cell>
          <cell r="C3050" t="str">
            <v>Other</v>
          </cell>
        </row>
        <row r="3051">
          <cell r="A3051" t="str">
            <v>310775463185</v>
          </cell>
          <cell r="B3051" t="str">
            <v>1</v>
          </cell>
          <cell r="C3051" t="str">
            <v>Other</v>
          </cell>
        </row>
        <row r="3052">
          <cell r="A3052" t="str">
            <v>310775484069</v>
          </cell>
          <cell r="B3052" t="str">
            <v>Sold Out</v>
          </cell>
          <cell r="C3052" t="str">
            <v>Other</v>
          </cell>
        </row>
        <row r="3053">
          <cell r="A3053" t="str">
            <v>310775587069</v>
          </cell>
          <cell r="B3053" t="str">
            <v>30+ Days</v>
          </cell>
          <cell r="C3053" t="str">
            <v>Other</v>
          </cell>
        </row>
        <row r="3054">
          <cell r="A3054" t="str">
            <v>310858038070</v>
          </cell>
          <cell r="B3054" t="str">
            <v>Sold Out</v>
          </cell>
          <cell r="C3054" t="str">
            <v>Other</v>
          </cell>
        </row>
        <row r="3055">
          <cell r="A3055" t="str">
            <v>310858038085</v>
          </cell>
          <cell r="B3055" t="str">
            <v>Sold Out</v>
          </cell>
          <cell r="C3055" t="str">
            <v>Other</v>
          </cell>
        </row>
        <row r="3056">
          <cell r="A3056" t="str">
            <v>310858632081</v>
          </cell>
          <cell r="B3056" t="str">
            <v>2</v>
          </cell>
          <cell r="C3056" t="str">
            <v>Other</v>
          </cell>
        </row>
        <row r="3057">
          <cell r="A3057" t="str">
            <v>310858632186</v>
          </cell>
          <cell r="B3057" t="str">
            <v>Sold Out</v>
          </cell>
          <cell r="C3057" t="str">
            <v>Other</v>
          </cell>
        </row>
        <row r="3058">
          <cell r="A3058" t="str">
            <v>310858633070</v>
          </cell>
          <cell r="B3058" t="str">
            <v>Sold Out</v>
          </cell>
          <cell r="C3058" t="str">
            <v>Other</v>
          </cell>
        </row>
        <row r="3059">
          <cell r="A3059" t="str">
            <v>310858633201</v>
          </cell>
          <cell r="B3059" t="str">
            <v>Sold Out</v>
          </cell>
          <cell r="C3059" t="str">
            <v>Other</v>
          </cell>
        </row>
        <row r="3060">
          <cell r="A3060" t="str">
            <v>310859293070</v>
          </cell>
          <cell r="B3060" t="str">
            <v>3</v>
          </cell>
          <cell r="C3060" t="str">
            <v>Other</v>
          </cell>
        </row>
        <row r="3061">
          <cell r="A3061" t="str">
            <v>310859293085</v>
          </cell>
          <cell r="B3061" t="str">
            <v>Sold Out</v>
          </cell>
          <cell r="C3061" t="str">
            <v>Other</v>
          </cell>
        </row>
        <row r="3062">
          <cell r="A3062" t="str">
            <v>310859423085</v>
          </cell>
          <cell r="B3062" t="str">
            <v>Sold Out</v>
          </cell>
          <cell r="C3062" t="str">
            <v>Other</v>
          </cell>
        </row>
        <row r="3063">
          <cell r="A3063" t="str">
            <v>310859497085</v>
          </cell>
          <cell r="B3063" t="str">
            <v>Sold Out</v>
          </cell>
          <cell r="C3063" t="str">
            <v>Other</v>
          </cell>
        </row>
        <row r="3064">
          <cell r="A3064" t="str">
            <v>310859519070</v>
          </cell>
          <cell r="B3064" t="str">
            <v>Sold Out</v>
          </cell>
          <cell r="C3064" t="str">
            <v>Other</v>
          </cell>
        </row>
        <row r="3065">
          <cell r="A3065" t="str">
            <v>310859659070</v>
          </cell>
          <cell r="B3065" t="str">
            <v>Sold Out</v>
          </cell>
          <cell r="C3065" t="str">
            <v>Other</v>
          </cell>
        </row>
        <row r="3066">
          <cell r="A3066" t="str">
            <v>310859659085</v>
          </cell>
          <cell r="B3066" t="str">
            <v>1</v>
          </cell>
          <cell r="C3066" t="str">
            <v>Other</v>
          </cell>
        </row>
        <row r="3067">
          <cell r="A3067" t="str">
            <v>311016279080</v>
          </cell>
          <cell r="B3067" t="str">
            <v>32</v>
          </cell>
          <cell r="C3067" t="str">
            <v>Other</v>
          </cell>
        </row>
        <row r="3068">
          <cell r="A3068" t="str">
            <v>311016374069</v>
          </cell>
          <cell r="B3068" t="str">
            <v>100+</v>
          </cell>
          <cell r="C3068" t="str">
            <v>Other</v>
          </cell>
        </row>
        <row r="3069">
          <cell r="A3069" t="str">
            <v>311016374084</v>
          </cell>
          <cell r="B3069" t="str">
            <v>99</v>
          </cell>
          <cell r="C3069" t="str">
            <v>Other</v>
          </cell>
        </row>
        <row r="3070">
          <cell r="A3070" t="str">
            <v>311016374185</v>
          </cell>
          <cell r="B3070" t="str">
            <v>100+</v>
          </cell>
          <cell r="C3070" t="str">
            <v>Other</v>
          </cell>
        </row>
        <row r="3071">
          <cell r="A3071" t="str">
            <v>311016374804</v>
          </cell>
          <cell r="B3071" t="str">
            <v>30+ Days</v>
          </cell>
          <cell r="C3071" t="str">
            <v>Other</v>
          </cell>
        </row>
        <row r="3072">
          <cell r="A3072" t="str">
            <v>311016391200</v>
          </cell>
          <cell r="B3072" t="str">
            <v>100+</v>
          </cell>
          <cell r="C3072" t="str">
            <v>Other</v>
          </cell>
        </row>
        <row r="3073">
          <cell r="A3073" t="str">
            <v>311016396069</v>
          </cell>
          <cell r="B3073" t="str">
            <v>100+</v>
          </cell>
          <cell r="C3073" t="str">
            <v>Other</v>
          </cell>
        </row>
        <row r="3074">
          <cell r="A3074" t="str">
            <v>311016396084</v>
          </cell>
          <cell r="B3074" t="str">
            <v>100+</v>
          </cell>
          <cell r="C3074" t="str">
            <v>Other</v>
          </cell>
        </row>
        <row r="3075">
          <cell r="A3075" t="str">
            <v>311016396185</v>
          </cell>
          <cell r="B3075" t="str">
            <v>47</v>
          </cell>
          <cell r="C3075" t="str">
            <v>Other</v>
          </cell>
        </row>
        <row r="3076">
          <cell r="A3076" t="str">
            <v>311016396804</v>
          </cell>
          <cell r="B3076" t="str">
            <v>100+</v>
          </cell>
          <cell r="C3076" t="str">
            <v>Other</v>
          </cell>
        </row>
        <row r="3077">
          <cell r="A3077" t="str">
            <v>311016726200</v>
          </cell>
          <cell r="B3077" t="str">
            <v>Sold Out</v>
          </cell>
          <cell r="C3077" t="str">
            <v>Other</v>
          </cell>
        </row>
        <row r="3078">
          <cell r="A3078" t="str">
            <v>311016727069</v>
          </cell>
          <cell r="B3078" t="str">
            <v>Sold Out</v>
          </cell>
          <cell r="C3078" t="str">
            <v>Other</v>
          </cell>
        </row>
        <row r="3079">
          <cell r="A3079" t="str">
            <v>311016727084</v>
          </cell>
          <cell r="B3079" t="str">
            <v>30+ Days</v>
          </cell>
          <cell r="C3079" t="str">
            <v>Other</v>
          </cell>
        </row>
        <row r="3080">
          <cell r="A3080" t="str">
            <v>311016727804</v>
          </cell>
          <cell r="B3080" t="str">
            <v>Sold Out</v>
          </cell>
          <cell r="C3080" t="str">
            <v>Other</v>
          </cell>
        </row>
        <row r="3081">
          <cell r="A3081" t="str">
            <v>311016728200</v>
          </cell>
          <cell r="B3081" t="str">
            <v>Sold Out</v>
          </cell>
          <cell r="C3081" t="str">
            <v>Other</v>
          </cell>
        </row>
        <row r="3082">
          <cell r="A3082" t="str">
            <v>311016845084</v>
          </cell>
          <cell r="B3082" t="str">
            <v>30+ Days</v>
          </cell>
          <cell r="C3082" t="str">
            <v>Other</v>
          </cell>
        </row>
        <row r="3083">
          <cell r="A3083" t="str">
            <v>311016845185</v>
          </cell>
          <cell r="B3083" t="str">
            <v>30+ Days</v>
          </cell>
          <cell r="C3083" t="str">
            <v>Other</v>
          </cell>
        </row>
        <row r="3084">
          <cell r="A3084" t="str">
            <v>311016854819</v>
          </cell>
          <cell r="B3084" t="str">
            <v>100+</v>
          </cell>
          <cell r="C3084" t="str">
            <v>Other</v>
          </cell>
        </row>
        <row r="3085">
          <cell r="A3085" t="str">
            <v>311016871820</v>
          </cell>
          <cell r="B3085" t="str">
            <v>100+</v>
          </cell>
          <cell r="C3085" t="str">
            <v>Other</v>
          </cell>
        </row>
        <row r="3086">
          <cell r="A3086" t="str">
            <v>311017180084</v>
          </cell>
          <cell r="B3086" t="str">
            <v>7</v>
          </cell>
          <cell r="C3086" t="str">
            <v>Other</v>
          </cell>
        </row>
        <row r="3087">
          <cell r="A3087" t="str">
            <v>311017180185</v>
          </cell>
          <cell r="B3087" t="str">
            <v>1</v>
          </cell>
          <cell r="C3087" t="str">
            <v>Other</v>
          </cell>
        </row>
        <row r="3088">
          <cell r="A3088" t="str">
            <v>311017180205</v>
          </cell>
          <cell r="B3088" t="str">
            <v>3</v>
          </cell>
          <cell r="C3088" t="str">
            <v>Other</v>
          </cell>
        </row>
        <row r="3089">
          <cell r="A3089" t="str">
            <v>311017180241</v>
          </cell>
          <cell r="B3089" t="str">
            <v>2</v>
          </cell>
          <cell r="C3089" t="str">
            <v>Other</v>
          </cell>
        </row>
        <row r="3090">
          <cell r="A3090" t="str">
            <v>311017279080</v>
          </cell>
          <cell r="B3090" t="str">
            <v>7</v>
          </cell>
          <cell r="C3090" t="str">
            <v>Other</v>
          </cell>
        </row>
        <row r="3091">
          <cell r="A3091" t="str">
            <v>311017374069</v>
          </cell>
          <cell r="B3091" t="str">
            <v>100+</v>
          </cell>
          <cell r="C3091" t="str">
            <v>Other</v>
          </cell>
        </row>
        <row r="3092">
          <cell r="A3092" t="str">
            <v>311017374084</v>
          </cell>
          <cell r="B3092" t="str">
            <v>100+</v>
          </cell>
          <cell r="C3092" t="str">
            <v>Other</v>
          </cell>
        </row>
        <row r="3093">
          <cell r="A3093" t="str">
            <v>311017374185</v>
          </cell>
          <cell r="B3093" t="str">
            <v>100+</v>
          </cell>
          <cell r="C3093" t="str">
            <v>Other</v>
          </cell>
        </row>
        <row r="3094">
          <cell r="A3094" t="str">
            <v>311017374205</v>
          </cell>
          <cell r="B3094" t="str">
            <v>100+</v>
          </cell>
          <cell r="C3094" t="str">
            <v>Other</v>
          </cell>
        </row>
        <row r="3095">
          <cell r="A3095" t="str">
            <v>311017374241</v>
          </cell>
          <cell r="B3095" t="str">
            <v>100+</v>
          </cell>
          <cell r="C3095" t="str">
            <v>Other</v>
          </cell>
        </row>
        <row r="3096">
          <cell r="A3096" t="str">
            <v>311017387069</v>
          </cell>
          <cell r="B3096" t="str">
            <v>100+</v>
          </cell>
          <cell r="C3096" t="str">
            <v>Other</v>
          </cell>
        </row>
        <row r="3097">
          <cell r="A3097" t="str">
            <v>311017387084</v>
          </cell>
          <cell r="B3097" t="str">
            <v>100+</v>
          </cell>
          <cell r="C3097" t="str">
            <v>Other</v>
          </cell>
        </row>
        <row r="3098">
          <cell r="A3098" t="str">
            <v>311017387185</v>
          </cell>
          <cell r="B3098" t="str">
            <v>100+</v>
          </cell>
          <cell r="C3098" t="str">
            <v>Other</v>
          </cell>
        </row>
        <row r="3099">
          <cell r="A3099" t="str">
            <v>311017396069</v>
          </cell>
          <cell r="B3099" t="str">
            <v>30+ Days</v>
          </cell>
          <cell r="C3099" t="str">
            <v>Other</v>
          </cell>
        </row>
        <row r="3100">
          <cell r="A3100" t="str">
            <v>311017396084</v>
          </cell>
          <cell r="B3100" t="str">
            <v>100+</v>
          </cell>
          <cell r="C3100" t="str">
            <v>Other</v>
          </cell>
        </row>
        <row r="3101">
          <cell r="A3101" t="str">
            <v>311017396185</v>
          </cell>
          <cell r="B3101" t="str">
            <v>100+</v>
          </cell>
          <cell r="C3101" t="str">
            <v>Other</v>
          </cell>
        </row>
        <row r="3102">
          <cell r="A3102" t="str">
            <v>311017396205</v>
          </cell>
          <cell r="B3102" t="str">
            <v>Sold Out</v>
          </cell>
          <cell r="C3102" t="str">
            <v>Other</v>
          </cell>
        </row>
        <row r="3103">
          <cell r="A3103" t="str">
            <v>311017396241</v>
          </cell>
          <cell r="B3103" t="str">
            <v>30+ Days</v>
          </cell>
          <cell r="C3103" t="str">
            <v>Other</v>
          </cell>
        </row>
        <row r="3104">
          <cell r="A3104" t="str">
            <v>311017702069</v>
          </cell>
          <cell r="B3104" t="str">
            <v>78</v>
          </cell>
          <cell r="C3104" t="str">
            <v>Other</v>
          </cell>
        </row>
        <row r="3105">
          <cell r="A3105" t="str">
            <v>311017702084</v>
          </cell>
          <cell r="B3105" t="str">
            <v>100+</v>
          </cell>
          <cell r="C3105" t="str">
            <v>Other</v>
          </cell>
        </row>
        <row r="3106">
          <cell r="A3106" t="str">
            <v>311017702185</v>
          </cell>
          <cell r="B3106" t="str">
            <v>58</v>
          </cell>
          <cell r="C3106" t="str">
            <v>Other</v>
          </cell>
        </row>
        <row r="3107">
          <cell r="A3107" t="str">
            <v>311017702241</v>
          </cell>
          <cell r="B3107" t="str">
            <v>96</v>
          </cell>
          <cell r="C3107" t="str">
            <v>Other</v>
          </cell>
        </row>
        <row r="3108">
          <cell r="A3108" t="str">
            <v>311017703069</v>
          </cell>
          <cell r="B3108" t="str">
            <v>100+</v>
          </cell>
          <cell r="C3108" t="str">
            <v>Other</v>
          </cell>
        </row>
        <row r="3109">
          <cell r="A3109" t="str">
            <v>311017703196</v>
          </cell>
          <cell r="B3109" t="str">
            <v>2</v>
          </cell>
          <cell r="C3109" t="str">
            <v>Other</v>
          </cell>
        </row>
        <row r="3110">
          <cell r="A3110" t="str">
            <v>311017719069</v>
          </cell>
          <cell r="B3110" t="str">
            <v>100+</v>
          </cell>
          <cell r="C3110" t="str">
            <v>Other</v>
          </cell>
        </row>
        <row r="3111">
          <cell r="A3111" t="str">
            <v>311017719084</v>
          </cell>
          <cell r="B3111" t="str">
            <v>100+</v>
          </cell>
          <cell r="C3111" t="str">
            <v>Other</v>
          </cell>
        </row>
        <row r="3112">
          <cell r="A3112" t="str">
            <v>311017719185</v>
          </cell>
          <cell r="B3112" t="str">
            <v>100+</v>
          </cell>
          <cell r="C3112" t="str">
            <v>Other</v>
          </cell>
        </row>
        <row r="3113">
          <cell r="A3113" t="str">
            <v>311017719205</v>
          </cell>
          <cell r="B3113" t="str">
            <v>Sold Out</v>
          </cell>
          <cell r="C3113" t="str">
            <v>Other</v>
          </cell>
        </row>
        <row r="3114">
          <cell r="A3114" t="str">
            <v>311017719241</v>
          </cell>
          <cell r="B3114" t="str">
            <v>30+ Days</v>
          </cell>
          <cell r="C3114" t="str">
            <v>Other</v>
          </cell>
        </row>
        <row r="3115">
          <cell r="A3115" t="str">
            <v>311017720069</v>
          </cell>
          <cell r="B3115" t="str">
            <v>100+</v>
          </cell>
          <cell r="C3115" t="str">
            <v>Other</v>
          </cell>
        </row>
        <row r="3116">
          <cell r="A3116" t="str">
            <v>311017720190</v>
          </cell>
          <cell r="B3116" t="str">
            <v>100+</v>
          </cell>
          <cell r="C3116" t="str">
            <v>Other</v>
          </cell>
        </row>
        <row r="3117">
          <cell r="A3117" t="str">
            <v>311017721084</v>
          </cell>
          <cell r="B3117" t="str">
            <v>Sold Out</v>
          </cell>
          <cell r="C3117" t="str">
            <v>Other</v>
          </cell>
        </row>
        <row r="3118">
          <cell r="A3118" t="str">
            <v>311017721185</v>
          </cell>
          <cell r="B3118" t="str">
            <v>Sold Out</v>
          </cell>
          <cell r="C3118" t="str">
            <v>Other</v>
          </cell>
        </row>
        <row r="3119">
          <cell r="A3119" t="str">
            <v>311017721205</v>
          </cell>
          <cell r="B3119" t="str">
            <v>Sold Out</v>
          </cell>
          <cell r="C3119" t="str">
            <v>Other</v>
          </cell>
        </row>
        <row r="3120">
          <cell r="A3120" t="str">
            <v>311017721241</v>
          </cell>
          <cell r="B3120" t="str">
            <v>Sold Out</v>
          </cell>
          <cell r="C3120" t="str">
            <v>Other</v>
          </cell>
        </row>
        <row r="3121">
          <cell r="A3121" t="str">
            <v>311017722080</v>
          </cell>
          <cell r="B3121" t="str">
            <v>100+</v>
          </cell>
          <cell r="C3121" t="str">
            <v>Other</v>
          </cell>
        </row>
        <row r="3122">
          <cell r="A3122" t="str">
            <v>311017722185</v>
          </cell>
          <cell r="B3122" t="str">
            <v>Sold Out</v>
          </cell>
          <cell r="C3122" t="str">
            <v>Other</v>
          </cell>
        </row>
        <row r="3123">
          <cell r="A3123" t="str">
            <v>311017723069</v>
          </cell>
          <cell r="B3123" t="str">
            <v>Sold Out</v>
          </cell>
          <cell r="C3123" t="str">
            <v>Other</v>
          </cell>
        </row>
        <row r="3124">
          <cell r="A3124" t="str">
            <v>311017723808</v>
          </cell>
          <cell r="B3124" t="str">
            <v>Sold Out</v>
          </cell>
          <cell r="C3124" t="str">
            <v>Other</v>
          </cell>
        </row>
        <row r="3125">
          <cell r="A3125" t="str">
            <v>311017724069</v>
          </cell>
          <cell r="B3125" t="str">
            <v>100+</v>
          </cell>
          <cell r="C3125" t="str">
            <v>Other</v>
          </cell>
        </row>
        <row r="3126">
          <cell r="A3126" t="str">
            <v>311017724084</v>
          </cell>
          <cell r="B3126" t="str">
            <v>47</v>
          </cell>
          <cell r="C3126" t="str">
            <v>Other</v>
          </cell>
        </row>
        <row r="3127">
          <cell r="A3127" t="str">
            <v>311017725069</v>
          </cell>
          <cell r="B3127" t="str">
            <v>Sold Out</v>
          </cell>
          <cell r="C3127" t="str">
            <v>Other</v>
          </cell>
        </row>
        <row r="3128">
          <cell r="A3128" t="str">
            <v>311017725080</v>
          </cell>
          <cell r="B3128" t="str">
            <v>Sold Out</v>
          </cell>
          <cell r="C3128" t="str">
            <v>Other</v>
          </cell>
        </row>
        <row r="3129">
          <cell r="A3129" t="str">
            <v>311017839069</v>
          </cell>
          <cell r="B3129" t="str">
            <v>100+</v>
          </cell>
          <cell r="C3129" t="str">
            <v>Other</v>
          </cell>
        </row>
        <row r="3130">
          <cell r="A3130" t="str">
            <v>311017839084</v>
          </cell>
          <cell r="B3130" t="str">
            <v>100+</v>
          </cell>
          <cell r="C3130" t="str">
            <v>Other</v>
          </cell>
        </row>
        <row r="3131">
          <cell r="A3131" t="str">
            <v>311017839185</v>
          </cell>
          <cell r="B3131" t="str">
            <v>100+</v>
          </cell>
          <cell r="C3131" t="str">
            <v>Other</v>
          </cell>
        </row>
        <row r="3132">
          <cell r="A3132" t="str">
            <v>311017841185</v>
          </cell>
          <cell r="B3132" t="str">
            <v>100+</v>
          </cell>
          <cell r="C3132" t="str">
            <v>Other</v>
          </cell>
        </row>
        <row r="3133">
          <cell r="A3133" t="str">
            <v>311017841241</v>
          </cell>
          <cell r="B3133" t="str">
            <v>30+ Days</v>
          </cell>
          <cell r="C3133" t="str">
            <v>Other</v>
          </cell>
        </row>
        <row r="3134">
          <cell r="A3134" t="str">
            <v>311017844200</v>
          </cell>
          <cell r="B3134" t="str">
            <v>100+</v>
          </cell>
          <cell r="C3134" t="str">
            <v>Other</v>
          </cell>
        </row>
        <row r="3135">
          <cell r="A3135" t="str">
            <v>311017844815</v>
          </cell>
          <cell r="B3135" t="str">
            <v>30+ Days</v>
          </cell>
          <cell r="C3135" t="str">
            <v>Other</v>
          </cell>
        </row>
        <row r="3136">
          <cell r="A3136" t="str">
            <v>311017845069</v>
          </cell>
          <cell r="B3136" t="str">
            <v>30+ Days</v>
          </cell>
          <cell r="C3136" t="str">
            <v>Other</v>
          </cell>
        </row>
        <row r="3137">
          <cell r="A3137" t="str">
            <v>311017845185</v>
          </cell>
          <cell r="B3137" t="str">
            <v>30+ Days</v>
          </cell>
          <cell r="C3137" t="str">
            <v>Other</v>
          </cell>
        </row>
        <row r="3138">
          <cell r="A3138" t="str">
            <v>311017845808</v>
          </cell>
          <cell r="B3138" t="str">
            <v>1</v>
          </cell>
          <cell r="C3138" t="str">
            <v>Other</v>
          </cell>
        </row>
        <row r="3139">
          <cell r="A3139" t="str">
            <v>311017856196</v>
          </cell>
          <cell r="B3139" t="str">
            <v>100+</v>
          </cell>
          <cell r="C3139" t="str">
            <v>Other</v>
          </cell>
        </row>
        <row r="3140">
          <cell r="A3140" t="str">
            <v>311017856241</v>
          </cell>
          <cell r="B3140" t="str">
            <v>100+</v>
          </cell>
          <cell r="C3140" t="str">
            <v>Other</v>
          </cell>
        </row>
        <row r="3141">
          <cell r="A3141" t="str">
            <v>311017856808</v>
          </cell>
          <cell r="B3141" t="str">
            <v>100+</v>
          </cell>
          <cell r="C3141" t="str">
            <v>Other</v>
          </cell>
        </row>
        <row r="3142">
          <cell r="A3142" t="str">
            <v>311017872069</v>
          </cell>
          <cell r="B3142" t="str">
            <v>30+ Days</v>
          </cell>
          <cell r="C3142" t="str">
            <v>Other</v>
          </cell>
        </row>
        <row r="3143">
          <cell r="A3143" t="str">
            <v>311017872815</v>
          </cell>
          <cell r="B3143" t="str">
            <v>30+ Days</v>
          </cell>
          <cell r="C3143" t="str">
            <v>Other</v>
          </cell>
        </row>
        <row r="3144">
          <cell r="A3144" t="str">
            <v>311018062069</v>
          </cell>
          <cell r="B3144" t="str">
            <v>Sold Out</v>
          </cell>
          <cell r="C3144" t="str">
            <v>Other</v>
          </cell>
        </row>
        <row r="3145">
          <cell r="A3145" t="str">
            <v>311018062080</v>
          </cell>
          <cell r="B3145" t="str">
            <v>Sold Out</v>
          </cell>
          <cell r="C3145" t="str">
            <v>Other</v>
          </cell>
        </row>
        <row r="3146">
          <cell r="A3146" t="str">
            <v>311018062185</v>
          </cell>
          <cell r="B3146" t="str">
            <v>Sold Out</v>
          </cell>
          <cell r="C3146" t="str">
            <v>Other</v>
          </cell>
        </row>
        <row r="3147">
          <cell r="A3147" t="str">
            <v>311018062241</v>
          </cell>
          <cell r="B3147" t="str">
            <v>Sold Out</v>
          </cell>
          <cell r="C3147" t="str">
            <v>Other</v>
          </cell>
        </row>
        <row r="3148">
          <cell r="A3148" t="str">
            <v>311018493069</v>
          </cell>
          <cell r="B3148" t="str">
            <v>30+ Days</v>
          </cell>
          <cell r="C3148" t="str">
            <v>Other</v>
          </cell>
        </row>
        <row r="3149">
          <cell r="A3149" t="str">
            <v>311018493080</v>
          </cell>
          <cell r="B3149" t="str">
            <v>30+ Days</v>
          </cell>
          <cell r="C3149" t="str">
            <v>Other</v>
          </cell>
        </row>
        <row r="3150">
          <cell r="A3150" t="str">
            <v>311018493083</v>
          </cell>
          <cell r="B3150" t="str">
            <v>30+ Days</v>
          </cell>
          <cell r="C3150" t="str">
            <v>Other</v>
          </cell>
        </row>
        <row r="3151">
          <cell r="A3151" t="str">
            <v>311018555200</v>
          </cell>
          <cell r="B3151" t="str">
            <v>Sold Out</v>
          </cell>
          <cell r="C3151" t="str">
            <v>Other</v>
          </cell>
        </row>
        <row r="3152">
          <cell r="A3152" t="str">
            <v>311018638069</v>
          </cell>
          <cell r="B3152" t="str">
            <v>100+</v>
          </cell>
          <cell r="C3152" t="str">
            <v>Other</v>
          </cell>
        </row>
        <row r="3153">
          <cell r="A3153" t="str">
            <v>311018638084</v>
          </cell>
          <cell r="B3153" t="str">
            <v>100+</v>
          </cell>
          <cell r="C3153" t="str">
            <v>Other</v>
          </cell>
        </row>
        <row r="3154">
          <cell r="A3154" t="str">
            <v>311018638185</v>
          </cell>
          <cell r="B3154" t="str">
            <v>100+</v>
          </cell>
          <cell r="C3154" t="str">
            <v>Other</v>
          </cell>
        </row>
        <row r="3155">
          <cell r="A3155" t="str">
            <v>311018729084</v>
          </cell>
          <cell r="B3155" t="str">
            <v>Sold Out</v>
          </cell>
          <cell r="C3155" t="str">
            <v>Other</v>
          </cell>
        </row>
        <row r="3156">
          <cell r="A3156" t="str">
            <v>311018729185</v>
          </cell>
          <cell r="B3156" t="str">
            <v>Sold Out</v>
          </cell>
          <cell r="C3156" t="str">
            <v>Other</v>
          </cell>
        </row>
        <row r="3157">
          <cell r="A3157" t="str">
            <v>311018729241</v>
          </cell>
          <cell r="B3157" t="str">
            <v>Sold Out</v>
          </cell>
          <cell r="C3157" t="str">
            <v>Other</v>
          </cell>
        </row>
        <row r="3158">
          <cell r="A3158" t="str">
            <v>311018730069</v>
          </cell>
          <cell r="B3158" t="str">
            <v>Sold Out</v>
          </cell>
          <cell r="C3158" t="str">
            <v>Other</v>
          </cell>
        </row>
        <row r="3159">
          <cell r="A3159" t="str">
            <v>311018730190</v>
          </cell>
          <cell r="B3159" t="str">
            <v>Sold Out</v>
          </cell>
          <cell r="C3159" t="str">
            <v>Other</v>
          </cell>
        </row>
        <row r="3160">
          <cell r="A3160" t="str">
            <v>311018733200</v>
          </cell>
          <cell r="B3160" t="str">
            <v>4</v>
          </cell>
          <cell r="C3160" t="str">
            <v>Other</v>
          </cell>
        </row>
        <row r="3161">
          <cell r="A3161" t="str">
            <v>311018743069</v>
          </cell>
          <cell r="B3161" t="str">
            <v>Sold Out</v>
          </cell>
          <cell r="C3161" t="str">
            <v>Other</v>
          </cell>
        </row>
        <row r="3162">
          <cell r="A3162" t="str">
            <v>311018743185</v>
          </cell>
          <cell r="B3162" t="str">
            <v>Sold Out</v>
          </cell>
          <cell r="C3162" t="str">
            <v>Other</v>
          </cell>
        </row>
        <row r="3163">
          <cell r="A3163" t="str">
            <v>311018776069</v>
          </cell>
          <cell r="B3163" t="str">
            <v>30+ Days</v>
          </cell>
          <cell r="C3163" t="str">
            <v>Other</v>
          </cell>
        </row>
        <row r="3164">
          <cell r="A3164" t="str">
            <v>311018846196</v>
          </cell>
          <cell r="B3164" t="str">
            <v>30+ Days</v>
          </cell>
          <cell r="C3164" t="str">
            <v>Other</v>
          </cell>
        </row>
        <row r="3165">
          <cell r="A3165" t="str">
            <v>311018846200</v>
          </cell>
          <cell r="B3165" t="str">
            <v>30+ Days</v>
          </cell>
          <cell r="C3165" t="str">
            <v>Other</v>
          </cell>
        </row>
        <row r="3166">
          <cell r="A3166" t="str">
            <v>311018847185</v>
          </cell>
          <cell r="B3166" t="str">
            <v>30+ Days</v>
          </cell>
          <cell r="C3166" t="str">
            <v>Other</v>
          </cell>
        </row>
        <row r="3167">
          <cell r="A3167" t="str">
            <v>311018847241</v>
          </cell>
          <cell r="B3167" t="str">
            <v>30+ Days</v>
          </cell>
          <cell r="C3167" t="str">
            <v>Other</v>
          </cell>
        </row>
        <row r="3168">
          <cell r="A3168" t="str">
            <v>311018849200</v>
          </cell>
          <cell r="B3168" t="str">
            <v>30+ Days</v>
          </cell>
          <cell r="C3168" t="str">
            <v>Other</v>
          </cell>
        </row>
        <row r="3169">
          <cell r="A3169" t="str">
            <v>311018849241</v>
          </cell>
          <cell r="B3169" t="str">
            <v>30+ Days</v>
          </cell>
          <cell r="C3169" t="str">
            <v>Other</v>
          </cell>
        </row>
        <row r="3170">
          <cell r="A3170" t="str">
            <v>311018876084</v>
          </cell>
          <cell r="B3170" t="str">
            <v>30+ Days</v>
          </cell>
          <cell r="C3170" t="str">
            <v>Other</v>
          </cell>
        </row>
        <row r="3171">
          <cell r="A3171" t="str">
            <v>311018881069</v>
          </cell>
          <cell r="B3171" t="str">
            <v>30+ Days</v>
          </cell>
          <cell r="C3171" t="str">
            <v>Other</v>
          </cell>
        </row>
        <row r="3172">
          <cell r="A3172" t="str">
            <v>311018881080</v>
          </cell>
          <cell r="B3172" t="str">
            <v>100+</v>
          </cell>
          <cell r="C3172" t="str">
            <v>Other</v>
          </cell>
        </row>
        <row r="3173">
          <cell r="A3173" t="str">
            <v>311018881205</v>
          </cell>
          <cell r="B3173" t="str">
            <v>30+ Days</v>
          </cell>
          <cell r="C3173" t="str">
            <v>Other</v>
          </cell>
        </row>
        <row r="3174">
          <cell r="A3174" t="str">
            <v>311018882069</v>
          </cell>
          <cell r="B3174" t="str">
            <v>30+ Days</v>
          </cell>
          <cell r="C3174" t="str">
            <v>Other</v>
          </cell>
        </row>
        <row r="3175">
          <cell r="A3175" t="str">
            <v>311018882084</v>
          </cell>
          <cell r="B3175" t="str">
            <v>30+ Days</v>
          </cell>
          <cell r="C3175" t="str">
            <v>Other</v>
          </cell>
        </row>
        <row r="3176">
          <cell r="A3176" t="str">
            <v>311018882196</v>
          </cell>
          <cell r="B3176" t="str">
            <v>30+ Days</v>
          </cell>
          <cell r="C3176" t="str">
            <v>Other</v>
          </cell>
        </row>
        <row r="3177">
          <cell r="A3177" t="str">
            <v>311019062070</v>
          </cell>
          <cell r="B3177" t="str">
            <v>30+ Days</v>
          </cell>
          <cell r="C3177" t="str">
            <v>Other</v>
          </cell>
        </row>
        <row r="3178">
          <cell r="A3178" t="str">
            <v>311019062085</v>
          </cell>
          <cell r="B3178" t="str">
            <v>100+</v>
          </cell>
          <cell r="C3178" t="str">
            <v>Other</v>
          </cell>
        </row>
        <row r="3179">
          <cell r="A3179" t="str">
            <v>311019062186</v>
          </cell>
          <cell r="B3179" t="str">
            <v>14</v>
          </cell>
          <cell r="C3179" t="str">
            <v>Other</v>
          </cell>
        </row>
        <row r="3180">
          <cell r="A3180" t="str">
            <v>311019062201</v>
          </cell>
          <cell r="B3180" t="str">
            <v>30+ Days</v>
          </cell>
          <cell r="C3180" t="str">
            <v>Other</v>
          </cell>
        </row>
        <row r="3181">
          <cell r="A3181" t="str">
            <v>311019249070</v>
          </cell>
          <cell r="B3181" t="str">
            <v>100+</v>
          </cell>
          <cell r="C3181" t="str">
            <v>Other</v>
          </cell>
        </row>
        <row r="3182">
          <cell r="A3182" t="str">
            <v>311019249201</v>
          </cell>
          <cell r="B3182" t="str">
            <v>100+</v>
          </cell>
          <cell r="C3182" t="str">
            <v>Other</v>
          </cell>
        </row>
        <row r="3183">
          <cell r="A3183" t="str">
            <v>311019374825</v>
          </cell>
          <cell r="B3183" t="str">
            <v>30+ Days</v>
          </cell>
          <cell r="C3183" t="str">
            <v>Other</v>
          </cell>
        </row>
        <row r="3184">
          <cell r="A3184" t="str">
            <v>311019638070</v>
          </cell>
          <cell r="B3184" t="str">
            <v>30+ Days</v>
          </cell>
          <cell r="C3184" t="str">
            <v>Other</v>
          </cell>
        </row>
        <row r="3185">
          <cell r="A3185" t="str">
            <v>311019638085</v>
          </cell>
          <cell r="B3185" t="str">
            <v>100+</v>
          </cell>
          <cell r="C3185" t="str">
            <v>Other</v>
          </cell>
        </row>
        <row r="3186">
          <cell r="A3186" t="str">
            <v>311019638186</v>
          </cell>
          <cell r="B3186" t="str">
            <v>Sold Out</v>
          </cell>
          <cell r="C3186" t="str">
            <v>Other</v>
          </cell>
        </row>
        <row r="3187">
          <cell r="A3187" t="str">
            <v>311019638201</v>
          </cell>
          <cell r="B3187" t="str">
            <v>30+ Days</v>
          </cell>
          <cell r="C3187" t="str">
            <v>Other</v>
          </cell>
        </row>
        <row r="3188">
          <cell r="A3188" t="str">
            <v>311019734201</v>
          </cell>
          <cell r="B3188" t="str">
            <v>30+ Days</v>
          </cell>
          <cell r="C3188" t="str">
            <v>Other</v>
          </cell>
        </row>
        <row r="3189">
          <cell r="A3189" t="str">
            <v>311019735070</v>
          </cell>
          <cell r="B3189" t="str">
            <v>Sold Out</v>
          </cell>
          <cell r="C3189" t="str">
            <v>Other</v>
          </cell>
        </row>
        <row r="3190">
          <cell r="A3190" t="str">
            <v>311019735201</v>
          </cell>
          <cell r="B3190" t="str">
            <v>Sold Out</v>
          </cell>
          <cell r="C3190" t="str">
            <v>Other</v>
          </cell>
        </row>
        <row r="3191">
          <cell r="A3191" t="str">
            <v>311019736070</v>
          </cell>
          <cell r="B3191" t="str">
            <v>30+ Days</v>
          </cell>
          <cell r="C3191" t="str">
            <v>Other</v>
          </cell>
        </row>
        <row r="3192">
          <cell r="A3192" t="str">
            <v>311019736085</v>
          </cell>
          <cell r="B3192" t="str">
            <v>16</v>
          </cell>
          <cell r="C3192" t="str">
            <v>Other</v>
          </cell>
        </row>
        <row r="3193">
          <cell r="A3193" t="str">
            <v>311019737186</v>
          </cell>
          <cell r="B3193" t="str">
            <v>Sold Out</v>
          </cell>
          <cell r="C3193" t="str">
            <v>Other</v>
          </cell>
        </row>
        <row r="3194">
          <cell r="A3194" t="str">
            <v>311019737201</v>
          </cell>
          <cell r="B3194" t="str">
            <v>100+</v>
          </cell>
          <cell r="C3194" t="str">
            <v>Other</v>
          </cell>
        </row>
        <row r="3195">
          <cell r="A3195" t="str">
            <v>311019740085</v>
          </cell>
          <cell r="B3195" t="str">
            <v>Sold Out</v>
          </cell>
          <cell r="C3195" t="str">
            <v>Other</v>
          </cell>
        </row>
        <row r="3196">
          <cell r="A3196" t="str">
            <v>311019777070</v>
          </cell>
          <cell r="B3196" t="str">
            <v>4</v>
          </cell>
          <cell r="C3196" t="str">
            <v>Other</v>
          </cell>
        </row>
        <row r="3197">
          <cell r="A3197" t="str">
            <v>311019777201</v>
          </cell>
          <cell r="B3197" t="str">
            <v>100+</v>
          </cell>
          <cell r="C3197" t="str">
            <v>Other</v>
          </cell>
        </row>
        <row r="3198">
          <cell r="A3198" t="str">
            <v>311019841818</v>
          </cell>
          <cell r="B3198" t="str">
            <v>30+ Days</v>
          </cell>
          <cell r="C3198" t="str">
            <v>Other</v>
          </cell>
        </row>
        <row r="3199">
          <cell r="A3199" t="str">
            <v>311019848085</v>
          </cell>
          <cell r="B3199" t="str">
            <v>30+ Days</v>
          </cell>
          <cell r="C3199" t="str">
            <v>Other</v>
          </cell>
        </row>
        <row r="3200">
          <cell r="A3200" t="str">
            <v>311019852070</v>
          </cell>
          <cell r="B3200" t="str">
            <v>30+ Days</v>
          </cell>
          <cell r="C3200" t="str">
            <v>Other</v>
          </cell>
        </row>
        <row r="3201">
          <cell r="A3201" t="str">
            <v>311019852201</v>
          </cell>
          <cell r="B3201" t="str">
            <v>30+ Days</v>
          </cell>
          <cell r="C3201" t="str">
            <v>Other</v>
          </cell>
        </row>
        <row r="3202">
          <cell r="A3202" t="str">
            <v>311019855070</v>
          </cell>
          <cell r="B3202" t="str">
            <v>30+ Days</v>
          </cell>
          <cell r="C3202" t="str">
            <v>Other</v>
          </cell>
        </row>
        <row r="3203">
          <cell r="A3203" t="str">
            <v>311019855818</v>
          </cell>
          <cell r="B3203" t="str">
            <v>30+ Days</v>
          </cell>
          <cell r="C3203" t="str">
            <v>Other</v>
          </cell>
        </row>
        <row r="3204">
          <cell r="A3204" t="str">
            <v>311019855822</v>
          </cell>
          <cell r="B3204" t="str">
            <v>100+</v>
          </cell>
          <cell r="C3204" t="str">
            <v>Other</v>
          </cell>
        </row>
        <row r="3205">
          <cell r="A3205" t="str">
            <v>311019860070</v>
          </cell>
          <cell r="B3205" t="str">
            <v>30+ Days</v>
          </cell>
          <cell r="C3205" t="str">
            <v>Other</v>
          </cell>
        </row>
        <row r="3206">
          <cell r="A3206" t="str">
            <v>311019860085</v>
          </cell>
          <cell r="B3206" t="str">
            <v>30+ Days</v>
          </cell>
          <cell r="C3206" t="str">
            <v>Other</v>
          </cell>
        </row>
        <row r="3207">
          <cell r="A3207" t="str">
            <v>311019875201</v>
          </cell>
          <cell r="B3207" t="str">
            <v>30+ Days</v>
          </cell>
          <cell r="C3207" t="str">
            <v>Other</v>
          </cell>
        </row>
        <row r="3208">
          <cell r="A3208" t="str">
            <v>311019875814</v>
          </cell>
          <cell r="B3208" t="str">
            <v>30+ Days</v>
          </cell>
          <cell r="C3208" t="str">
            <v>Other</v>
          </cell>
        </row>
        <row r="3209">
          <cell r="A3209" t="str">
            <v>311020062069</v>
          </cell>
          <cell r="B3209" t="str">
            <v>100+</v>
          </cell>
          <cell r="C3209" t="str">
            <v>Other</v>
          </cell>
        </row>
        <row r="3210">
          <cell r="A3210" t="str">
            <v>311020062084</v>
          </cell>
          <cell r="B3210" t="str">
            <v>24</v>
          </cell>
          <cell r="C3210" t="str">
            <v>Other</v>
          </cell>
        </row>
        <row r="3211">
          <cell r="A3211" t="str">
            <v>311020062185</v>
          </cell>
          <cell r="B3211" t="str">
            <v>88</v>
          </cell>
          <cell r="C3211" t="str">
            <v>Other</v>
          </cell>
        </row>
        <row r="3212">
          <cell r="A3212" t="str">
            <v>311020104069</v>
          </cell>
          <cell r="B3212" t="str">
            <v>78</v>
          </cell>
          <cell r="C3212" t="str">
            <v>Other</v>
          </cell>
        </row>
        <row r="3213">
          <cell r="A3213" t="str">
            <v>311020104084</v>
          </cell>
          <cell r="B3213" t="str">
            <v>30</v>
          </cell>
          <cell r="C3213" t="str">
            <v>Other</v>
          </cell>
        </row>
        <row r="3214">
          <cell r="A3214" t="str">
            <v>311020104185</v>
          </cell>
          <cell r="B3214" t="str">
            <v>30+ Days</v>
          </cell>
          <cell r="C3214" t="str">
            <v>Other</v>
          </cell>
        </row>
        <row r="3215">
          <cell r="A3215" t="str">
            <v>311020555069</v>
          </cell>
          <cell r="B3215" t="str">
            <v>100+</v>
          </cell>
          <cell r="C3215" t="str">
            <v>Other</v>
          </cell>
        </row>
        <row r="3216">
          <cell r="A3216" t="str">
            <v>311020555185</v>
          </cell>
          <cell r="B3216" t="str">
            <v>97</v>
          </cell>
          <cell r="C3216" t="str">
            <v>Other</v>
          </cell>
        </row>
        <row r="3217">
          <cell r="A3217" t="str">
            <v>311020638069</v>
          </cell>
          <cell r="B3217" t="str">
            <v>30+ Days</v>
          </cell>
          <cell r="C3217" t="str">
            <v>Other</v>
          </cell>
        </row>
        <row r="3218">
          <cell r="A3218" t="str">
            <v>311020638084</v>
          </cell>
          <cell r="B3218" t="str">
            <v>30+ Days</v>
          </cell>
          <cell r="C3218" t="str">
            <v>Other</v>
          </cell>
        </row>
        <row r="3219">
          <cell r="A3219" t="str">
            <v>311020638185</v>
          </cell>
          <cell r="B3219" t="str">
            <v>30+ Days</v>
          </cell>
          <cell r="C3219" t="str">
            <v>Other</v>
          </cell>
        </row>
        <row r="3220">
          <cell r="A3220" t="str">
            <v>311020737069</v>
          </cell>
          <cell r="B3220" t="str">
            <v>47</v>
          </cell>
          <cell r="C3220" t="str">
            <v>Other</v>
          </cell>
        </row>
        <row r="3221">
          <cell r="A3221" t="str">
            <v>311020737185</v>
          </cell>
          <cell r="B3221" t="str">
            <v>18</v>
          </cell>
          <cell r="C3221" t="str">
            <v>Other</v>
          </cell>
        </row>
        <row r="3222">
          <cell r="A3222" t="str">
            <v>311020741069</v>
          </cell>
          <cell r="B3222" t="str">
            <v>73</v>
          </cell>
          <cell r="C3222" t="str">
            <v>Other</v>
          </cell>
        </row>
        <row r="3223">
          <cell r="A3223" t="str">
            <v>311020741185</v>
          </cell>
          <cell r="B3223" t="str">
            <v>24</v>
          </cell>
          <cell r="C3223" t="str">
            <v>Other</v>
          </cell>
        </row>
        <row r="3224">
          <cell r="A3224" t="str">
            <v>311020841816</v>
          </cell>
          <cell r="B3224" t="str">
            <v>100+</v>
          </cell>
          <cell r="C3224" t="str">
            <v>Other</v>
          </cell>
        </row>
        <row r="3225">
          <cell r="A3225" t="str">
            <v>311020843049</v>
          </cell>
          <cell r="B3225" t="str">
            <v>30+ Days</v>
          </cell>
          <cell r="C3225" t="str">
            <v>Other</v>
          </cell>
        </row>
        <row r="3226">
          <cell r="A3226" t="str">
            <v>311020843821</v>
          </cell>
          <cell r="B3226" t="str">
            <v>30+ Days</v>
          </cell>
          <cell r="C3226" t="str">
            <v>Other</v>
          </cell>
        </row>
        <row r="3227">
          <cell r="A3227" t="str">
            <v>311020886069</v>
          </cell>
          <cell r="B3227" t="str">
            <v>30+ Days</v>
          </cell>
          <cell r="C3227" t="str">
            <v>Other</v>
          </cell>
        </row>
        <row r="3228">
          <cell r="A3228" t="str">
            <v>311020886084</v>
          </cell>
          <cell r="B3228" t="str">
            <v>76</v>
          </cell>
          <cell r="C3228" t="str">
            <v>Other</v>
          </cell>
        </row>
        <row r="3229">
          <cell r="A3229" t="str">
            <v>311020886185</v>
          </cell>
          <cell r="B3229" t="str">
            <v>30+ Days</v>
          </cell>
          <cell r="C3229" t="str">
            <v>Other</v>
          </cell>
        </row>
        <row r="3230">
          <cell r="A3230" t="str">
            <v>311021062069</v>
          </cell>
          <cell r="B3230" t="str">
            <v>100+</v>
          </cell>
          <cell r="C3230" t="str">
            <v>Other</v>
          </cell>
        </row>
        <row r="3231">
          <cell r="A3231" t="str">
            <v>311021062084</v>
          </cell>
          <cell r="B3231" t="str">
            <v>100+</v>
          </cell>
          <cell r="C3231" t="str">
            <v>Other</v>
          </cell>
        </row>
        <row r="3232">
          <cell r="A3232" t="str">
            <v>311021062185</v>
          </cell>
          <cell r="B3232" t="str">
            <v>30+ Days</v>
          </cell>
          <cell r="C3232" t="str">
            <v>Other</v>
          </cell>
        </row>
        <row r="3233">
          <cell r="A3233" t="str">
            <v>311021104069</v>
          </cell>
          <cell r="B3233" t="str">
            <v>28</v>
          </cell>
          <cell r="C3233" t="str">
            <v>Other</v>
          </cell>
        </row>
        <row r="3234">
          <cell r="A3234" t="str">
            <v>311021104084</v>
          </cell>
          <cell r="B3234" t="str">
            <v>64</v>
          </cell>
          <cell r="C3234" t="str">
            <v>Other</v>
          </cell>
        </row>
        <row r="3235">
          <cell r="A3235" t="str">
            <v>311021104185</v>
          </cell>
          <cell r="B3235" t="str">
            <v>30+ Days</v>
          </cell>
          <cell r="C3235" t="str">
            <v>Other</v>
          </cell>
        </row>
        <row r="3236">
          <cell r="A3236" t="str">
            <v>311021301069</v>
          </cell>
          <cell r="B3236" t="str">
            <v>100+</v>
          </cell>
          <cell r="C3236" t="str">
            <v>Other</v>
          </cell>
        </row>
        <row r="3237">
          <cell r="A3237" t="str">
            <v>311021301185</v>
          </cell>
          <cell r="B3237" t="str">
            <v>100+</v>
          </cell>
          <cell r="C3237" t="str">
            <v>Other</v>
          </cell>
        </row>
        <row r="3238">
          <cell r="A3238" t="str">
            <v>311021374077</v>
          </cell>
          <cell r="B3238" t="str">
            <v>2</v>
          </cell>
          <cell r="C3238" t="str">
            <v>Other</v>
          </cell>
        </row>
        <row r="3239">
          <cell r="A3239" t="str">
            <v>311021374821</v>
          </cell>
          <cell r="B3239" t="str">
            <v>30+ Days</v>
          </cell>
          <cell r="C3239" t="str">
            <v>Other</v>
          </cell>
        </row>
        <row r="3240">
          <cell r="A3240" t="str">
            <v>311021555069</v>
          </cell>
          <cell r="B3240" t="str">
            <v>30+ Days</v>
          </cell>
          <cell r="C3240" t="str">
            <v>Other</v>
          </cell>
        </row>
        <row r="3241">
          <cell r="A3241" t="str">
            <v>311021555185</v>
          </cell>
          <cell r="B3241" t="str">
            <v>3</v>
          </cell>
          <cell r="C3241" t="str">
            <v>Other</v>
          </cell>
        </row>
        <row r="3242">
          <cell r="A3242" t="str">
            <v>311021590069</v>
          </cell>
          <cell r="B3242" t="str">
            <v>50</v>
          </cell>
          <cell r="C3242" t="str">
            <v>Other</v>
          </cell>
        </row>
        <row r="3243">
          <cell r="A3243" t="str">
            <v>311021590190</v>
          </cell>
          <cell r="B3243" t="str">
            <v>39</v>
          </cell>
          <cell r="C3243" t="str">
            <v>Other</v>
          </cell>
        </row>
        <row r="3244">
          <cell r="A3244" t="str">
            <v>311021617069</v>
          </cell>
          <cell r="B3244" t="str">
            <v>32</v>
          </cell>
          <cell r="C3244" t="str">
            <v>Other</v>
          </cell>
        </row>
        <row r="3245">
          <cell r="A3245" t="str">
            <v>311021617185</v>
          </cell>
          <cell r="B3245" t="str">
            <v>31</v>
          </cell>
          <cell r="C3245" t="str">
            <v>Other</v>
          </cell>
        </row>
        <row r="3246">
          <cell r="A3246" t="str">
            <v>311021638069</v>
          </cell>
          <cell r="B3246" t="str">
            <v>100+</v>
          </cell>
          <cell r="C3246" t="str">
            <v>Other</v>
          </cell>
        </row>
        <row r="3247">
          <cell r="A3247" t="str">
            <v>311021638080</v>
          </cell>
          <cell r="B3247" t="str">
            <v>100+</v>
          </cell>
          <cell r="C3247" t="str">
            <v>Other</v>
          </cell>
        </row>
        <row r="3248">
          <cell r="A3248" t="str">
            <v>311021638185</v>
          </cell>
          <cell r="B3248" t="str">
            <v>100+</v>
          </cell>
          <cell r="C3248" t="str">
            <v>Other</v>
          </cell>
        </row>
        <row r="3249">
          <cell r="A3249" t="str">
            <v>311021873069</v>
          </cell>
          <cell r="B3249" t="str">
            <v>30+ Days</v>
          </cell>
          <cell r="C3249" t="str">
            <v>Other</v>
          </cell>
        </row>
        <row r="3250">
          <cell r="A3250" t="str">
            <v>311021873084</v>
          </cell>
          <cell r="B3250" t="str">
            <v>30+ Days</v>
          </cell>
          <cell r="C3250" t="str">
            <v>Other</v>
          </cell>
        </row>
        <row r="3251">
          <cell r="A3251" t="str">
            <v>311021873185</v>
          </cell>
          <cell r="B3251" t="str">
            <v>30+ Days</v>
          </cell>
          <cell r="C3251" t="str">
            <v>Other</v>
          </cell>
        </row>
        <row r="3252">
          <cell r="A3252" t="str">
            <v>311021887069</v>
          </cell>
          <cell r="B3252" t="str">
            <v>30+ Days</v>
          </cell>
          <cell r="C3252" t="str">
            <v>Other</v>
          </cell>
        </row>
        <row r="3253">
          <cell r="A3253" t="str">
            <v>311021887084</v>
          </cell>
          <cell r="B3253" t="str">
            <v>100+</v>
          </cell>
          <cell r="C3253" t="str">
            <v>Other</v>
          </cell>
        </row>
        <row r="3254">
          <cell r="A3254" t="str">
            <v>311021887185</v>
          </cell>
          <cell r="B3254" t="str">
            <v>30+ Days</v>
          </cell>
          <cell r="C3254" t="str">
            <v>Other</v>
          </cell>
        </row>
        <row r="3255">
          <cell r="A3255" t="str">
            <v>311031037140</v>
          </cell>
          <cell r="B3255" t="str">
            <v>Sold Out</v>
          </cell>
          <cell r="C3255" t="str">
            <v>Other</v>
          </cell>
        </row>
        <row r="3256">
          <cell r="A3256" t="str">
            <v>311031374069</v>
          </cell>
          <cell r="B3256" t="str">
            <v>Sold Out</v>
          </cell>
          <cell r="C3256" t="str">
            <v>Other</v>
          </cell>
        </row>
        <row r="3257">
          <cell r="A3257" t="str">
            <v>311031374084</v>
          </cell>
          <cell r="B3257" t="str">
            <v>Sold Out</v>
          </cell>
          <cell r="C3257" t="str">
            <v>Other</v>
          </cell>
        </row>
        <row r="3258">
          <cell r="A3258" t="str">
            <v>311031374185</v>
          </cell>
          <cell r="B3258" t="str">
            <v>Sold Out</v>
          </cell>
          <cell r="C3258" t="str">
            <v>Other</v>
          </cell>
        </row>
        <row r="3259">
          <cell r="A3259" t="str">
            <v>311031374241</v>
          </cell>
          <cell r="B3259" t="str">
            <v>2</v>
          </cell>
          <cell r="C3259" t="str">
            <v>Other</v>
          </cell>
        </row>
        <row r="3260">
          <cell r="A3260" t="str">
            <v>311031396061</v>
          </cell>
          <cell r="B3260" t="str">
            <v>Sold Out</v>
          </cell>
          <cell r="C3260" t="str">
            <v>Other</v>
          </cell>
        </row>
        <row r="3261">
          <cell r="A3261" t="str">
            <v>311031396069</v>
          </cell>
          <cell r="B3261" t="str">
            <v>1</v>
          </cell>
          <cell r="C3261" t="str">
            <v>Other</v>
          </cell>
        </row>
        <row r="3262">
          <cell r="A3262" t="str">
            <v>311031396080</v>
          </cell>
          <cell r="B3262" t="str">
            <v>Sold Out</v>
          </cell>
          <cell r="C3262" t="str">
            <v>Other</v>
          </cell>
        </row>
        <row r="3263">
          <cell r="A3263" t="str">
            <v>311031396185</v>
          </cell>
          <cell r="B3263" t="str">
            <v>Sold Out</v>
          </cell>
          <cell r="C3263" t="str">
            <v>Other</v>
          </cell>
        </row>
        <row r="3264">
          <cell r="A3264" t="str">
            <v>312013062069</v>
          </cell>
          <cell r="B3264" t="str">
            <v>30+ Days</v>
          </cell>
          <cell r="C3264" t="str">
            <v>Other</v>
          </cell>
        </row>
        <row r="3265">
          <cell r="A3265" t="str">
            <v>312013062084</v>
          </cell>
          <cell r="B3265" t="str">
            <v>30+ Days</v>
          </cell>
          <cell r="C3265" t="str">
            <v>Other</v>
          </cell>
        </row>
        <row r="3266">
          <cell r="A3266" t="str">
            <v>312013062185</v>
          </cell>
          <cell r="B3266" t="str">
            <v>30+ Days</v>
          </cell>
          <cell r="C3266" t="str">
            <v>Other</v>
          </cell>
        </row>
        <row r="3267">
          <cell r="A3267" t="str">
            <v>312013104069</v>
          </cell>
          <cell r="B3267" t="str">
            <v>22</v>
          </cell>
          <cell r="C3267" t="str">
            <v>Other</v>
          </cell>
        </row>
        <row r="3268">
          <cell r="A3268" t="str">
            <v>312013104084</v>
          </cell>
          <cell r="B3268" t="str">
            <v>30+ Days</v>
          </cell>
          <cell r="C3268" t="str">
            <v>Other</v>
          </cell>
        </row>
        <row r="3269">
          <cell r="A3269" t="str">
            <v>312013104185</v>
          </cell>
          <cell r="B3269" t="str">
            <v>25</v>
          </cell>
          <cell r="C3269" t="str">
            <v>Other</v>
          </cell>
        </row>
        <row r="3270">
          <cell r="A3270" t="str">
            <v>312013301069</v>
          </cell>
          <cell r="B3270" t="str">
            <v>30+ Days</v>
          </cell>
          <cell r="C3270" t="str">
            <v>Other</v>
          </cell>
        </row>
        <row r="3271">
          <cell r="A3271" t="str">
            <v>312013301185</v>
          </cell>
          <cell r="B3271" t="str">
            <v>30+ Days</v>
          </cell>
          <cell r="C3271" t="str">
            <v>Other</v>
          </cell>
        </row>
        <row r="3272">
          <cell r="A3272" t="str">
            <v>312013374816</v>
          </cell>
          <cell r="B3272" t="str">
            <v>30+ Days</v>
          </cell>
          <cell r="C3272" t="str">
            <v>Other</v>
          </cell>
        </row>
        <row r="3273">
          <cell r="A3273" t="str">
            <v>312013555069</v>
          </cell>
          <cell r="B3273" t="str">
            <v>30+ Days</v>
          </cell>
          <cell r="C3273" t="str">
            <v>Other</v>
          </cell>
        </row>
        <row r="3274">
          <cell r="A3274" t="str">
            <v>312013555185</v>
          </cell>
          <cell r="B3274" t="str">
            <v>12</v>
          </cell>
          <cell r="C3274" t="str">
            <v>Other</v>
          </cell>
        </row>
        <row r="3275">
          <cell r="A3275" t="str">
            <v>312013638069</v>
          </cell>
          <cell r="B3275" t="str">
            <v>30+ Days</v>
          </cell>
          <cell r="C3275" t="str">
            <v>Other</v>
          </cell>
        </row>
        <row r="3276">
          <cell r="A3276" t="str">
            <v>312013638084</v>
          </cell>
          <cell r="B3276" t="str">
            <v>30+ Days</v>
          </cell>
          <cell r="C3276" t="str">
            <v>Other</v>
          </cell>
        </row>
        <row r="3277">
          <cell r="A3277" t="str">
            <v>312013638185</v>
          </cell>
          <cell r="B3277" t="str">
            <v>30+ Days</v>
          </cell>
          <cell r="C3277" t="str">
            <v>Other</v>
          </cell>
        </row>
        <row r="3278">
          <cell r="A3278" t="str">
            <v>312013842069</v>
          </cell>
          <cell r="B3278" t="str">
            <v>30+ Days</v>
          </cell>
          <cell r="C3278" t="str">
            <v>Other</v>
          </cell>
        </row>
        <row r="3279">
          <cell r="A3279" t="str">
            <v>312013842084</v>
          </cell>
          <cell r="B3279" t="str">
            <v>30+ Days</v>
          </cell>
          <cell r="C3279" t="str">
            <v>Other</v>
          </cell>
        </row>
        <row r="3280">
          <cell r="A3280" t="str">
            <v>312013842185</v>
          </cell>
          <cell r="B3280" t="str">
            <v>30+ Days</v>
          </cell>
          <cell r="C3280" t="str">
            <v>Other</v>
          </cell>
        </row>
        <row r="3281">
          <cell r="A3281" t="str">
            <v>312013843049</v>
          </cell>
          <cell r="B3281" t="str">
            <v>30+ Days</v>
          </cell>
          <cell r="C3281" t="str">
            <v>Other</v>
          </cell>
        </row>
        <row r="3282">
          <cell r="A3282" t="str">
            <v>312013843821</v>
          </cell>
          <cell r="B3282" t="str">
            <v>30+ Days</v>
          </cell>
          <cell r="C3282" t="str">
            <v>Other</v>
          </cell>
        </row>
        <row r="3283">
          <cell r="A3283" t="str">
            <v>312013859069</v>
          </cell>
          <cell r="B3283" t="str">
            <v>30+ Days</v>
          </cell>
          <cell r="C3283" t="str">
            <v>Other</v>
          </cell>
        </row>
        <row r="3284">
          <cell r="A3284" t="str">
            <v>312013859084</v>
          </cell>
          <cell r="B3284" t="str">
            <v>30+ Days</v>
          </cell>
          <cell r="C3284" t="str">
            <v>Other</v>
          </cell>
        </row>
        <row r="3285">
          <cell r="A3285" t="str">
            <v>312013859185</v>
          </cell>
          <cell r="B3285" t="str">
            <v>30+ Days</v>
          </cell>
          <cell r="C3285" t="str">
            <v>Other</v>
          </cell>
        </row>
        <row r="3286">
          <cell r="A3286" t="str">
            <v>312013874069</v>
          </cell>
          <cell r="B3286" t="str">
            <v>30+ Days</v>
          </cell>
          <cell r="C3286" t="str">
            <v>Other</v>
          </cell>
        </row>
        <row r="3287">
          <cell r="A3287" t="str">
            <v>312013874084</v>
          </cell>
          <cell r="B3287" t="str">
            <v>30+ Days</v>
          </cell>
          <cell r="C3287" t="str">
            <v>Other</v>
          </cell>
        </row>
        <row r="3288">
          <cell r="A3288" t="str">
            <v>312013874185</v>
          </cell>
          <cell r="B3288" t="str">
            <v>30+ Days</v>
          </cell>
          <cell r="C3288" t="str">
            <v>Other</v>
          </cell>
        </row>
        <row r="3289">
          <cell r="A3289" t="str">
            <v>320024038097</v>
          </cell>
          <cell r="B3289" t="str">
            <v>4</v>
          </cell>
          <cell r="C3289" t="str">
            <v>Other</v>
          </cell>
        </row>
        <row r="3290">
          <cell r="A3290" t="str">
            <v>320024045097</v>
          </cell>
          <cell r="B3290" t="str">
            <v>2</v>
          </cell>
          <cell r="C3290" t="str">
            <v>Other</v>
          </cell>
        </row>
        <row r="3291">
          <cell r="A3291" t="str">
            <v>320024062115</v>
          </cell>
          <cell r="B3291" t="str">
            <v>30+ Days</v>
          </cell>
          <cell r="C3291" t="str">
            <v>Other</v>
          </cell>
        </row>
        <row r="3292">
          <cell r="A3292" t="str">
            <v>320024065096</v>
          </cell>
          <cell r="B3292" t="str">
            <v>Sold Out</v>
          </cell>
          <cell r="C3292" t="str">
            <v>Other</v>
          </cell>
        </row>
        <row r="3293">
          <cell r="A3293" t="str">
            <v>320024104094</v>
          </cell>
          <cell r="B3293" t="str">
            <v>Sold Out</v>
          </cell>
          <cell r="C3293" t="str">
            <v>Other</v>
          </cell>
        </row>
        <row r="3294">
          <cell r="A3294" t="str">
            <v>320024113097</v>
          </cell>
          <cell r="B3294" t="str">
            <v>1</v>
          </cell>
          <cell r="C3294" t="str">
            <v>Other</v>
          </cell>
        </row>
        <row r="3295">
          <cell r="A3295" t="str">
            <v>320024128097</v>
          </cell>
          <cell r="B3295" t="str">
            <v>4</v>
          </cell>
          <cell r="C3295" t="str">
            <v>Other</v>
          </cell>
        </row>
        <row r="3296">
          <cell r="A3296" t="str">
            <v>320024128104</v>
          </cell>
          <cell r="B3296" t="str">
            <v>Sold Out</v>
          </cell>
          <cell r="C3296" t="str">
            <v>Other</v>
          </cell>
        </row>
        <row r="3297">
          <cell r="A3297" t="str">
            <v>320024181097</v>
          </cell>
          <cell r="B3297" t="str">
            <v>1</v>
          </cell>
          <cell r="C3297" t="str">
            <v>Other</v>
          </cell>
        </row>
        <row r="3298">
          <cell r="A3298" t="str">
            <v>320024187096</v>
          </cell>
          <cell r="B3298" t="str">
            <v>Sold Out</v>
          </cell>
          <cell r="C3298" t="str">
            <v>Other</v>
          </cell>
        </row>
        <row r="3299">
          <cell r="A3299" t="str">
            <v>320024192094</v>
          </cell>
          <cell r="B3299" t="str">
            <v>1</v>
          </cell>
          <cell r="C3299" t="str">
            <v>Other</v>
          </cell>
        </row>
        <row r="3300">
          <cell r="A3300" t="str">
            <v>320024199094</v>
          </cell>
          <cell r="B3300" t="str">
            <v>Sold Out</v>
          </cell>
          <cell r="C3300" t="str">
            <v>Other</v>
          </cell>
        </row>
        <row r="3301">
          <cell r="A3301" t="str">
            <v>320024202100</v>
          </cell>
          <cell r="B3301" t="str">
            <v>1</v>
          </cell>
          <cell r="C3301" t="str">
            <v>Other</v>
          </cell>
        </row>
        <row r="3302">
          <cell r="A3302" t="str">
            <v>320024208096</v>
          </cell>
          <cell r="B3302" t="str">
            <v>Sold Out</v>
          </cell>
          <cell r="C3302" t="str">
            <v>Other</v>
          </cell>
        </row>
        <row r="3303">
          <cell r="A3303" t="str">
            <v>320024213097</v>
          </cell>
          <cell r="B3303" t="str">
            <v>30+ Days</v>
          </cell>
          <cell r="C3303" t="str">
            <v>Other</v>
          </cell>
        </row>
        <row r="3304">
          <cell r="A3304" t="str">
            <v>320024225096</v>
          </cell>
          <cell r="B3304" t="str">
            <v>Sold Out</v>
          </cell>
          <cell r="C3304" t="str">
            <v>Other</v>
          </cell>
        </row>
        <row r="3305">
          <cell r="A3305" t="str">
            <v>320024310096</v>
          </cell>
          <cell r="B3305" t="str">
            <v>Sold Out</v>
          </cell>
          <cell r="C3305" t="str">
            <v>Other</v>
          </cell>
        </row>
        <row r="3306">
          <cell r="A3306" t="str">
            <v>320024311097</v>
          </cell>
          <cell r="B3306" t="str">
            <v>Sold Out</v>
          </cell>
          <cell r="C3306" t="str">
            <v>Other</v>
          </cell>
        </row>
        <row r="3307">
          <cell r="A3307" t="str">
            <v>320024325097</v>
          </cell>
          <cell r="B3307" t="str">
            <v>1</v>
          </cell>
          <cell r="C3307" t="str">
            <v>Other</v>
          </cell>
        </row>
        <row r="3308">
          <cell r="A3308" t="str">
            <v>320024326097</v>
          </cell>
          <cell r="B3308" t="str">
            <v>Sold Out</v>
          </cell>
          <cell r="C3308" t="str">
            <v>Other</v>
          </cell>
        </row>
        <row r="3309">
          <cell r="A3309" t="str">
            <v>320024331191</v>
          </cell>
          <cell r="B3309" t="str">
            <v>Sold Out</v>
          </cell>
          <cell r="C3309" t="str">
            <v>Other</v>
          </cell>
        </row>
        <row r="3310">
          <cell r="A3310" t="str">
            <v>320024351100</v>
          </cell>
          <cell r="B3310" t="str">
            <v>1</v>
          </cell>
          <cell r="C3310" t="str">
            <v>Other</v>
          </cell>
        </row>
        <row r="3311">
          <cell r="A3311" t="str">
            <v>320024361096</v>
          </cell>
          <cell r="B3311" t="str">
            <v>Sold Out</v>
          </cell>
          <cell r="C3311" t="str">
            <v>Other</v>
          </cell>
        </row>
        <row r="3312">
          <cell r="A3312" t="str">
            <v>320024398097</v>
          </cell>
          <cell r="B3312" t="str">
            <v>Sold Out</v>
          </cell>
          <cell r="C3312" t="str">
            <v>Other</v>
          </cell>
        </row>
        <row r="3313">
          <cell r="A3313" t="str">
            <v>320024399097</v>
          </cell>
          <cell r="B3313" t="str">
            <v>Sold Out</v>
          </cell>
          <cell r="C3313" t="str">
            <v>Other</v>
          </cell>
        </row>
        <row r="3314">
          <cell r="A3314" t="str">
            <v>320024399104</v>
          </cell>
          <cell r="B3314" t="str">
            <v>3</v>
          </cell>
          <cell r="C3314" t="str">
            <v>Other</v>
          </cell>
        </row>
        <row r="3315">
          <cell r="A3315" t="str">
            <v>320024400097</v>
          </cell>
          <cell r="B3315" t="str">
            <v>Sold Out</v>
          </cell>
          <cell r="C3315" t="str">
            <v>Other</v>
          </cell>
        </row>
        <row r="3316">
          <cell r="A3316" t="str">
            <v>320024400104</v>
          </cell>
          <cell r="B3316" t="str">
            <v>1</v>
          </cell>
          <cell r="C3316" t="str">
            <v>Other</v>
          </cell>
        </row>
        <row r="3317">
          <cell r="A3317" t="str">
            <v>320024441097</v>
          </cell>
          <cell r="B3317" t="str">
            <v>Sold Out</v>
          </cell>
          <cell r="C3317" t="str">
            <v>Other</v>
          </cell>
        </row>
        <row r="3318">
          <cell r="A3318" t="str">
            <v>320024442097</v>
          </cell>
          <cell r="B3318" t="str">
            <v>1</v>
          </cell>
          <cell r="C3318" t="str">
            <v>Other</v>
          </cell>
        </row>
        <row r="3319">
          <cell r="A3319" t="str">
            <v>320024443097</v>
          </cell>
          <cell r="B3319" t="str">
            <v>Sold Out</v>
          </cell>
          <cell r="C3319" t="str">
            <v>Other</v>
          </cell>
        </row>
        <row r="3320">
          <cell r="A3320" t="str">
            <v>320024444097</v>
          </cell>
          <cell r="B3320" t="str">
            <v>Sold Out</v>
          </cell>
          <cell r="C3320" t="str">
            <v>Other</v>
          </cell>
        </row>
        <row r="3321">
          <cell r="A3321" t="str">
            <v>320024444104</v>
          </cell>
          <cell r="B3321" t="str">
            <v>Sold Out</v>
          </cell>
          <cell r="C3321" t="str">
            <v>Other</v>
          </cell>
        </row>
        <row r="3322">
          <cell r="A3322" t="str">
            <v>320024476067</v>
          </cell>
          <cell r="B3322" t="str">
            <v>Sold Out</v>
          </cell>
          <cell r="C3322" t="str">
            <v>Other</v>
          </cell>
        </row>
        <row r="3323">
          <cell r="A3323" t="str">
            <v>320024476097</v>
          </cell>
          <cell r="B3323" t="str">
            <v>1</v>
          </cell>
          <cell r="C3323" t="str">
            <v>Other</v>
          </cell>
        </row>
        <row r="3324">
          <cell r="A3324" t="str">
            <v>320024477067</v>
          </cell>
          <cell r="B3324" t="str">
            <v>Sold Out</v>
          </cell>
          <cell r="C3324" t="str">
            <v>Other</v>
          </cell>
        </row>
        <row r="3325">
          <cell r="A3325" t="str">
            <v>320024479096</v>
          </cell>
          <cell r="B3325" t="str">
            <v>Sold Out</v>
          </cell>
          <cell r="C3325" t="str">
            <v>Other</v>
          </cell>
        </row>
        <row r="3326">
          <cell r="A3326" t="str">
            <v>320024481096</v>
          </cell>
          <cell r="B3326" t="str">
            <v>Sold Out</v>
          </cell>
          <cell r="C3326" t="str">
            <v>Other</v>
          </cell>
        </row>
        <row r="3327">
          <cell r="A3327" t="str">
            <v>320024485097</v>
          </cell>
          <cell r="B3327" t="str">
            <v>1</v>
          </cell>
          <cell r="C3327" t="str">
            <v>Other</v>
          </cell>
        </row>
        <row r="3328">
          <cell r="A3328" t="str">
            <v>320024485100</v>
          </cell>
          <cell r="B3328" t="str">
            <v>Sold Out</v>
          </cell>
          <cell r="C3328" t="str">
            <v>Other</v>
          </cell>
        </row>
        <row r="3329">
          <cell r="A3329" t="str">
            <v>320024516097</v>
          </cell>
          <cell r="B3329" t="str">
            <v>Sold Out</v>
          </cell>
          <cell r="C3329" t="str">
            <v>Other</v>
          </cell>
        </row>
        <row r="3330">
          <cell r="A3330" t="str">
            <v>320024520096</v>
          </cell>
          <cell r="B3330" t="str">
            <v>Sold Out</v>
          </cell>
          <cell r="C3330" t="str">
            <v>Other</v>
          </cell>
        </row>
        <row r="3331">
          <cell r="A3331" t="str">
            <v>320024520187</v>
          </cell>
          <cell r="B3331" t="str">
            <v>Sold Out</v>
          </cell>
          <cell r="C3331" t="str">
            <v>Other</v>
          </cell>
        </row>
        <row r="3332">
          <cell r="A3332" t="str">
            <v>320024525097</v>
          </cell>
          <cell r="B3332" t="str">
            <v>Sold Out</v>
          </cell>
          <cell r="C3332" t="str">
            <v>Other</v>
          </cell>
        </row>
        <row r="3333">
          <cell r="A3333" t="str">
            <v>320024540094</v>
          </cell>
          <cell r="B3333" t="str">
            <v>Sold Out</v>
          </cell>
          <cell r="C3333" t="str">
            <v>Other</v>
          </cell>
        </row>
        <row r="3334">
          <cell r="A3334" t="str">
            <v>320024559097</v>
          </cell>
          <cell r="B3334" t="str">
            <v>Sold Out</v>
          </cell>
          <cell r="C3334" t="str">
            <v>Other</v>
          </cell>
        </row>
        <row r="3335">
          <cell r="A3335" t="str">
            <v>320024560097</v>
          </cell>
          <cell r="B3335" t="str">
            <v>Sold Out</v>
          </cell>
          <cell r="C3335" t="str">
            <v>Other</v>
          </cell>
        </row>
        <row r="3336">
          <cell r="A3336" t="str">
            <v>320024560104</v>
          </cell>
          <cell r="B3336" t="str">
            <v>Sold Out</v>
          </cell>
          <cell r="C3336" t="str">
            <v>Other</v>
          </cell>
        </row>
        <row r="3337">
          <cell r="A3337" t="str">
            <v>320024641097</v>
          </cell>
          <cell r="B3337" t="str">
            <v>2</v>
          </cell>
          <cell r="C3337" t="str">
            <v>Other</v>
          </cell>
        </row>
        <row r="3338">
          <cell r="A3338" t="str">
            <v>320024653097</v>
          </cell>
          <cell r="B3338" t="str">
            <v>Sold Out</v>
          </cell>
          <cell r="C3338" t="str">
            <v>Other</v>
          </cell>
        </row>
        <row r="3339">
          <cell r="A3339" t="str">
            <v>320024654097</v>
          </cell>
          <cell r="B3339" t="str">
            <v>Sold Out</v>
          </cell>
          <cell r="C3339" t="str">
            <v>Other</v>
          </cell>
        </row>
        <row r="3340">
          <cell r="A3340" t="str">
            <v>320024654104</v>
          </cell>
          <cell r="B3340" t="str">
            <v>Sold Out</v>
          </cell>
          <cell r="C3340" t="str">
            <v>Other</v>
          </cell>
        </row>
        <row r="3341">
          <cell r="A3341" t="str">
            <v>320024664097</v>
          </cell>
          <cell r="B3341" t="str">
            <v>1</v>
          </cell>
          <cell r="C3341" t="str">
            <v>Other</v>
          </cell>
        </row>
        <row r="3342">
          <cell r="A3342" t="str">
            <v>320024665096</v>
          </cell>
          <cell r="B3342" t="str">
            <v>Sold Out</v>
          </cell>
          <cell r="C3342" t="str">
            <v>Other</v>
          </cell>
        </row>
        <row r="3343">
          <cell r="A3343" t="str">
            <v>320024665104</v>
          </cell>
          <cell r="B3343" t="str">
            <v>Sold Out</v>
          </cell>
          <cell r="C3343" t="str">
            <v>Other</v>
          </cell>
        </row>
        <row r="3344">
          <cell r="A3344" t="str">
            <v>320024666104</v>
          </cell>
          <cell r="B3344" t="str">
            <v>Sold Out</v>
          </cell>
          <cell r="C3344" t="str">
            <v>Other</v>
          </cell>
        </row>
        <row r="3345">
          <cell r="A3345" t="str">
            <v>320024668096</v>
          </cell>
          <cell r="B3345" t="str">
            <v>Sold Out</v>
          </cell>
          <cell r="C3345" t="str">
            <v>Other</v>
          </cell>
        </row>
        <row r="3346">
          <cell r="A3346" t="str">
            <v>320024669097</v>
          </cell>
          <cell r="B3346" t="str">
            <v>Sold Out</v>
          </cell>
          <cell r="C3346" t="str">
            <v>Other</v>
          </cell>
        </row>
        <row r="3347">
          <cell r="A3347" t="str">
            <v>320024669104</v>
          </cell>
          <cell r="B3347" t="str">
            <v>Sold Out</v>
          </cell>
          <cell r="C3347" t="str">
            <v>Other</v>
          </cell>
        </row>
        <row r="3348">
          <cell r="A3348" t="str">
            <v>320024683115</v>
          </cell>
          <cell r="B3348" t="str">
            <v>30+ Days</v>
          </cell>
          <cell r="C3348" t="str">
            <v>Other</v>
          </cell>
        </row>
        <row r="3349">
          <cell r="A3349" t="str">
            <v>320024749097</v>
          </cell>
          <cell r="B3349" t="str">
            <v>49</v>
          </cell>
          <cell r="C3349" t="str">
            <v>Other</v>
          </cell>
        </row>
        <row r="3350">
          <cell r="A3350" t="str">
            <v>320024751097</v>
          </cell>
          <cell r="B3350" t="str">
            <v>28</v>
          </cell>
          <cell r="C3350" t="str">
            <v>Other</v>
          </cell>
        </row>
        <row r="3351">
          <cell r="A3351" t="str">
            <v>320024752097</v>
          </cell>
          <cell r="B3351" t="str">
            <v>100+</v>
          </cell>
          <cell r="C3351" t="str">
            <v>Other</v>
          </cell>
        </row>
        <row r="3352">
          <cell r="A3352" t="str">
            <v>320024779097</v>
          </cell>
          <cell r="B3352" t="str">
            <v>Sold Out</v>
          </cell>
          <cell r="C3352" t="str">
            <v>Other</v>
          </cell>
        </row>
        <row r="3353">
          <cell r="A3353" t="str">
            <v>320024813097</v>
          </cell>
          <cell r="B3353" t="str">
            <v>58</v>
          </cell>
          <cell r="C3353" t="str">
            <v>Other</v>
          </cell>
        </row>
        <row r="3354">
          <cell r="A3354" t="str">
            <v>320024814097</v>
          </cell>
          <cell r="B3354" t="str">
            <v>70</v>
          </cell>
          <cell r="C3354" t="str">
            <v>Other</v>
          </cell>
        </row>
        <row r="3355">
          <cell r="A3355" t="str">
            <v>320024816097</v>
          </cell>
          <cell r="B3355" t="str">
            <v>Sold Out</v>
          </cell>
          <cell r="C3355" t="str">
            <v>Other</v>
          </cell>
        </row>
        <row r="3356">
          <cell r="A3356" t="str">
            <v>320024817097</v>
          </cell>
          <cell r="B3356" t="str">
            <v>100+</v>
          </cell>
          <cell r="C3356" t="str">
            <v>Other</v>
          </cell>
        </row>
        <row r="3357">
          <cell r="A3357" t="str">
            <v>320024842097</v>
          </cell>
          <cell r="B3357" t="str">
            <v>30+ Days</v>
          </cell>
          <cell r="C3357" t="str">
            <v>Other</v>
          </cell>
        </row>
        <row r="3358">
          <cell r="A3358" t="str">
            <v>320024859097</v>
          </cell>
          <cell r="B3358" t="str">
            <v>30+ Days</v>
          </cell>
          <cell r="C3358" t="str">
            <v>Other</v>
          </cell>
        </row>
        <row r="3359">
          <cell r="A3359" t="str">
            <v>320024874097</v>
          </cell>
          <cell r="B3359" t="str">
            <v>30+ Days</v>
          </cell>
          <cell r="C3359" t="str">
            <v>Other</v>
          </cell>
        </row>
        <row r="3360">
          <cell r="A3360" t="str">
            <v>320024887097</v>
          </cell>
          <cell r="B3360" t="str">
            <v>30+ Days</v>
          </cell>
          <cell r="C3360" t="str">
            <v>Other</v>
          </cell>
        </row>
        <row r="3361">
          <cell r="A3361" t="str">
            <v>320025038100</v>
          </cell>
          <cell r="B3361" t="str">
            <v>Sold Out</v>
          </cell>
          <cell r="C3361" t="str">
            <v>Other</v>
          </cell>
        </row>
        <row r="3362">
          <cell r="A3362" t="str">
            <v>320025104100</v>
          </cell>
          <cell r="B3362" t="str">
            <v>Sold Out</v>
          </cell>
          <cell r="C3362" t="str">
            <v>Other</v>
          </cell>
        </row>
        <row r="3363">
          <cell r="A3363" t="str">
            <v>320025199100</v>
          </cell>
          <cell r="B3363" t="str">
            <v>Sold Out</v>
          </cell>
          <cell r="C3363" t="str">
            <v>Other</v>
          </cell>
        </row>
        <row r="3364">
          <cell r="A3364" t="str">
            <v>320025311100</v>
          </cell>
          <cell r="B3364" t="str">
            <v>Sold Out</v>
          </cell>
          <cell r="C3364" t="str">
            <v>Other</v>
          </cell>
        </row>
        <row r="3365">
          <cell r="A3365" t="str">
            <v>320025441100</v>
          </cell>
          <cell r="B3365" t="str">
            <v>Sold Out</v>
          </cell>
          <cell r="C3365" t="str">
            <v>Other</v>
          </cell>
        </row>
        <row r="3366">
          <cell r="A3366" t="str">
            <v>320025512100</v>
          </cell>
          <cell r="B3366" t="str">
            <v>Sold Out</v>
          </cell>
          <cell r="C3366" t="str">
            <v>Other</v>
          </cell>
        </row>
        <row r="3367">
          <cell r="A3367" t="str">
            <v>320025632100</v>
          </cell>
          <cell r="B3367" t="str">
            <v>Sold Out</v>
          </cell>
          <cell r="C3367" t="str">
            <v>Other</v>
          </cell>
        </row>
        <row r="3368">
          <cell r="A3368" t="str">
            <v>320026062206</v>
          </cell>
          <cell r="B3368" t="str">
            <v>Sold Out</v>
          </cell>
          <cell r="C3368" t="str">
            <v>Other</v>
          </cell>
        </row>
        <row r="3369">
          <cell r="A3369" t="str">
            <v>320026104206</v>
          </cell>
          <cell r="B3369" t="str">
            <v>Sold Out</v>
          </cell>
          <cell r="C3369" t="str">
            <v>Other</v>
          </cell>
        </row>
        <row r="3370">
          <cell r="A3370" t="str">
            <v>320026261097</v>
          </cell>
          <cell r="B3370" t="str">
            <v>100+</v>
          </cell>
          <cell r="C3370" t="str">
            <v>Other</v>
          </cell>
        </row>
        <row r="3371">
          <cell r="A3371" t="str">
            <v>320026311206</v>
          </cell>
          <cell r="B3371" t="str">
            <v>Sold Out</v>
          </cell>
          <cell r="C3371" t="str">
            <v>Other</v>
          </cell>
        </row>
        <row r="3372">
          <cell r="A3372" t="str">
            <v>320026401104</v>
          </cell>
          <cell r="B3372" t="str">
            <v>Sold Out</v>
          </cell>
          <cell r="C3372" t="str">
            <v>Other</v>
          </cell>
        </row>
        <row r="3373">
          <cell r="A3373" t="str">
            <v>320026441097</v>
          </cell>
          <cell r="B3373" t="str">
            <v>Sold Out</v>
          </cell>
          <cell r="C3373" t="str">
            <v>Other</v>
          </cell>
        </row>
        <row r="3374">
          <cell r="A3374" t="str">
            <v>320026512206</v>
          </cell>
          <cell r="B3374" t="str">
            <v>Sold Out</v>
          </cell>
          <cell r="C3374" t="str">
            <v>Other</v>
          </cell>
        </row>
        <row r="3375">
          <cell r="A3375" t="str">
            <v>320026525097</v>
          </cell>
          <cell r="B3375" t="str">
            <v>Sold Out</v>
          </cell>
          <cell r="C3375" t="str">
            <v>Other</v>
          </cell>
        </row>
        <row r="3376">
          <cell r="A3376" t="str">
            <v>320026587097</v>
          </cell>
          <cell r="B3376" t="str">
            <v>Sold Out</v>
          </cell>
          <cell r="C3376" t="str">
            <v>Other</v>
          </cell>
        </row>
        <row r="3377">
          <cell r="A3377" t="str">
            <v>320026606097</v>
          </cell>
          <cell r="B3377" t="str">
            <v>Sold Out</v>
          </cell>
          <cell r="C3377" t="str">
            <v>Other</v>
          </cell>
        </row>
        <row r="3378">
          <cell r="A3378" t="str">
            <v>320026632206</v>
          </cell>
          <cell r="B3378" t="str">
            <v>Sold Out</v>
          </cell>
          <cell r="C3378" t="str">
            <v>Other</v>
          </cell>
        </row>
        <row r="3379">
          <cell r="A3379" t="str">
            <v>320026688097</v>
          </cell>
          <cell r="B3379" t="str">
            <v>Sold Out</v>
          </cell>
          <cell r="C3379" t="str">
            <v>Other</v>
          </cell>
        </row>
        <row r="3380">
          <cell r="A3380" t="str">
            <v>320026692097</v>
          </cell>
          <cell r="B3380" t="str">
            <v>Sold Out</v>
          </cell>
          <cell r="C3380" t="str">
            <v>Other</v>
          </cell>
        </row>
        <row r="3381">
          <cell r="A3381" t="str">
            <v>320026697097</v>
          </cell>
          <cell r="B3381" t="str">
            <v>Sold Out</v>
          </cell>
          <cell r="C3381" t="str">
            <v>Other</v>
          </cell>
        </row>
        <row r="3382">
          <cell r="A3382" t="str">
            <v>320026701097</v>
          </cell>
          <cell r="B3382" t="str">
            <v>Sold Out</v>
          </cell>
          <cell r="C3382" t="str">
            <v>Other</v>
          </cell>
        </row>
        <row r="3383">
          <cell r="A3383" t="str">
            <v>320039062097</v>
          </cell>
          <cell r="B3383" t="str">
            <v>100+</v>
          </cell>
          <cell r="C3383" t="str">
            <v>Other</v>
          </cell>
        </row>
        <row r="3384">
          <cell r="A3384" t="str">
            <v>320039104097</v>
          </cell>
          <cell r="B3384" t="str">
            <v>100+</v>
          </cell>
          <cell r="C3384" t="str">
            <v>Other</v>
          </cell>
        </row>
        <row r="3385">
          <cell r="A3385" t="str">
            <v>320039301097</v>
          </cell>
          <cell r="B3385" t="str">
            <v>8</v>
          </cell>
          <cell r="C3385" t="str">
            <v>Other</v>
          </cell>
        </row>
        <row r="3386">
          <cell r="A3386" t="str">
            <v>320039386097</v>
          </cell>
          <cell r="B3386" t="str">
            <v>100+</v>
          </cell>
          <cell r="C3386" t="str">
            <v>Other</v>
          </cell>
        </row>
        <row r="3387">
          <cell r="A3387" t="str">
            <v>320039497097</v>
          </cell>
          <cell r="B3387" t="str">
            <v>Sold Out</v>
          </cell>
          <cell r="C3387" t="str">
            <v>Other</v>
          </cell>
        </row>
        <row r="3388">
          <cell r="A3388" t="str">
            <v>320039512097</v>
          </cell>
          <cell r="B3388" t="str">
            <v>100+</v>
          </cell>
          <cell r="C3388" t="str">
            <v>Other</v>
          </cell>
        </row>
        <row r="3389">
          <cell r="A3389" t="str">
            <v>320039632097</v>
          </cell>
          <cell r="B3389" t="str">
            <v>100+</v>
          </cell>
          <cell r="C3389" t="str">
            <v>Other</v>
          </cell>
        </row>
        <row r="3390">
          <cell r="A3390" t="str">
            <v>320039688097</v>
          </cell>
          <cell r="B3390" t="str">
            <v>5</v>
          </cell>
          <cell r="C3390" t="str">
            <v>Other</v>
          </cell>
        </row>
        <row r="3391">
          <cell r="A3391" t="str">
            <v>320039692097</v>
          </cell>
          <cell r="B3391" t="str">
            <v>3</v>
          </cell>
          <cell r="C3391" t="str">
            <v>Other</v>
          </cell>
        </row>
        <row r="3392">
          <cell r="A3392" t="str">
            <v>320039697097</v>
          </cell>
          <cell r="B3392" t="str">
            <v>11</v>
          </cell>
          <cell r="C3392" t="str">
            <v>Other</v>
          </cell>
        </row>
        <row r="3393">
          <cell r="A3393" t="str">
            <v>320039701097</v>
          </cell>
          <cell r="B3393" t="str">
            <v>8</v>
          </cell>
          <cell r="C3393" t="str">
            <v>Other</v>
          </cell>
        </row>
        <row r="3394">
          <cell r="A3394" t="str">
            <v>320039748097</v>
          </cell>
          <cell r="B3394" t="str">
            <v>42</v>
          </cell>
          <cell r="C3394" t="str">
            <v>Other</v>
          </cell>
        </row>
        <row r="3395">
          <cell r="A3395" t="str">
            <v>320039749097</v>
          </cell>
          <cell r="B3395" t="str">
            <v>Sold Out</v>
          </cell>
          <cell r="C3395" t="str">
            <v>Other</v>
          </cell>
        </row>
        <row r="3396">
          <cell r="A3396" t="str">
            <v>320039750097</v>
          </cell>
          <cell r="B3396" t="str">
            <v>Sold Out</v>
          </cell>
          <cell r="C3396" t="str">
            <v>Other</v>
          </cell>
        </row>
        <row r="3397">
          <cell r="A3397" t="str">
            <v>320039751097</v>
          </cell>
          <cell r="B3397" t="str">
            <v>2</v>
          </cell>
          <cell r="C3397" t="str">
            <v>Other</v>
          </cell>
        </row>
        <row r="3398">
          <cell r="A3398" t="str">
            <v>320039752097</v>
          </cell>
          <cell r="B3398" t="str">
            <v>3</v>
          </cell>
          <cell r="C3398" t="str">
            <v>Other</v>
          </cell>
        </row>
        <row r="3399">
          <cell r="A3399" t="str">
            <v>320039778097</v>
          </cell>
          <cell r="B3399" t="str">
            <v>Sold Out</v>
          </cell>
          <cell r="C3399" t="str">
            <v>Other</v>
          </cell>
        </row>
        <row r="3400">
          <cell r="A3400" t="str">
            <v>320039779097</v>
          </cell>
          <cell r="B3400" t="str">
            <v>Sold Out</v>
          </cell>
          <cell r="C3400" t="str">
            <v>Other</v>
          </cell>
        </row>
        <row r="3401">
          <cell r="A3401" t="str">
            <v>320039780097</v>
          </cell>
          <cell r="B3401" t="str">
            <v>6</v>
          </cell>
          <cell r="C3401" t="str">
            <v>Other</v>
          </cell>
        </row>
        <row r="3402">
          <cell r="A3402" t="str">
            <v>320039791097</v>
          </cell>
          <cell r="B3402" t="str">
            <v>Sold Out</v>
          </cell>
          <cell r="C3402" t="str">
            <v>Other</v>
          </cell>
        </row>
        <row r="3403">
          <cell r="A3403" t="str">
            <v>320039815097</v>
          </cell>
          <cell r="B3403" t="str">
            <v>Sold Out</v>
          </cell>
          <cell r="C3403" t="str">
            <v>Other</v>
          </cell>
        </row>
        <row r="3404">
          <cell r="A3404" t="str">
            <v>320039816097</v>
          </cell>
          <cell r="B3404" t="str">
            <v>Sold Out</v>
          </cell>
          <cell r="C3404" t="str">
            <v>Other</v>
          </cell>
        </row>
        <row r="3405">
          <cell r="A3405" t="str">
            <v>320039817097</v>
          </cell>
          <cell r="B3405" t="str">
            <v>Sold Out</v>
          </cell>
          <cell r="C3405" t="str">
            <v>Other</v>
          </cell>
        </row>
        <row r="3406">
          <cell r="A3406" t="str">
            <v>320390205097</v>
          </cell>
          <cell r="B3406" t="str">
            <v>30+ Days</v>
          </cell>
          <cell r="C3406" t="str">
            <v>Other</v>
          </cell>
        </row>
        <row r="3407">
          <cell r="A3407" t="str">
            <v>320390221097</v>
          </cell>
          <cell r="B3407" t="str">
            <v>30+ Days</v>
          </cell>
          <cell r="C3407" t="str">
            <v>Other</v>
          </cell>
        </row>
        <row r="3408">
          <cell r="A3408" t="str">
            <v>320390484097</v>
          </cell>
          <cell r="B3408" t="str">
            <v>30+ Days</v>
          </cell>
          <cell r="C3408" t="str">
            <v>Other</v>
          </cell>
        </row>
        <row r="3409">
          <cell r="A3409" t="str">
            <v>320391062097</v>
          </cell>
          <cell r="B3409" t="str">
            <v>100+</v>
          </cell>
          <cell r="C3409" t="str">
            <v>Other</v>
          </cell>
        </row>
        <row r="3410">
          <cell r="A3410" t="str">
            <v>320391104097</v>
          </cell>
          <cell r="B3410" t="str">
            <v>100+</v>
          </cell>
          <cell r="C3410" t="str">
            <v>Other</v>
          </cell>
        </row>
        <row r="3411">
          <cell r="A3411" t="str">
            <v>320391441097</v>
          </cell>
          <cell r="B3411" t="str">
            <v>100+</v>
          </cell>
          <cell r="C3411" t="str">
            <v>Other</v>
          </cell>
        </row>
        <row r="3412">
          <cell r="A3412" t="str">
            <v>320391484097</v>
          </cell>
          <cell r="B3412" t="str">
            <v>Sold Out</v>
          </cell>
          <cell r="C3412" t="str">
            <v>Other</v>
          </cell>
        </row>
        <row r="3413">
          <cell r="A3413" t="str">
            <v>320391497097</v>
          </cell>
          <cell r="B3413" t="str">
            <v>Sold Out</v>
          </cell>
          <cell r="C3413" t="str">
            <v>Other</v>
          </cell>
        </row>
        <row r="3414">
          <cell r="A3414" t="str">
            <v>320391512097</v>
          </cell>
          <cell r="B3414" t="str">
            <v>100+</v>
          </cell>
          <cell r="C3414" t="str">
            <v>Other</v>
          </cell>
        </row>
        <row r="3415">
          <cell r="A3415" t="str">
            <v>320391560097</v>
          </cell>
          <cell r="B3415" t="str">
            <v>100+</v>
          </cell>
          <cell r="C3415" t="str">
            <v>Other</v>
          </cell>
        </row>
        <row r="3416">
          <cell r="A3416" t="str">
            <v>320391587097</v>
          </cell>
          <cell r="B3416" t="str">
            <v>100+</v>
          </cell>
          <cell r="C3416" t="str">
            <v>Other</v>
          </cell>
        </row>
        <row r="3417">
          <cell r="A3417" t="str">
            <v>320466046097</v>
          </cell>
          <cell r="B3417" t="str">
            <v>100+</v>
          </cell>
          <cell r="C3417" t="str">
            <v>Other</v>
          </cell>
        </row>
        <row r="3418">
          <cell r="A3418" t="str">
            <v>320466062097</v>
          </cell>
          <cell r="B3418" t="str">
            <v>3</v>
          </cell>
          <cell r="C3418" t="str">
            <v>Other</v>
          </cell>
        </row>
        <row r="3419">
          <cell r="A3419" t="str">
            <v>320466108097</v>
          </cell>
          <cell r="B3419" t="str">
            <v>100+</v>
          </cell>
          <cell r="C3419" t="str">
            <v>Other</v>
          </cell>
        </row>
        <row r="3420">
          <cell r="A3420" t="str">
            <v>320466127097</v>
          </cell>
          <cell r="B3420" t="str">
            <v>100+</v>
          </cell>
          <cell r="C3420" t="str">
            <v>Other</v>
          </cell>
        </row>
        <row r="3421">
          <cell r="A3421" t="str">
            <v>320466183097</v>
          </cell>
          <cell r="B3421" t="str">
            <v>6</v>
          </cell>
          <cell r="C3421" t="str">
            <v>Other</v>
          </cell>
        </row>
        <row r="3422">
          <cell r="A3422" t="str">
            <v>320466213097</v>
          </cell>
          <cell r="B3422" t="str">
            <v>30+ Days</v>
          </cell>
          <cell r="C3422" t="str">
            <v>Other</v>
          </cell>
        </row>
        <row r="3423">
          <cell r="A3423" t="str">
            <v>320466226097</v>
          </cell>
          <cell r="B3423" t="str">
            <v>30+ Days</v>
          </cell>
          <cell r="C3423" t="str">
            <v>Other</v>
          </cell>
        </row>
        <row r="3424">
          <cell r="A3424" t="str">
            <v>320466240097</v>
          </cell>
          <cell r="B3424" t="str">
            <v>30+ Days</v>
          </cell>
          <cell r="C3424" t="str">
            <v>Other</v>
          </cell>
        </row>
        <row r="3425">
          <cell r="A3425" t="str">
            <v>320466253097</v>
          </cell>
          <cell r="B3425" t="str">
            <v>100+</v>
          </cell>
          <cell r="C3425" t="str">
            <v>Other</v>
          </cell>
        </row>
        <row r="3426">
          <cell r="A3426" t="str">
            <v>320466263097</v>
          </cell>
          <cell r="B3426" t="str">
            <v>100+</v>
          </cell>
          <cell r="C3426" t="str">
            <v>Other</v>
          </cell>
        </row>
        <row r="3427">
          <cell r="A3427" t="str">
            <v>320466393097</v>
          </cell>
          <cell r="B3427" t="str">
            <v>6</v>
          </cell>
          <cell r="C3427" t="str">
            <v>Other</v>
          </cell>
        </row>
        <row r="3428">
          <cell r="A3428" t="str">
            <v>320466402097</v>
          </cell>
          <cell r="B3428" t="str">
            <v>100+</v>
          </cell>
          <cell r="C3428" t="str">
            <v>Other</v>
          </cell>
        </row>
        <row r="3429">
          <cell r="A3429" t="str">
            <v>320466531097</v>
          </cell>
          <cell r="B3429" t="str">
            <v>8</v>
          </cell>
          <cell r="C3429" t="str">
            <v>Other</v>
          </cell>
        </row>
        <row r="3430">
          <cell r="A3430" t="str">
            <v>320466579097</v>
          </cell>
          <cell r="B3430" t="str">
            <v>Sold Out</v>
          </cell>
          <cell r="C3430" t="str">
            <v>Other</v>
          </cell>
        </row>
        <row r="3431">
          <cell r="A3431" t="str">
            <v>320466615097</v>
          </cell>
          <cell r="B3431" t="str">
            <v>79</v>
          </cell>
          <cell r="C3431" t="str">
            <v>Other</v>
          </cell>
        </row>
        <row r="3432">
          <cell r="A3432" t="str">
            <v>320466656097</v>
          </cell>
          <cell r="B3432" t="str">
            <v>4</v>
          </cell>
          <cell r="C3432" t="str">
            <v>Other</v>
          </cell>
        </row>
        <row r="3433">
          <cell r="A3433" t="str">
            <v>320500463097</v>
          </cell>
          <cell r="B3433" t="str">
            <v>48</v>
          </cell>
          <cell r="C3433" t="str">
            <v>Other</v>
          </cell>
        </row>
        <row r="3434">
          <cell r="A3434" t="str">
            <v>320500702097</v>
          </cell>
          <cell r="B3434" t="str">
            <v>100+</v>
          </cell>
          <cell r="C3434" t="str">
            <v>Other</v>
          </cell>
        </row>
        <row r="3435">
          <cell r="A3435" t="str">
            <v>320500703097</v>
          </cell>
          <cell r="B3435" t="str">
            <v>100+</v>
          </cell>
          <cell r="C3435" t="str">
            <v>Other</v>
          </cell>
        </row>
        <row r="3436">
          <cell r="A3436" t="str">
            <v>320500704097</v>
          </cell>
          <cell r="B3436" t="str">
            <v>6</v>
          </cell>
          <cell r="C3436" t="str">
            <v>Other</v>
          </cell>
        </row>
        <row r="3437">
          <cell r="A3437" t="str">
            <v>320500705097</v>
          </cell>
          <cell r="B3437" t="str">
            <v>17</v>
          </cell>
          <cell r="C3437" t="str">
            <v>Other</v>
          </cell>
        </row>
        <row r="3438">
          <cell r="A3438" t="str">
            <v>320500706097</v>
          </cell>
          <cell r="B3438" t="str">
            <v>Sold Out</v>
          </cell>
          <cell r="C3438" t="str">
            <v>Other</v>
          </cell>
        </row>
        <row r="3439">
          <cell r="A3439" t="str">
            <v>320500707097</v>
          </cell>
          <cell r="B3439" t="str">
            <v>100+</v>
          </cell>
          <cell r="C3439" t="str">
            <v>Other</v>
          </cell>
        </row>
        <row r="3440">
          <cell r="A3440" t="str">
            <v>320500708097</v>
          </cell>
          <cell r="B3440" t="str">
            <v>5</v>
          </cell>
          <cell r="C3440" t="str">
            <v>Other</v>
          </cell>
        </row>
        <row r="3441">
          <cell r="A3441" t="str">
            <v>320500709097</v>
          </cell>
          <cell r="B3441" t="str">
            <v>11</v>
          </cell>
          <cell r="C3441" t="str">
            <v>Other</v>
          </cell>
        </row>
        <row r="3442">
          <cell r="A3442" t="str">
            <v>320500746097</v>
          </cell>
          <cell r="B3442" t="str">
            <v>8</v>
          </cell>
          <cell r="C3442" t="str">
            <v>Other</v>
          </cell>
        </row>
        <row r="3443">
          <cell r="A3443" t="str">
            <v>320500747097</v>
          </cell>
          <cell r="B3443" t="str">
            <v>9</v>
          </cell>
          <cell r="C3443" t="str">
            <v>Other</v>
          </cell>
        </row>
        <row r="3444">
          <cell r="A3444" t="str">
            <v>320500753097</v>
          </cell>
          <cell r="B3444" t="str">
            <v>2</v>
          </cell>
          <cell r="C3444" t="str">
            <v>Other</v>
          </cell>
        </row>
        <row r="3445">
          <cell r="A3445" t="str">
            <v>320500754097</v>
          </cell>
          <cell r="B3445" t="str">
            <v>7</v>
          </cell>
          <cell r="C3445" t="str">
            <v>Other</v>
          </cell>
        </row>
        <row r="3446">
          <cell r="A3446" t="str">
            <v>320500755097</v>
          </cell>
          <cell r="B3446" t="str">
            <v>100+</v>
          </cell>
          <cell r="C3446" t="str">
            <v>Other</v>
          </cell>
        </row>
        <row r="3447">
          <cell r="A3447" t="str">
            <v>320500756097</v>
          </cell>
          <cell r="B3447" t="str">
            <v>Sold Out</v>
          </cell>
          <cell r="C3447" t="str">
            <v>Other</v>
          </cell>
        </row>
        <row r="3448">
          <cell r="A3448" t="str">
            <v>320506046097</v>
          </cell>
          <cell r="B3448" t="str">
            <v>100+</v>
          </cell>
          <cell r="C3448" t="str">
            <v>Other</v>
          </cell>
        </row>
        <row r="3449">
          <cell r="A3449" t="str">
            <v>320506062097</v>
          </cell>
          <cell r="B3449" t="str">
            <v>2</v>
          </cell>
          <cell r="C3449" t="str">
            <v>Other</v>
          </cell>
        </row>
        <row r="3450">
          <cell r="A3450" t="str">
            <v>320506113097</v>
          </cell>
          <cell r="B3450" t="str">
            <v>3</v>
          </cell>
          <cell r="C3450" t="str">
            <v>Other</v>
          </cell>
        </row>
        <row r="3451">
          <cell r="A3451" t="str">
            <v>320506127097</v>
          </cell>
          <cell r="B3451" t="str">
            <v>100+</v>
          </cell>
          <cell r="C3451" t="str">
            <v>Other</v>
          </cell>
        </row>
        <row r="3452">
          <cell r="A3452" t="str">
            <v>320506183097</v>
          </cell>
          <cell r="B3452" t="str">
            <v>100+</v>
          </cell>
          <cell r="C3452" t="str">
            <v>Other</v>
          </cell>
        </row>
        <row r="3453">
          <cell r="A3453" t="str">
            <v>320506253000</v>
          </cell>
          <cell r="B3453" t="str">
            <v>30+ Days</v>
          </cell>
          <cell r="C3453" t="str">
            <v>Other</v>
          </cell>
        </row>
        <row r="3454">
          <cell r="A3454" t="str">
            <v>320506253097</v>
          </cell>
          <cell r="B3454" t="str">
            <v>100+</v>
          </cell>
          <cell r="C3454" t="str">
            <v>Other</v>
          </cell>
        </row>
        <row r="3455">
          <cell r="A3455" t="str">
            <v>320506263097</v>
          </cell>
          <cell r="B3455" t="str">
            <v>100+</v>
          </cell>
          <cell r="C3455" t="str">
            <v>Other</v>
          </cell>
        </row>
        <row r="3456">
          <cell r="A3456" t="str">
            <v>320506393097</v>
          </cell>
          <cell r="B3456" t="str">
            <v>100+</v>
          </cell>
          <cell r="C3456" t="str">
            <v>Other</v>
          </cell>
        </row>
        <row r="3457">
          <cell r="A3457" t="str">
            <v>320506402097</v>
          </cell>
          <cell r="B3457" t="str">
            <v>100+</v>
          </cell>
          <cell r="C3457" t="str">
            <v>Other</v>
          </cell>
        </row>
        <row r="3458">
          <cell r="A3458" t="str">
            <v>320506531000</v>
          </cell>
          <cell r="B3458" t="str">
            <v>30+ Days</v>
          </cell>
          <cell r="C3458" t="str">
            <v>Other</v>
          </cell>
        </row>
        <row r="3459">
          <cell r="A3459" t="str">
            <v>320506531097</v>
          </cell>
          <cell r="B3459" t="str">
            <v>100+</v>
          </cell>
          <cell r="C3459" t="str">
            <v>Other</v>
          </cell>
        </row>
        <row r="3460">
          <cell r="A3460" t="str">
            <v>320506579097</v>
          </cell>
          <cell r="B3460" t="str">
            <v>100+</v>
          </cell>
          <cell r="C3460" t="str">
            <v>Other</v>
          </cell>
        </row>
        <row r="3461">
          <cell r="A3461" t="str">
            <v>320506615097</v>
          </cell>
          <cell r="B3461" t="str">
            <v>100+</v>
          </cell>
          <cell r="C3461" t="str">
            <v>Other</v>
          </cell>
        </row>
        <row r="3462">
          <cell r="A3462" t="str">
            <v>320506655097</v>
          </cell>
          <cell r="B3462" t="str">
            <v>7</v>
          </cell>
          <cell r="C3462" t="str">
            <v>Other</v>
          </cell>
        </row>
        <row r="3463">
          <cell r="A3463" t="str">
            <v>320506656097</v>
          </cell>
          <cell r="B3463" t="str">
            <v>100+</v>
          </cell>
          <cell r="C3463" t="str">
            <v>Other</v>
          </cell>
        </row>
        <row r="3464">
          <cell r="A3464" t="str">
            <v>320506704097</v>
          </cell>
          <cell r="B3464" t="str">
            <v>27</v>
          </cell>
          <cell r="C3464" t="str">
            <v>Other</v>
          </cell>
        </row>
        <row r="3465">
          <cell r="A3465" t="str">
            <v>320506705097</v>
          </cell>
          <cell r="B3465" t="str">
            <v>42</v>
          </cell>
          <cell r="C3465" t="str">
            <v>Other</v>
          </cell>
        </row>
        <row r="3466">
          <cell r="A3466" t="str">
            <v>320506706097</v>
          </cell>
          <cell r="B3466" t="str">
            <v>30+ Days</v>
          </cell>
          <cell r="C3466" t="str">
            <v>Other</v>
          </cell>
        </row>
        <row r="3467">
          <cell r="A3467" t="str">
            <v>320506707097</v>
          </cell>
          <cell r="B3467" t="str">
            <v>96</v>
          </cell>
          <cell r="C3467" t="str">
            <v>Other</v>
          </cell>
        </row>
        <row r="3468">
          <cell r="A3468" t="str">
            <v>320506708097</v>
          </cell>
          <cell r="B3468" t="str">
            <v>44</v>
          </cell>
          <cell r="C3468" t="str">
            <v>Other</v>
          </cell>
        </row>
        <row r="3469">
          <cell r="A3469" t="str">
            <v>320506709097</v>
          </cell>
          <cell r="B3469" t="str">
            <v>9</v>
          </cell>
          <cell r="C3469" t="str">
            <v>Other</v>
          </cell>
        </row>
        <row r="3470">
          <cell r="A3470" t="str">
            <v>320506746097</v>
          </cell>
          <cell r="B3470" t="str">
            <v>Sold Out</v>
          </cell>
          <cell r="C3470" t="str">
            <v>Other</v>
          </cell>
        </row>
        <row r="3471">
          <cell r="A3471" t="str">
            <v>320506747097</v>
          </cell>
          <cell r="B3471" t="str">
            <v>30</v>
          </cell>
          <cell r="C3471" t="str">
            <v>Other</v>
          </cell>
        </row>
        <row r="3472">
          <cell r="A3472" t="str">
            <v>320506753097</v>
          </cell>
          <cell r="B3472" t="str">
            <v>27</v>
          </cell>
          <cell r="C3472" t="str">
            <v>Other</v>
          </cell>
        </row>
        <row r="3473">
          <cell r="A3473" t="str">
            <v>320506754097</v>
          </cell>
          <cell r="B3473" t="str">
            <v>75</v>
          </cell>
          <cell r="C3473" t="str">
            <v>Other</v>
          </cell>
        </row>
        <row r="3474">
          <cell r="A3474" t="str">
            <v>320506756097</v>
          </cell>
          <cell r="B3474" t="str">
            <v>Sold Out</v>
          </cell>
          <cell r="C3474" t="str">
            <v>Other</v>
          </cell>
        </row>
        <row r="3475">
          <cell r="A3475" t="str">
            <v>320506757097</v>
          </cell>
          <cell r="B3475" t="str">
            <v>62</v>
          </cell>
          <cell r="C3475" t="str">
            <v>Other</v>
          </cell>
        </row>
        <row r="3476">
          <cell r="A3476" t="str">
            <v>320772104094</v>
          </cell>
          <cell r="B3476" t="str">
            <v>1</v>
          </cell>
          <cell r="C3476" t="str">
            <v>Other</v>
          </cell>
        </row>
        <row r="3477">
          <cell r="A3477" t="str">
            <v>320772207097</v>
          </cell>
          <cell r="B3477" t="str">
            <v>30+ Days</v>
          </cell>
          <cell r="C3477" t="str">
            <v>Other</v>
          </cell>
        </row>
        <row r="3478">
          <cell r="A3478" t="str">
            <v>320772512094</v>
          </cell>
          <cell r="B3478" t="str">
            <v>Sold Out</v>
          </cell>
          <cell r="C3478" t="str">
            <v>Other</v>
          </cell>
        </row>
        <row r="3479">
          <cell r="A3479" t="str">
            <v>320773038094</v>
          </cell>
          <cell r="B3479" t="str">
            <v>Sold Out</v>
          </cell>
          <cell r="C3479" t="str">
            <v>Other</v>
          </cell>
        </row>
        <row r="3480">
          <cell r="A3480" t="str">
            <v>320773104094</v>
          </cell>
          <cell r="B3480" t="str">
            <v>1</v>
          </cell>
          <cell r="C3480" t="str">
            <v>Other</v>
          </cell>
        </row>
        <row r="3481">
          <cell r="A3481" t="str">
            <v>320773183094</v>
          </cell>
          <cell r="B3481" t="str">
            <v>Sold Out</v>
          </cell>
          <cell r="C3481" t="str">
            <v>Other</v>
          </cell>
        </row>
        <row r="3482">
          <cell r="A3482" t="str">
            <v>320773512094</v>
          </cell>
          <cell r="B3482" t="str">
            <v>2</v>
          </cell>
          <cell r="C3482" t="str">
            <v>Other</v>
          </cell>
        </row>
        <row r="3483">
          <cell r="A3483" t="str">
            <v>320773560094</v>
          </cell>
          <cell r="B3483" t="str">
            <v>Sold Out</v>
          </cell>
          <cell r="C3483" t="str">
            <v>Other</v>
          </cell>
        </row>
        <row r="3484">
          <cell r="A3484" t="str">
            <v>320773632094</v>
          </cell>
          <cell r="B3484" t="str">
            <v>Sold Out</v>
          </cell>
          <cell r="C3484" t="str">
            <v>Other</v>
          </cell>
        </row>
        <row r="3485">
          <cell r="A3485" t="str">
            <v>320773663094</v>
          </cell>
          <cell r="B3485" t="str">
            <v>1</v>
          </cell>
          <cell r="C3485" t="str">
            <v>Other</v>
          </cell>
        </row>
        <row r="3486">
          <cell r="A3486" t="str">
            <v>320774062206</v>
          </cell>
          <cell r="B3486" t="str">
            <v>Sold Out</v>
          </cell>
          <cell r="C3486" t="str">
            <v>Other</v>
          </cell>
        </row>
        <row r="3487">
          <cell r="A3487" t="str">
            <v>320774104206</v>
          </cell>
          <cell r="B3487" t="str">
            <v>Sold Out</v>
          </cell>
          <cell r="C3487" t="str">
            <v>Other</v>
          </cell>
        </row>
        <row r="3488">
          <cell r="A3488" t="str">
            <v>320774183097</v>
          </cell>
          <cell r="B3488" t="str">
            <v>100+</v>
          </cell>
          <cell r="C3488" t="str">
            <v>Other</v>
          </cell>
        </row>
        <row r="3489">
          <cell r="A3489" t="str">
            <v>320774441097</v>
          </cell>
          <cell r="B3489" t="str">
            <v>Sold Out</v>
          </cell>
          <cell r="C3489" t="str">
            <v>Other</v>
          </cell>
        </row>
        <row r="3490">
          <cell r="A3490" t="str">
            <v>320774441206</v>
          </cell>
          <cell r="B3490" t="str">
            <v>Sold Out</v>
          </cell>
          <cell r="C3490" t="str">
            <v>Other</v>
          </cell>
        </row>
        <row r="3491">
          <cell r="A3491" t="str">
            <v>320774444097</v>
          </cell>
          <cell r="B3491" t="str">
            <v>6</v>
          </cell>
          <cell r="C3491" t="str">
            <v>Other</v>
          </cell>
        </row>
        <row r="3492">
          <cell r="A3492" t="str">
            <v>320774512206</v>
          </cell>
          <cell r="B3492" t="str">
            <v>Sold Out</v>
          </cell>
          <cell r="C3492" t="str">
            <v>Other</v>
          </cell>
        </row>
        <row r="3493">
          <cell r="A3493" t="str">
            <v>320774546097</v>
          </cell>
          <cell r="B3493" t="str">
            <v>3</v>
          </cell>
          <cell r="C3493" t="str">
            <v>Other</v>
          </cell>
        </row>
        <row r="3494">
          <cell r="A3494" t="str">
            <v>320774560097</v>
          </cell>
          <cell r="B3494" t="str">
            <v>98</v>
          </cell>
          <cell r="C3494" t="str">
            <v>Other</v>
          </cell>
        </row>
        <row r="3495">
          <cell r="A3495" t="str">
            <v>320774560206</v>
          </cell>
          <cell r="B3495" t="str">
            <v>Sold Out</v>
          </cell>
          <cell r="C3495" t="str">
            <v>Other</v>
          </cell>
        </row>
        <row r="3496">
          <cell r="A3496" t="str">
            <v>320778062097</v>
          </cell>
          <cell r="B3496" t="str">
            <v>100+</v>
          </cell>
          <cell r="C3496" t="str">
            <v>Other</v>
          </cell>
        </row>
        <row r="3497">
          <cell r="A3497" t="str">
            <v>320778104097</v>
          </cell>
          <cell r="B3497" t="str">
            <v>100+</v>
          </cell>
          <cell r="C3497" t="str">
            <v>Other</v>
          </cell>
        </row>
        <row r="3498">
          <cell r="A3498" t="str">
            <v>320778107097</v>
          </cell>
          <cell r="B3498" t="str">
            <v>Sold Out</v>
          </cell>
          <cell r="C3498" t="str">
            <v>Other</v>
          </cell>
        </row>
        <row r="3499">
          <cell r="A3499" t="str">
            <v>320778274097</v>
          </cell>
          <cell r="B3499" t="str">
            <v>77</v>
          </cell>
          <cell r="C3499" t="str">
            <v>Other</v>
          </cell>
        </row>
        <row r="3500">
          <cell r="A3500" t="str">
            <v>320778301097</v>
          </cell>
          <cell r="B3500" t="str">
            <v>100+</v>
          </cell>
          <cell r="C3500" t="str">
            <v>Other</v>
          </cell>
        </row>
        <row r="3501">
          <cell r="A3501" t="str">
            <v>320778441097</v>
          </cell>
          <cell r="B3501" t="str">
            <v>25</v>
          </cell>
          <cell r="C3501" t="str">
            <v>Other</v>
          </cell>
        </row>
        <row r="3502">
          <cell r="A3502" t="str">
            <v>320778462097</v>
          </cell>
          <cell r="B3502" t="str">
            <v>100+</v>
          </cell>
          <cell r="C3502" t="str">
            <v>Other</v>
          </cell>
        </row>
        <row r="3503">
          <cell r="A3503" t="str">
            <v>320778512097</v>
          </cell>
          <cell r="B3503" t="str">
            <v>100+</v>
          </cell>
          <cell r="C3503" t="str">
            <v>Other</v>
          </cell>
        </row>
        <row r="3504">
          <cell r="A3504" t="str">
            <v>320778632097</v>
          </cell>
          <cell r="B3504" t="str">
            <v>9</v>
          </cell>
          <cell r="C3504" t="str">
            <v>Other</v>
          </cell>
        </row>
        <row r="3505">
          <cell r="A3505" t="str">
            <v>320778818097</v>
          </cell>
          <cell r="B3505" t="str">
            <v>19</v>
          </cell>
          <cell r="C3505" t="str">
            <v>Other</v>
          </cell>
        </row>
        <row r="3506">
          <cell r="A3506" t="str">
            <v>320877128097</v>
          </cell>
          <cell r="B3506" t="str">
            <v>Sold Out</v>
          </cell>
          <cell r="C3506" t="str">
            <v>Other</v>
          </cell>
        </row>
        <row r="3507">
          <cell r="A3507" t="str">
            <v>320877476067</v>
          </cell>
          <cell r="B3507" t="str">
            <v>Sold Out</v>
          </cell>
          <cell r="C3507" t="str">
            <v>Other</v>
          </cell>
        </row>
        <row r="3508">
          <cell r="A3508" t="str">
            <v>320877476097</v>
          </cell>
          <cell r="B3508" t="str">
            <v>Sold Out</v>
          </cell>
          <cell r="C3508" t="str">
            <v>Other</v>
          </cell>
        </row>
        <row r="3509">
          <cell r="A3509" t="str">
            <v>320877485097</v>
          </cell>
          <cell r="B3509" t="str">
            <v>Sold Out</v>
          </cell>
          <cell r="C3509" t="str">
            <v>Other</v>
          </cell>
        </row>
        <row r="3510">
          <cell r="A3510" t="str">
            <v>320884153097</v>
          </cell>
          <cell r="B3510" t="str">
            <v>100+</v>
          </cell>
          <cell r="C3510" t="str">
            <v>Other</v>
          </cell>
        </row>
        <row r="3511">
          <cell r="A3511" t="str">
            <v>320884497097</v>
          </cell>
          <cell r="B3511" t="str">
            <v>6</v>
          </cell>
          <cell r="C3511" t="str">
            <v>Other</v>
          </cell>
        </row>
        <row r="3512">
          <cell r="A3512" t="str">
            <v>320884576097</v>
          </cell>
          <cell r="B3512" t="str">
            <v>Sold Out</v>
          </cell>
          <cell r="C3512" t="str">
            <v>Other</v>
          </cell>
        </row>
        <row r="3513">
          <cell r="A3513" t="str">
            <v>320884587097</v>
          </cell>
          <cell r="B3513" t="str">
            <v>66</v>
          </cell>
          <cell r="C3513" t="str">
            <v>Other</v>
          </cell>
        </row>
        <row r="3514">
          <cell r="A3514" t="str">
            <v>321093374097</v>
          </cell>
          <cell r="B3514" t="str">
            <v>98</v>
          </cell>
          <cell r="C3514" t="str">
            <v>Other</v>
          </cell>
        </row>
        <row r="3515">
          <cell r="A3515" t="str">
            <v>321093396097</v>
          </cell>
          <cell r="B3515" t="str">
            <v>67</v>
          </cell>
          <cell r="C3515" t="str">
            <v>Other</v>
          </cell>
        </row>
        <row r="3516">
          <cell r="A3516" t="str">
            <v>321093810097</v>
          </cell>
          <cell r="B3516" t="str">
            <v>30+ Days</v>
          </cell>
          <cell r="C3516" t="str">
            <v>Other</v>
          </cell>
        </row>
        <row r="3517">
          <cell r="A3517" t="str">
            <v>321093811097</v>
          </cell>
          <cell r="B3517" t="str">
            <v>24</v>
          </cell>
          <cell r="C3517" t="str">
            <v>Other</v>
          </cell>
        </row>
        <row r="3518">
          <cell r="A3518" t="str">
            <v>321093812097</v>
          </cell>
          <cell r="B3518" t="str">
            <v>30+ Days</v>
          </cell>
          <cell r="C3518" t="str">
            <v>Other</v>
          </cell>
        </row>
        <row r="3519">
          <cell r="A3519" t="str">
            <v>321093813097</v>
          </cell>
          <cell r="B3519" t="str">
            <v>30+ Days</v>
          </cell>
          <cell r="C3519" t="str">
            <v>Other</v>
          </cell>
        </row>
        <row r="3520">
          <cell r="A3520" t="str">
            <v>321093814097</v>
          </cell>
          <cell r="B3520" t="str">
            <v>8</v>
          </cell>
          <cell r="C3520" t="str">
            <v>Other</v>
          </cell>
        </row>
        <row r="3521">
          <cell r="A3521" t="str">
            <v>321094813097</v>
          </cell>
          <cell r="B3521" t="str">
            <v>Sold Out</v>
          </cell>
          <cell r="C3521" t="str">
            <v>Other</v>
          </cell>
        </row>
        <row r="3522">
          <cell r="A3522" t="str">
            <v>321094814097</v>
          </cell>
          <cell r="B3522" t="str">
            <v>Sold Out</v>
          </cell>
          <cell r="C3522" t="str">
            <v>Other</v>
          </cell>
        </row>
        <row r="3523">
          <cell r="A3523" t="str">
            <v>321095632097</v>
          </cell>
          <cell r="B3523" t="str">
            <v>100+</v>
          </cell>
          <cell r="C3523" t="str">
            <v>Other</v>
          </cell>
        </row>
        <row r="3524">
          <cell r="A3524" t="str">
            <v>321095816097</v>
          </cell>
          <cell r="B3524" t="str">
            <v>70</v>
          </cell>
          <cell r="C3524" t="str">
            <v>Other</v>
          </cell>
        </row>
        <row r="3525">
          <cell r="A3525" t="str">
            <v>321095819097</v>
          </cell>
          <cell r="B3525" t="str">
            <v>100+</v>
          </cell>
          <cell r="C3525" t="str">
            <v>Other</v>
          </cell>
        </row>
        <row r="3526">
          <cell r="A3526" t="str">
            <v>321095820097</v>
          </cell>
          <cell r="B3526" t="str">
            <v>3</v>
          </cell>
          <cell r="C3526" t="str">
            <v>Other</v>
          </cell>
        </row>
        <row r="3527">
          <cell r="A3527" t="str">
            <v>321097062097</v>
          </cell>
          <cell r="B3527" t="str">
            <v>Sold Out</v>
          </cell>
          <cell r="C3527" t="str">
            <v>Other</v>
          </cell>
        </row>
        <row r="3528">
          <cell r="A3528" t="str">
            <v>321097104097</v>
          </cell>
          <cell r="B3528" t="str">
            <v>Sold Out</v>
          </cell>
          <cell r="C3528" t="str">
            <v>Other</v>
          </cell>
        </row>
        <row r="3529">
          <cell r="A3529" t="str">
            <v>321097462097</v>
          </cell>
          <cell r="B3529" t="str">
            <v>Sold Out</v>
          </cell>
          <cell r="C3529" t="str">
            <v>Other</v>
          </cell>
        </row>
        <row r="3530">
          <cell r="A3530" t="str">
            <v>321097512097</v>
          </cell>
          <cell r="B3530" t="str">
            <v>Sold Out</v>
          </cell>
          <cell r="C3530" t="str">
            <v>Other</v>
          </cell>
        </row>
        <row r="3531">
          <cell r="A3531" t="str">
            <v>321097632097</v>
          </cell>
          <cell r="B3531" t="str">
            <v>Sold Out</v>
          </cell>
          <cell r="C3531" t="str">
            <v>Other</v>
          </cell>
        </row>
        <row r="3532">
          <cell r="A3532" t="str">
            <v>321097810097</v>
          </cell>
          <cell r="B3532" t="str">
            <v>Sold Out</v>
          </cell>
          <cell r="C3532" t="str">
            <v>Other</v>
          </cell>
        </row>
        <row r="3533">
          <cell r="A3533" t="str">
            <v>321097812097</v>
          </cell>
          <cell r="B3533" t="str">
            <v>Sold Out</v>
          </cell>
          <cell r="C3533" t="str">
            <v>Other</v>
          </cell>
        </row>
        <row r="3534">
          <cell r="A3534" t="str">
            <v>321097817097</v>
          </cell>
          <cell r="B3534" t="str">
            <v>Sold Out</v>
          </cell>
          <cell r="C3534" t="str">
            <v>Other</v>
          </cell>
        </row>
        <row r="3535">
          <cell r="A3535" t="str">
            <v>321097819097</v>
          </cell>
          <cell r="B3535" t="str">
            <v>Sold Out</v>
          </cell>
          <cell r="C3535" t="str">
            <v>Other</v>
          </cell>
        </row>
        <row r="3536">
          <cell r="A3536" t="str">
            <v>321097820097</v>
          </cell>
          <cell r="B3536" t="str">
            <v>Sold Out</v>
          </cell>
          <cell r="C3536" t="str">
            <v>Other</v>
          </cell>
        </row>
        <row r="3537">
          <cell r="A3537" t="str">
            <v>321097821097</v>
          </cell>
          <cell r="B3537" t="str">
            <v>Sold Out</v>
          </cell>
          <cell r="C3537" t="str">
            <v>Other</v>
          </cell>
        </row>
        <row r="3538">
          <cell r="A3538" t="str">
            <v>322017062047</v>
          </cell>
          <cell r="B3538" t="str">
            <v>30+ Days</v>
          </cell>
          <cell r="C3538" t="str">
            <v>Other</v>
          </cell>
        </row>
        <row r="3539">
          <cell r="A3539" t="str">
            <v>322017062097</v>
          </cell>
          <cell r="B3539" t="str">
            <v>1</v>
          </cell>
          <cell r="C3539" t="str">
            <v>Other</v>
          </cell>
        </row>
        <row r="3540">
          <cell r="A3540" t="str">
            <v>322017168062</v>
          </cell>
          <cell r="B3540" t="str">
            <v>30+ Days</v>
          </cell>
          <cell r="C3540" t="str">
            <v>Other</v>
          </cell>
        </row>
        <row r="3541">
          <cell r="A3541" t="str">
            <v>322017205047</v>
          </cell>
          <cell r="B3541" t="str">
            <v>30+ Days</v>
          </cell>
          <cell r="C3541" t="str">
            <v>Other</v>
          </cell>
        </row>
        <row r="3542">
          <cell r="A3542" t="str">
            <v>322017209047</v>
          </cell>
          <cell r="B3542" t="str">
            <v>30+ Days</v>
          </cell>
          <cell r="C3542" t="str">
            <v>Other</v>
          </cell>
        </row>
        <row r="3543">
          <cell r="A3543" t="str">
            <v>322017221047</v>
          </cell>
          <cell r="B3543" t="str">
            <v>30+ Days</v>
          </cell>
          <cell r="C3543" t="str">
            <v>Other</v>
          </cell>
        </row>
        <row r="3544">
          <cell r="A3544" t="str">
            <v>322017224086</v>
          </cell>
          <cell r="B3544" t="str">
            <v>30+ Days</v>
          </cell>
          <cell r="C3544" t="str">
            <v>Other</v>
          </cell>
        </row>
        <row r="3545">
          <cell r="A3545" t="str">
            <v>322017239062</v>
          </cell>
          <cell r="B3545" t="str">
            <v>30+ Days</v>
          </cell>
          <cell r="C3545" t="str">
            <v>Other</v>
          </cell>
        </row>
        <row r="3546">
          <cell r="A3546" t="str">
            <v>322017244047</v>
          </cell>
          <cell r="B3546" t="str">
            <v>30+ Days</v>
          </cell>
          <cell r="C3546" t="str">
            <v>Other</v>
          </cell>
        </row>
        <row r="3547">
          <cell r="A3547" t="str">
            <v>322017249097</v>
          </cell>
          <cell r="B3547" t="str">
            <v>6</v>
          </cell>
          <cell r="C3547" t="str">
            <v>Other</v>
          </cell>
        </row>
        <row r="3548">
          <cell r="A3548" t="str">
            <v>322017251047</v>
          </cell>
          <cell r="B3548" t="str">
            <v>30+ Days</v>
          </cell>
          <cell r="C3548" t="str">
            <v>Other</v>
          </cell>
        </row>
        <row r="3549">
          <cell r="A3549" t="str">
            <v>322017638047</v>
          </cell>
          <cell r="B3549" t="str">
            <v>30+ Days</v>
          </cell>
          <cell r="C3549" t="str">
            <v>Other</v>
          </cell>
        </row>
        <row r="3550">
          <cell r="A3550" t="str">
            <v>322017638097</v>
          </cell>
          <cell r="B3550" t="str">
            <v>6</v>
          </cell>
          <cell r="C3550" t="str">
            <v>Other</v>
          </cell>
        </row>
        <row r="3551">
          <cell r="A3551" t="str">
            <v>322017735097</v>
          </cell>
          <cell r="B3551" t="str">
            <v>Sold Out</v>
          </cell>
          <cell r="C3551" t="str">
            <v>Other</v>
          </cell>
        </row>
        <row r="3552">
          <cell r="A3552" t="str">
            <v>322017736097</v>
          </cell>
          <cell r="B3552" t="str">
            <v>Sold Out</v>
          </cell>
          <cell r="C3552" t="str">
            <v>Other</v>
          </cell>
        </row>
        <row r="3553">
          <cell r="A3553" t="str">
            <v>322017737097</v>
          </cell>
          <cell r="B3553" t="str">
            <v>1</v>
          </cell>
          <cell r="C3553" t="str">
            <v>Other</v>
          </cell>
        </row>
        <row r="3554">
          <cell r="A3554" t="str">
            <v>322017777097</v>
          </cell>
          <cell r="B3554" t="str">
            <v>4</v>
          </cell>
          <cell r="C3554" t="str">
            <v>Other</v>
          </cell>
        </row>
        <row r="3555">
          <cell r="A3555" t="str">
            <v>330079062185</v>
          </cell>
          <cell r="B3555" t="str">
            <v>Sold Out</v>
          </cell>
          <cell r="C3555" t="str">
            <v>Other</v>
          </cell>
        </row>
        <row r="3556">
          <cell r="A3556" t="str">
            <v>330079500185</v>
          </cell>
          <cell r="B3556" t="str">
            <v>6</v>
          </cell>
          <cell r="C3556" t="str">
            <v>Other</v>
          </cell>
        </row>
        <row r="3557">
          <cell r="A3557" t="str">
            <v>330544060080</v>
          </cell>
          <cell r="B3557" t="str">
            <v>Sold Out</v>
          </cell>
          <cell r="C3557" t="str">
            <v>Other</v>
          </cell>
        </row>
        <row r="3558">
          <cell r="A3558" t="str">
            <v>330544111242</v>
          </cell>
          <cell r="B3558" t="str">
            <v>Sold Out</v>
          </cell>
          <cell r="C3558" t="str">
            <v>Other</v>
          </cell>
        </row>
        <row r="3559">
          <cell r="A3559" t="str">
            <v>330544426139</v>
          </cell>
          <cell r="B3559" t="str">
            <v>Sold Out</v>
          </cell>
          <cell r="C3559" t="str">
            <v>Other</v>
          </cell>
        </row>
        <row r="3560">
          <cell r="A3560" t="str">
            <v>330544506084</v>
          </cell>
          <cell r="B3560" t="str">
            <v>Sold Out</v>
          </cell>
          <cell r="C3560" t="str">
            <v>Other</v>
          </cell>
        </row>
        <row r="3561">
          <cell r="A3561" t="str">
            <v>330544506185</v>
          </cell>
          <cell r="B3561" t="str">
            <v>Sold Out</v>
          </cell>
          <cell r="C3561" t="str">
            <v>Other</v>
          </cell>
        </row>
        <row r="3562">
          <cell r="A3562" t="str">
            <v>330544527080</v>
          </cell>
          <cell r="B3562" t="str">
            <v>Sold Out</v>
          </cell>
          <cell r="C3562" t="str">
            <v>Other</v>
          </cell>
        </row>
        <row r="3563">
          <cell r="A3563" t="str">
            <v>330544527185</v>
          </cell>
          <cell r="B3563" t="str">
            <v>Sold Out</v>
          </cell>
          <cell r="C3563" t="str">
            <v>Other</v>
          </cell>
        </row>
        <row r="3564">
          <cell r="A3564" t="str">
            <v>330544636080</v>
          </cell>
          <cell r="B3564" t="str">
            <v>Sold Out</v>
          </cell>
          <cell r="C3564" t="str">
            <v>Other</v>
          </cell>
        </row>
        <row r="3565">
          <cell r="A3565" t="str">
            <v>330544636185</v>
          </cell>
          <cell r="B3565" t="str">
            <v>Sold Out</v>
          </cell>
          <cell r="C3565" t="str">
            <v>Other</v>
          </cell>
        </row>
        <row r="3566">
          <cell r="A3566" t="str">
            <v>330544637084</v>
          </cell>
          <cell r="B3566" t="str">
            <v>Sold Out</v>
          </cell>
          <cell r="C3566" t="str">
            <v>Other</v>
          </cell>
        </row>
        <row r="3567">
          <cell r="A3567" t="str">
            <v>330544637185</v>
          </cell>
          <cell r="B3567" t="str">
            <v>Sold Out</v>
          </cell>
          <cell r="C3567" t="str">
            <v>Other</v>
          </cell>
        </row>
        <row r="3568">
          <cell r="A3568" t="str">
            <v>330546382080</v>
          </cell>
          <cell r="B3568" t="str">
            <v>30+ Days</v>
          </cell>
          <cell r="C3568" t="str">
            <v>Other</v>
          </cell>
        </row>
        <row r="3569">
          <cell r="A3569" t="str">
            <v>330546415190</v>
          </cell>
          <cell r="B3569" t="str">
            <v>Sold Out</v>
          </cell>
          <cell r="C3569" t="str">
            <v>Other</v>
          </cell>
        </row>
        <row r="3570">
          <cell r="A3570" t="str">
            <v>330547095069</v>
          </cell>
          <cell r="B3570" t="str">
            <v>Sold Out</v>
          </cell>
          <cell r="C3570" t="str">
            <v>Other</v>
          </cell>
        </row>
        <row r="3571">
          <cell r="A3571" t="str">
            <v>330547298069</v>
          </cell>
          <cell r="B3571" t="str">
            <v>Sold Out</v>
          </cell>
          <cell r="C3571" t="str">
            <v>Other</v>
          </cell>
        </row>
        <row r="3572">
          <cell r="A3572" t="str">
            <v>330547335140</v>
          </cell>
          <cell r="B3572" t="str">
            <v>Sold Out</v>
          </cell>
          <cell r="C3572" t="str">
            <v>Other</v>
          </cell>
        </row>
        <row r="3573">
          <cell r="A3573" t="str">
            <v>330547554084</v>
          </cell>
          <cell r="B3573" t="str">
            <v>Sold Out</v>
          </cell>
          <cell r="C3573" t="str">
            <v>Other</v>
          </cell>
        </row>
        <row r="3574">
          <cell r="A3574" t="str">
            <v>330547554190</v>
          </cell>
          <cell r="B3574" t="str">
            <v>Sold Out</v>
          </cell>
          <cell r="C3574" t="str">
            <v>Other</v>
          </cell>
        </row>
        <row r="3575">
          <cell r="A3575" t="str">
            <v>330547562069</v>
          </cell>
          <cell r="B3575" t="str">
            <v>Sold Out</v>
          </cell>
          <cell r="C3575" t="str">
            <v>Other</v>
          </cell>
        </row>
        <row r="3576">
          <cell r="A3576" t="str">
            <v>330547652069</v>
          </cell>
          <cell r="B3576" t="str">
            <v>Sold Out</v>
          </cell>
          <cell r="C3576" t="str">
            <v>Other</v>
          </cell>
        </row>
        <row r="3577">
          <cell r="A3577" t="str">
            <v>330686119084</v>
          </cell>
          <cell r="B3577" t="str">
            <v>Sold Out</v>
          </cell>
          <cell r="C3577" t="str">
            <v>Other</v>
          </cell>
        </row>
        <row r="3578">
          <cell r="A3578" t="str">
            <v>330686119185</v>
          </cell>
          <cell r="B3578" t="str">
            <v>Sold Out</v>
          </cell>
          <cell r="C3578" t="str">
            <v>Other</v>
          </cell>
        </row>
        <row r="3579">
          <cell r="A3579" t="str">
            <v>330686258069</v>
          </cell>
          <cell r="B3579" t="str">
            <v>Sold Out</v>
          </cell>
          <cell r="C3579" t="str">
            <v>Other</v>
          </cell>
        </row>
        <row r="3580">
          <cell r="A3580" t="str">
            <v>330686258084</v>
          </cell>
          <cell r="B3580" t="str">
            <v>Sold Out</v>
          </cell>
          <cell r="C3580" t="str">
            <v>Other</v>
          </cell>
        </row>
        <row r="3581">
          <cell r="A3581" t="str">
            <v>330686374069</v>
          </cell>
          <cell r="B3581" t="str">
            <v>Sold Out</v>
          </cell>
          <cell r="C3581" t="str">
            <v>Other</v>
          </cell>
        </row>
        <row r="3582">
          <cell r="A3582" t="str">
            <v>330686374084</v>
          </cell>
          <cell r="B3582" t="str">
            <v>Sold Out</v>
          </cell>
          <cell r="C3582" t="str">
            <v>Other</v>
          </cell>
        </row>
        <row r="3583">
          <cell r="A3583" t="str">
            <v>330686374185</v>
          </cell>
          <cell r="B3583" t="str">
            <v>Sold Out</v>
          </cell>
          <cell r="C3583" t="str">
            <v>Other</v>
          </cell>
        </row>
        <row r="3584">
          <cell r="A3584" t="str">
            <v>330686374241</v>
          </cell>
          <cell r="B3584" t="str">
            <v>1</v>
          </cell>
          <cell r="C3584" t="str">
            <v>Other</v>
          </cell>
        </row>
        <row r="3585">
          <cell r="A3585" t="str">
            <v>330686396061</v>
          </cell>
          <cell r="B3585" t="str">
            <v>Sold Out</v>
          </cell>
          <cell r="C3585" t="str">
            <v>Other</v>
          </cell>
        </row>
        <row r="3586">
          <cell r="A3586" t="str">
            <v>330686396069</v>
          </cell>
          <cell r="B3586" t="str">
            <v>1</v>
          </cell>
          <cell r="C3586" t="str">
            <v>Other</v>
          </cell>
        </row>
        <row r="3587">
          <cell r="A3587" t="str">
            <v>330686396080</v>
          </cell>
          <cell r="B3587" t="str">
            <v>Sold Out</v>
          </cell>
          <cell r="C3587" t="str">
            <v>Other</v>
          </cell>
        </row>
        <row r="3588">
          <cell r="A3588" t="str">
            <v>330686396185</v>
          </cell>
          <cell r="B3588" t="str">
            <v>Sold Out</v>
          </cell>
          <cell r="C3588" t="str">
            <v>Other</v>
          </cell>
        </row>
        <row r="3589">
          <cell r="A3589" t="str">
            <v>330688037140</v>
          </cell>
          <cell r="B3589" t="str">
            <v>Sold Out</v>
          </cell>
          <cell r="C3589" t="str">
            <v>Other</v>
          </cell>
        </row>
        <row r="3590">
          <cell r="A3590" t="str">
            <v>330688414139</v>
          </cell>
          <cell r="B3590" t="str">
            <v>Sold Out</v>
          </cell>
          <cell r="C3590" t="str">
            <v>Other</v>
          </cell>
        </row>
        <row r="3591">
          <cell r="A3591" t="str">
            <v>330688425139</v>
          </cell>
          <cell r="B3591" t="str">
            <v>Sold Out</v>
          </cell>
          <cell r="C3591" t="str">
            <v>Other</v>
          </cell>
        </row>
        <row r="3592">
          <cell r="A3592" t="str">
            <v>330688435205</v>
          </cell>
          <cell r="B3592" t="str">
            <v>Sold Out</v>
          </cell>
          <cell r="C3592" t="str">
            <v>Other</v>
          </cell>
        </row>
        <row r="3593">
          <cell r="A3593" t="str">
            <v>330688461084</v>
          </cell>
          <cell r="B3593" t="str">
            <v>Sold Out</v>
          </cell>
          <cell r="C3593" t="str">
            <v>Other</v>
          </cell>
        </row>
        <row r="3594">
          <cell r="A3594" t="str">
            <v>330688526069</v>
          </cell>
          <cell r="B3594" t="str">
            <v>Sold Out</v>
          </cell>
          <cell r="C3594" t="str">
            <v>Other</v>
          </cell>
        </row>
        <row r="3595">
          <cell r="A3595" t="str">
            <v>330688526084</v>
          </cell>
          <cell r="B3595" t="str">
            <v>Sold Out</v>
          </cell>
          <cell r="C3595" t="str">
            <v>Other</v>
          </cell>
        </row>
        <row r="3596">
          <cell r="A3596" t="str">
            <v>330688618190</v>
          </cell>
          <cell r="B3596" t="str">
            <v>Sold Out</v>
          </cell>
          <cell r="C3596" t="str">
            <v>Other</v>
          </cell>
        </row>
        <row r="3597">
          <cell r="A3597" t="str">
            <v>331018882069</v>
          </cell>
          <cell r="B3597" t="str">
            <v>Sold Out</v>
          </cell>
          <cell r="C3597" t="str">
            <v>Other</v>
          </cell>
        </row>
        <row r="3598">
          <cell r="A3598" t="str">
            <v>340023021304</v>
          </cell>
          <cell r="B3598" t="str">
            <v>Sold Out</v>
          </cell>
          <cell r="C3598" t="str">
            <v>Other</v>
          </cell>
        </row>
        <row r="3599">
          <cell r="A3599" t="str">
            <v>340023021308</v>
          </cell>
          <cell r="B3599" t="str">
            <v>Sold Out</v>
          </cell>
          <cell r="C3599" t="str">
            <v>Other</v>
          </cell>
        </row>
        <row r="3600">
          <cell r="A3600" t="str">
            <v>340023023304</v>
          </cell>
          <cell r="B3600" t="str">
            <v>Sold Out</v>
          </cell>
          <cell r="C3600" t="str">
            <v>Other</v>
          </cell>
        </row>
        <row r="3601">
          <cell r="A3601" t="str">
            <v>340023023308</v>
          </cell>
          <cell r="B3601" t="str">
            <v>Sold Out</v>
          </cell>
          <cell r="C3601" t="str">
            <v>Other</v>
          </cell>
        </row>
        <row r="3602">
          <cell r="A3602" t="str">
            <v>340023309304</v>
          </cell>
          <cell r="B3602" t="str">
            <v>Sold Out</v>
          </cell>
          <cell r="C3602" t="str">
            <v>Other</v>
          </cell>
        </row>
        <row r="3603">
          <cell r="A3603" t="str">
            <v>340023309308</v>
          </cell>
          <cell r="B3603" t="str">
            <v>Sold Out</v>
          </cell>
          <cell r="C3603" t="str">
            <v>Other</v>
          </cell>
        </row>
        <row r="3604">
          <cell r="A3604" t="str">
            <v>340063371183</v>
          </cell>
          <cell r="B3604" t="str">
            <v>Sold Out</v>
          </cell>
          <cell r="C3604" t="str">
            <v>Other</v>
          </cell>
        </row>
        <row r="3605">
          <cell r="A3605" t="str">
            <v>340063596183</v>
          </cell>
          <cell r="B3605" t="str">
            <v>Sold Out</v>
          </cell>
          <cell r="C3605" t="str">
            <v>Other</v>
          </cell>
        </row>
        <row r="3606">
          <cell r="A3606" t="str">
            <v>340068038183</v>
          </cell>
          <cell r="B3606" t="str">
            <v>Sold Out</v>
          </cell>
          <cell r="C3606" t="str">
            <v>Other</v>
          </cell>
        </row>
        <row r="3607">
          <cell r="A3607" t="str">
            <v>340069038725</v>
          </cell>
          <cell r="B3607" t="str">
            <v>6</v>
          </cell>
          <cell r="C3607" t="str">
            <v>Other</v>
          </cell>
        </row>
        <row r="3608">
          <cell r="A3608" t="str">
            <v>340069038737</v>
          </cell>
          <cell r="B3608" t="str">
            <v>Sold Out</v>
          </cell>
          <cell r="C3608" t="str">
            <v>Other</v>
          </cell>
        </row>
        <row r="3609">
          <cell r="A3609" t="str">
            <v>340069038750</v>
          </cell>
          <cell r="B3609" t="str">
            <v>Sold Out</v>
          </cell>
          <cell r="C3609" t="str">
            <v>Other</v>
          </cell>
        </row>
        <row r="3610">
          <cell r="A3610" t="str">
            <v>340069038762</v>
          </cell>
          <cell r="B3610" t="str">
            <v>Sold Out</v>
          </cell>
          <cell r="C3610" t="str">
            <v>Other</v>
          </cell>
        </row>
        <row r="3611">
          <cell r="A3611" t="str">
            <v>340069133725</v>
          </cell>
          <cell r="B3611" t="str">
            <v>Sold Out</v>
          </cell>
          <cell r="C3611" t="str">
            <v>Other</v>
          </cell>
        </row>
        <row r="3612">
          <cell r="A3612" t="str">
            <v>340069133737</v>
          </cell>
          <cell r="B3612" t="str">
            <v>3</v>
          </cell>
          <cell r="C3612" t="str">
            <v>Other</v>
          </cell>
        </row>
        <row r="3613">
          <cell r="A3613" t="str">
            <v>340069133750</v>
          </cell>
          <cell r="B3613" t="str">
            <v>35</v>
          </cell>
          <cell r="C3613" t="str">
            <v>Other</v>
          </cell>
        </row>
        <row r="3614">
          <cell r="A3614" t="str">
            <v>340069133762</v>
          </cell>
          <cell r="B3614" t="str">
            <v>Sold Out</v>
          </cell>
          <cell r="C3614" t="str">
            <v>Other</v>
          </cell>
        </row>
        <row r="3615">
          <cell r="A3615" t="str">
            <v>340069433725</v>
          </cell>
          <cell r="B3615" t="str">
            <v>61</v>
          </cell>
          <cell r="C3615" t="str">
            <v>Other</v>
          </cell>
        </row>
        <row r="3616">
          <cell r="A3616" t="str">
            <v>340069433737</v>
          </cell>
          <cell r="B3616" t="str">
            <v>Sold Out</v>
          </cell>
          <cell r="C3616" t="str">
            <v>Other</v>
          </cell>
        </row>
        <row r="3617">
          <cell r="A3617" t="str">
            <v>340069433750</v>
          </cell>
          <cell r="B3617" t="str">
            <v>Sold Out</v>
          </cell>
          <cell r="C3617" t="str">
            <v>Other</v>
          </cell>
        </row>
        <row r="3618">
          <cell r="A3618" t="str">
            <v>340069433762</v>
          </cell>
          <cell r="B3618" t="str">
            <v>Sold Out</v>
          </cell>
          <cell r="C3618" t="str">
            <v>Other</v>
          </cell>
        </row>
        <row r="3619">
          <cell r="A3619" t="str">
            <v>340069632725</v>
          </cell>
          <cell r="B3619" t="str">
            <v>Sold Out</v>
          </cell>
          <cell r="C3619" t="str">
            <v>Other</v>
          </cell>
        </row>
        <row r="3620">
          <cell r="A3620" t="str">
            <v>340069632737</v>
          </cell>
          <cell r="B3620" t="str">
            <v>Sold Out</v>
          </cell>
          <cell r="C3620" t="str">
            <v>Other</v>
          </cell>
        </row>
        <row r="3621">
          <cell r="A3621" t="str">
            <v>340069632750</v>
          </cell>
          <cell r="B3621" t="str">
            <v>Sold Out</v>
          </cell>
          <cell r="C3621" t="str">
            <v>Other</v>
          </cell>
        </row>
        <row r="3622">
          <cell r="A3622" t="str">
            <v>340069632762</v>
          </cell>
          <cell r="B3622" t="str">
            <v>Sold Out</v>
          </cell>
          <cell r="C3622" t="str">
            <v>Other</v>
          </cell>
        </row>
        <row r="3623">
          <cell r="A3623" t="str">
            <v>340073038183</v>
          </cell>
          <cell r="B3623" t="str">
            <v>Sold Out</v>
          </cell>
          <cell r="C3623" t="str">
            <v>Other</v>
          </cell>
        </row>
        <row r="3624">
          <cell r="A3624" t="str">
            <v>340073099183</v>
          </cell>
          <cell r="B3624" t="str">
            <v>Sold Out</v>
          </cell>
          <cell r="C3624" t="str">
            <v>Other</v>
          </cell>
        </row>
        <row r="3625">
          <cell r="A3625" t="str">
            <v>340073287183</v>
          </cell>
          <cell r="B3625" t="str">
            <v>Sold Out</v>
          </cell>
          <cell r="C3625" t="str">
            <v>Other</v>
          </cell>
        </row>
        <row r="3626">
          <cell r="A3626" t="str">
            <v>340131038725</v>
          </cell>
          <cell r="B3626" t="str">
            <v>Sold Out</v>
          </cell>
          <cell r="C3626" t="str">
            <v>Other</v>
          </cell>
        </row>
        <row r="3627">
          <cell r="A3627" t="str">
            <v>340131038737</v>
          </cell>
          <cell r="B3627" t="str">
            <v>Sold Out</v>
          </cell>
          <cell r="C3627" t="str">
            <v>Other</v>
          </cell>
        </row>
        <row r="3628">
          <cell r="A3628" t="str">
            <v>340131038750</v>
          </cell>
          <cell r="B3628" t="str">
            <v>Sold Out</v>
          </cell>
          <cell r="C3628" t="str">
            <v>Other</v>
          </cell>
        </row>
        <row r="3629">
          <cell r="A3629" t="str">
            <v>340131038762</v>
          </cell>
          <cell r="B3629" t="str">
            <v>Sold Out</v>
          </cell>
          <cell r="C3629" t="str">
            <v>Other</v>
          </cell>
        </row>
        <row r="3630">
          <cell r="A3630" t="str">
            <v>340131242725</v>
          </cell>
          <cell r="B3630" t="str">
            <v>Sold Out</v>
          </cell>
          <cell r="C3630" t="str">
            <v>Other</v>
          </cell>
        </row>
        <row r="3631">
          <cell r="A3631" t="str">
            <v>340131242737</v>
          </cell>
          <cell r="B3631" t="str">
            <v>Sold Out</v>
          </cell>
          <cell r="C3631" t="str">
            <v>Other</v>
          </cell>
        </row>
        <row r="3632">
          <cell r="A3632" t="str">
            <v>340131242750</v>
          </cell>
          <cell r="B3632" t="str">
            <v>Sold Out</v>
          </cell>
          <cell r="C3632" t="str">
            <v>Other</v>
          </cell>
        </row>
        <row r="3633">
          <cell r="A3633" t="str">
            <v>340131242762</v>
          </cell>
          <cell r="B3633" t="str">
            <v>Sold Out</v>
          </cell>
          <cell r="C3633" t="str">
            <v>Other</v>
          </cell>
        </row>
        <row r="3634">
          <cell r="A3634" t="str">
            <v>340131367725</v>
          </cell>
          <cell r="B3634" t="str">
            <v>Sold Out</v>
          </cell>
          <cell r="C3634" t="str">
            <v>Other</v>
          </cell>
        </row>
        <row r="3635">
          <cell r="A3635" t="str">
            <v>340131367737</v>
          </cell>
          <cell r="B3635" t="str">
            <v>Sold Out</v>
          </cell>
          <cell r="C3635" t="str">
            <v>Other</v>
          </cell>
        </row>
        <row r="3636">
          <cell r="A3636" t="str">
            <v>340131367750</v>
          </cell>
          <cell r="B3636" t="str">
            <v>Sold Out</v>
          </cell>
          <cell r="C3636" t="str">
            <v>Other</v>
          </cell>
        </row>
        <row r="3637">
          <cell r="A3637" t="str">
            <v>340131367762</v>
          </cell>
          <cell r="B3637" t="str">
            <v>Sold Out</v>
          </cell>
          <cell r="C3637" t="str">
            <v>Other</v>
          </cell>
        </row>
        <row r="3638">
          <cell r="A3638" t="str">
            <v>340131433725</v>
          </cell>
          <cell r="B3638" t="str">
            <v>Sold Out</v>
          </cell>
          <cell r="C3638" t="str">
            <v>Other</v>
          </cell>
        </row>
        <row r="3639">
          <cell r="A3639" t="str">
            <v>340131433737</v>
          </cell>
          <cell r="B3639" t="str">
            <v>Sold Out</v>
          </cell>
          <cell r="C3639" t="str">
            <v>Other</v>
          </cell>
        </row>
        <row r="3640">
          <cell r="A3640" t="str">
            <v>340131433750</v>
          </cell>
          <cell r="B3640" t="str">
            <v>Sold Out</v>
          </cell>
          <cell r="C3640" t="str">
            <v>Other</v>
          </cell>
        </row>
        <row r="3641">
          <cell r="A3641" t="str">
            <v>340131433762</v>
          </cell>
          <cell r="B3641" t="str">
            <v>Sold Out</v>
          </cell>
          <cell r="C3641" t="str">
            <v>Other</v>
          </cell>
        </row>
        <row r="3642">
          <cell r="A3642" t="str">
            <v>340131632725</v>
          </cell>
          <cell r="B3642" t="str">
            <v>Sold Out</v>
          </cell>
          <cell r="C3642" t="str">
            <v>Other</v>
          </cell>
        </row>
        <row r="3643">
          <cell r="A3643" t="str">
            <v>340131632737</v>
          </cell>
          <cell r="B3643" t="str">
            <v>Sold Out</v>
          </cell>
          <cell r="C3643" t="str">
            <v>Other</v>
          </cell>
        </row>
        <row r="3644">
          <cell r="A3644" t="str">
            <v>340131632750</v>
          </cell>
          <cell r="B3644" t="str">
            <v>Sold Out</v>
          </cell>
          <cell r="C3644" t="str">
            <v>Other</v>
          </cell>
        </row>
        <row r="3645">
          <cell r="A3645" t="str">
            <v>340131632762</v>
          </cell>
          <cell r="B3645" t="str">
            <v>Sold Out</v>
          </cell>
          <cell r="C3645" t="str">
            <v>Other</v>
          </cell>
        </row>
        <row r="3646">
          <cell r="A3646" t="str">
            <v>340152038183</v>
          </cell>
          <cell r="B3646" t="str">
            <v>Sold Out</v>
          </cell>
          <cell r="C3646" t="str">
            <v>Other</v>
          </cell>
        </row>
        <row r="3647">
          <cell r="A3647" t="str">
            <v>340152133183</v>
          </cell>
          <cell r="B3647" t="str">
            <v>Sold Out</v>
          </cell>
          <cell r="C3647" t="str">
            <v>Other</v>
          </cell>
        </row>
        <row r="3648">
          <cell r="A3648" t="str">
            <v>340152448183</v>
          </cell>
          <cell r="B3648" t="str">
            <v>Sold Out</v>
          </cell>
          <cell r="C3648" t="str">
            <v>Other</v>
          </cell>
        </row>
        <row r="3649">
          <cell r="A3649" t="str">
            <v>340153367183</v>
          </cell>
          <cell r="B3649" t="str">
            <v>Sold Out</v>
          </cell>
          <cell r="C3649" t="str">
            <v>Other</v>
          </cell>
        </row>
        <row r="3650">
          <cell r="A3650" t="str">
            <v>340153433183</v>
          </cell>
          <cell r="B3650" t="str">
            <v>Sold Out</v>
          </cell>
          <cell r="C3650" t="str">
            <v>Other</v>
          </cell>
        </row>
        <row r="3651">
          <cell r="A3651" t="str">
            <v>340161038725</v>
          </cell>
          <cell r="B3651" t="str">
            <v>Sold Out</v>
          </cell>
          <cell r="C3651" t="str">
            <v>Other</v>
          </cell>
        </row>
        <row r="3652">
          <cell r="A3652" t="str">
            <v>340161038737</v>
          </cell>
          <cell r="B3652" t="str">
            <v>Sold Out</v>
          </cell>
          <cell r="C3652" t="str">
            <v>Other</v>
          </cell>
        </row>
        <row r="3653">
          <cell r="A3653" t="str">
            <v>340161038750</v>
          </cell>
          <cell r="B3653" t="str">
            <v>Sold Out</v>
          </cell>
          <cell r="C3653" t="str">
            <v>Other</v>
          </cell>
        </row>
        <row r="3654">
          <cell r="A3654" t="str">
            <v>340161038762</v>
          </cell>
          <cell r="B3654" t="str">
            <v>Sold Out</v>
          </cell>
          <cell r="C3654" t="str">
            <v>Other</v>
          </cell>
        </row>
        <row r="3655">
          <cell r="A3655" t="str">
            <v>340161133725</v>
          </cell>
          <cell r="B3655" t="str">
            <v>Sold Out</v>
          </cell>
          <cell r="C3655" t="str">
            <v>Other</v>
          </cell>
        </row>
        <row r="3656">
          <cell r="A3656" t="str">
            <v>340161133737</v>
          </cell>
          <cell r="B3656" t="str">
            <v>Sold Out</v>
          </cell>
          <cell r="C3656" t="str">
            <v>Other</v>
          </cell>
        </row>
        <row r="3657">
          <cell r="A3657" t="str">
            <v>340161133750</v>
          </cell>
          <cell r="B3657" t="str">
            <v>Sold Out</v>
          </cell>
          <cell r="C3657" t="str">
            <v>Other</v>
          </cell>
        </row>
        <row r="3658">
          <cell r="A3658" t="str">
            <v>340161133762</v>
          </cell>
          <cell r="B3658" t="str">
            <v>Sold Out</v>
          </cell>
          <cell r="C3658" t="str">
            <v>Other</v>
          </cell>
        </row>
        <row r="3659">
          <cell r="A3659" t="str">
            <v>340161242725</v>
          </cell>
          <cell r="B3659" t="str">
            <v>Sold Out</v>
          </cell>
          <cell r="C3659" t="str">
            <v>Other</v>
          </cell>
        </row>
        <row r="3660">
          <cell r="A3660" t="str">
            <v>340161242737</v>
          </cell>
          <cell r="B3660" t="str">
            <v>Sold Out</v>
          </cell>
          <cell r="C3660" t="str">
            <v>Other</v>
          </cell>
        </row>
        <row r="3661">
          <cell r="A3661" t="str">
            <v>340161242750</v>
          </cell>
          <cell r="B3661" t="str">
            <v>Sold Out</v>
          </cell>
          <cell r="C3661" t="str">
            <v>Other</v>
          </cell>
        </row>
        <row r="3662">
          <cell r="A3662" t="str">
            <v>340161242762</v>
          </cell>
          <cell r="B3662" t="str">
            <v>Sold Out</v>
          </cell>
          <cell r="C3662" t="str">
            <v>Other</v>
          </cell>
        </row>
        <row r="3663">
          <cell r="A3663" t="str">
            <v>340161632725</v>
          </cell>
          <cell r="B3663" t="str">
            <v>21</v>
          </cell>
          <cell r="C3663" t="str">
            <v>Other</v>
          </cell>
        </row>
        <row r="3664">
          <cell r="A3664" t="str">
            <v>340161632737</v>
          </cell>
          <cell r="B3664" t="str">
            <v>Sold Out</v>
          </cell>
          <cell r="C3664" t="str">
            <v>Other</v>
          </cell>
        </row>
        <row r="3665">
          <cell r="A3665" t="str">
            <v>340161632750</v>
          </cell>
          <cell r="B3665" t="str">
            <v>Sold Out</v>
          </cell>
          <cell r="C3665" t="str">
            <v>Other</v>
          </cell>
        </row>
        <row r="3666">
          <cell r="A3666" t="str">
            <v>340161632762</v>
          </cell>
          <cell r="B3666" t="str">
            <v>2</v>
          </cell>
          <cell r="C3666" t="str">
            <v>Other</v>
          </cell>
        </row>
        <row r="3667">
          <cell r="A3667" t="str">
            <v>340163038183</v>
          </cell>
          <cell r="B3667" t="str">
            <v>Sold Out</v>
          </cell>
          <cell r="C3667" t="str">
            <v>Other</v>
          </cell>
        </row>
        <row r="3668">
          <cell r="A3668" t="str">
            <v>340163136183</v>
          </cell>
          <cell r="B3668" t="str">
            <v>Sold Out</v>
          </cell>
          <cell r="C3668" t="str">
            <v>Other</v>
          </cell>
        </row>
        <row r="3669">
          <cell r="A3669" t="str">
            <v>340163433183</v>
          </cell>
          <cell r="B3669" t="str">
            <v>Sold Out</v>
          </cell>
          <cell r="C3669" t="str">
            <v>Other</v>
          </cell>
        </row>
        <row r="3670">
          <cell r="A3670" t="str">
            <v>340185233183</v>
          </cell>
          <cell r="B3670" t="str">
            <v>Sold Out</v>
          </cell>
          <cell r="C3670" t="str">
            <v>Other</v>
          </cell>
        </row>
        <row r="3671">
          <cell r="A3671" t="str">
            <v>340208024183</v>
          </cell>
          <cell r="B3671" t="str">
            <v>Sold Out</v>
          </cell>
          <cell r="C3671" t="str">
            <v>Other</v>
          </cell>
        </row>
        <row r="3672">
          <cell r="A3672" t="str">
            <v>340208632183</v>
          </cell>
          <cell r="B3672" t="str">
            <v>Sold Out</v>
          </cell>
          <cell r="C3672" t="str">
            <v>Other</v>
          </cell>
        </row>
        <row r="3673">
          <cell r="A3673" t="str">
            <v>340209038304</v>
          </cell>
          <cell r="B3673" t="str">
            <v>Sold Out</v>
          </cell>
          <cell r="C3673" t="str">
            <v>Other</v>
          </cell>
        </row>
        <row r="3674">
          <cell r="A3674" t="str">
            <v>340209038308</v>
          </cell>
          <cell r="B3674" t="str">
            <v>Sold Out</v>
          </cell>
          <cell r="C3674" t="str">
            <v>Other</v>
          </cell>
        </row>
        <row r="3675">
          <cell r="A3675" t="str">
            <v>340209133304</v>
          </cell>
          <cell r="B3675" t="str">
            <v>22</v>
          </cell>
          <cell r="C3675" t="str">
            <v>Other</v>
          </cell>
        </row>
        <row r="3676">
          <cell r="A3676" t="str">
            <v>340209133308</v>
          </cell>
          <cell r="B3676" t="str">
            <v>100+</v>
          </cell>
          <cell r="C3676" t="str">
            <v>Other</v>
          </cell>
        </row>
        <row r="3677">
          <cell r="A3677" t="str">
            <v>340209339304</v>
          </cell>
          <cell r="B3677" t="str">
            <v>Sold Out</v>
          </cell>
          <cell r="C3677" t="str">
            <v>Other</v>
          </cell>
        </row>
        <row r="3678">
          <cell r="A3678" t="str">
            <v>340209339308</v>
          </cell>
          <cell r="B3678" t="str">
            <v>28</v>
          </cell>
          <cell r="C3678" t="str">
            <v>Other</v>
          </cell>
        </row>
        <row r="3679">
          <cell r="A3679" t="str">
            <v>340212038304</v>
          </cell>
          <cell r="B3679" t="str">
            <v>Sold Out</v>
          </cell>
          <cell r="C3679" t="str">
            <v>Other</v>
          </cell>
        </row>
        <row r="3680">
          <cell r="A3680" t="str">
            <v>340212038308</v>
          </cell>
          <cell r="B3680" t="str">
            <v>Sold Out</v>
          </cell>
          <cell r="C3680" t="str">
            <v>Other</v>
          </cell>
        </row>
        <row r="3681">
          <cell r="A3681" t="str">
            <v>340212133304</v>
          </cell>
          <cell r="B3681" t="str">
            <v>Sold Out</v>
          </cell>
          <cell r="C3681" t="str">
            <v>Other</v>
          </cell>
        </row>
        <row r="3682">
          <cell r="A3682" t="str">
            <v>340212133308</v>
          </cell>
          <cell r="B3682" t="str">
            <v>Sold Out</v>
          </cell>
          <cell r="C3682" t="str">
            <v>Other</v>
          </cell>
        </row>
        <row r="3683">
          <cell r="A3683" t="str">
            <v>340212448304</v>
          </cell>
          <cell r="B3683" t="str">
            <v>Sold Out</v>
          </cell>
          <cell r="C3683" t="str">
            <v>Other</v>
          </cell>
        </row>
        <row r="3684">
          <cell r="A3684" t="str">
            <v>340212448308</v>
          </cell>
          <cell r="B3684" t="str">
            <v>Sold Out</v>
          </cell>
          <cell r="C3684" t="str">
            <v>Other</v>
          </cell>
        </row>
        <row r="3685">
          <cell r="A3685" t="str">
            <v>340264038725</v>
          </cell>
          <cell r="B3685" t="str">
            <v>Sold Out</v>
          </cell>
          <cell r="C3685" t="str">
            <v>Other</v>
          </cell>
        </row>
        <row r="3686">
          <cell r="A3686" t="str">
            <v>340264038737</v>
          </cell>
          <cell r="B3686" t="str">
            <v>Sold Out</v>
          </cell>
          <cell r="C3686" t="str">
            <v>Other</v>
          </cell>
        </row>
        <row r="3687">
          <cell r="A3687" t="str">
            <v>340264038750</v>
          </cell>
          <cell r="B3687" t="str">
            <v>Sold Out</v>
          </cell>
          <cell r="C3687" t="str">
            <v>Other</v>
          </cell>
        </row>
        <row r="3688">
          <cell r="A3688" t="str">
            <v>340264038762</v>
          </cell>
          <cell r="B3688" t="str">
            <v>Sold Out</v>
          </cell>
          <cell r="C3688" t="str">
            <v>Other</v>
          </cell>
        </row>
        <row r="3689">
          <cell r="A3689" t="str">
            <v>340264287725</v>
          </cell>
          <cell r="B3689" t="str">
            <v>Sold Out</v>
          </cell>
          <cell r="C3689" t="str">
            <v>Other</v>
          </cell>
        </row>
        <row r="3690">
          <cell r="A3690" t="str">
            <v>340264287737</v>
          </cell>
          <cell r="B3690" t="str">
            <v>Sold Out</v>
          </cell>
          <cell r="C3690" t="str">
            <v>Other</v>
          </cell>
        </row>
        <row r="3691">
          <cell r="A3691" t="str">
            <v>340264287750</v>
          </cell>
          <cell r="B3691" t="str">
            <v>Sold Out</v>
          </cell>
          <cell r="C3691" t="str">
            <v>Other</v>
          </cell>
        </row>
        <row r="3692">
          <cell r="A3692" t="str">
            <v>340264287762</v>
          </cell>
          <cell r="B3692" t="str">
            <v>Sold Out</v>
          </cell>
          <cell r="C3692" t="str">
            <v>Other</v>
          </cell>
        </row>
        <row r="3693">
          <cell r="A3693" t="str">
            <v>340264301725</v>
          </cell>
          <cell r="B3693" t="str">
            <v>Sold Out</v>
          </cell>
          <cell r="C3693" t="str">
            <v>Other</v>
          </cell>
        </row>
        <row r="3694">
          <cell r="A3694" t="str">
            <v>340264301737</v>
          </cell>
          <cell r="B3694" t="str">
            <v>Sold Out</v>
          </cell>
          <cell r="C3694" t="str">
            <v>Other</v>
          </cell>
        </row>
        <row r="3695">
          <cell r="A3695" t="str">
            <v>340264301750</v>
          </cell>
          <cell r="B3695" t="str">
            <v>Sold Out</v>
          </cell>
          <cell r="C3695" t="str">
            <v>Other</v>
          </cell>
        </row>
        <row r="3696">
          <cell r="A3696" t="str">
            <v>340264301762</v>
          </cell>
          <cell r="B3696" t="str">
            <v>Sold Out</v>
          </cell>
          <cell r="C3696" t="str">
            <v>Other</v>
          </cell>
        </row>
        <row r="3697">
          <cell r="A3697" t="str">
            <v>340266087183</v>
          </cell>
          <cell r="B3697" t="str">
            <v>Sold Out</v>
          </cell>
          <cell r="C3697" t="str">
            <v>Other</v>
          </cell>
        </row>
        <row r="3698">
          <cell r="A3698" t="str">
            <v>340266147183</v>
          </cell>
          <cell r="B3698" t="str">
            <v>Sold Out</v>
          </cell>
          <cell r="C3698" t="str">
            <v>Other</v>
          </cell>
        </row>
        <row r="3699">
          <cell r="A3699" t="str">
            <v>340266595183</v>
          </cell>
          <cell r="B3699" t="str">
            <v>Sold Out</v>
          </cell>
          <cell r="C3699" t="str">
            <v>Other</v>
          </cell>
        </row>
        <row r="3700">
          <cell r="A3700" t="str">
            <v>340279038183</v>
          </cell>
          <cell r="B3700" t="str">
            <v>Sold Out</v>
          </cell>
          <cell r="C3700" t="str">
            <v>Other</v>
          </cell>
        </row>
        <row r="3701">
          <cell r="A3701" t="str">
            <v>340279287183</v>
          </cell>
          <cell r="B3701" t="str">
            <v>Sold Out</v>
          </cell>
          <cell r="C3701" t="str">
            <v>Other</v>
          </cell>
        </row>
        <row r="3702">
          <cell r="A3702" t="str">
            <v>340279661183</v>
          </cell>
          <cell r="B3702" t="str">
            <v>Sold Out</v>
          </cell>
          <cell r="C3702" t="str">
            <v>Other</v>
          </cell>
        </row>
        <row r="3703">
          <cell r="A3703" t="str">
            <v>340281644183</v>
          </cell>
          <cell r="B3703" t="str">
            <v>Sold Out</v>
          </cell>
          <cell r="C3703" t="str">
            <v>Other</v>
          </cell>
        </row>
        <row r="3704">
          <cell r="A3704" t="str">
            <v>340286038183</v>
          </cell>
          <cell r="B3704" t="str">
            <v>Sold Out</v>
          </cell>
          <cell r="C3704" t="str">
            <v>Other</v>
          </cell>
        </row>
        <row r="3705">
          <cell r="A3705" t="str">
            <v>340286133183</v>
          </cell>
          <cell r="B3705" t="str">
            <v>Sold Out</v>
          </cell>
          <cell r="C3705" t="str">
            <v>Other</v>
          </cell>
        </row>
        <row r="3706">
          <cell r="A3706" t="str">
            <v>340304038304</v>
          </cell>
          <cell r="B3706" t="str">
            <v>Sold Out</v>
          </cell>
          <cell r="C3706" t="str">
            <v>Other</v>
          </cell>
        </row>
        <row r="3707">
          <cell r="A3707" t="str">
            <v>340304038308</v>
          </cell>
          <cell r="B3707" t="str">
            <v>1</v>
          </cell>
          <cell r="C3707" t="str">
            <v>Other</v>
          </cell>
        </row>
        <row r="3708">
          <cell r="A3708" t="str">
            <v>340304133304</v>
          </cell>
          <cell r="B3708" t="str">
            <v>Sold Out</v>
          </cell>
          <cell r="C3708" t="str">
            <v>Other</v>
          </cell>
        </row>
        <row r="3709">
          <cell r="A3709" t="str">
            <v>340304133308</v>
          </cell>
          <cell r="B3709" t="str">
            <v>60</v>
          </cell>
          <cell r="C3709" t="str">
            <v>Other</v>
          </cell>
        </row>
        <row r="3710">
          <cell r="A3710" t="str">
            <v>340304433304</v>
          </cell>
          <cell r="B3710" t="str">
            <v>Sold Out</v>
          </cell>
          <cell r="C3710" t="str">
            <v>Other</v>
          </cell>
        </row>
        <row r="3711">
          <cell r="A3711" t="str">
            <v>340304433308</v>
          </cell>
          <cell r="B3711" t="str">
            <v>6</v>
          </cell>
          <cell r="C3711" t="str">
            <v>Other</v>
          </cell>
        </row>
        <row r="3712">
          <cell r="A3712" t="str">
            <v>340306038183</v>
          </cell>
          <cell r="B3712" t="str">
            <v>Sold Out</v>
          </cell>
          <cell r="C3712" t="str">
            <v>Other</v>
          </cell>
        </row>
        <row r="3713">
          <cell r="A3713" t="str">
            <v>340307038183</v>
          </cell>
          <cell r="B3713" t="str">
            <v>Sold Out</v>
          </cell>
          <cell r="C3713" t="str">
            <v>Other</v>
          </cell>
        </row>
        <row r="3714">
          <cell r="A3714" t="str">
            <v>340307133183</v>
          </cell>
          <cell r="B3714" t="str">
            <v>Sold Out</v>
          </cell>
          <cell r="C3714" t="str">
            <v>Other</v>
          </cell>
        </row>
        <row r="3715">
          <cell r="A3715" t="str">
            <v>340307632183</v>
          </cell>
          <cell r="B3715" t="str">
            <v>Sold Out</v>
          </cell>
          <cell r="C3715" t="str">
            <v>Other</v>
          </cell>
        </row>
        <row r="3716">
          <cell r="A3716" t="str">
            <v>340309019304</v>
          </cell>
          <cell r="B3716" t="str">
            <v>Sold Out</v>
          </cell>
          <cell r="C3716" t="str">
            <v>Other</v>
          </cell>
        </row>
        <row r="3717">
          <cell r="A3717" t="str">
            <v>340309019308</v>
          </cell>
          <cell r="B3717" t="str">
            <v>Sold Out</v>
          </cell>
          <cell r="C3717" t="str">
            <v>Other</v>
          </cell>
        </row>
        <row r="3718">
          <cell r="A3718" t="str">
            <v>340311038183</v>
          </cell>
          <cell r="B3718" t="str">
            <v>Sold Out</v>
          </cell>
          <cell r="C3718" t="str">
            <v>Other</v>
          </cell>
        </row>
        <row r="3719">
          <cell r="A3719" t="str">
            <v>340312133183</v>
          </cell>
          <cell r="B3719" t="str">
            <v>Sold Out</v>
          </cell>
          <cell r="C3719" t="str">
            <v>Other</v>
          </cell>
        </row>
        <row r="3720">
          <cell r="A3720" t="str">
            <v>340312448183</v>
          </cell>
          <cell r="B3720" t="str">
            <v>Sold Out</v>
          </cell>
          <cell r="C3720" t="str">
            <v>Other</v>
          </cell>
        </row>
        <row r="3721">
          <cell r="A3721" t="str">
            <v>340315038183</v>
          </cell>
          <cell r="B3721" t="str">
            <v>100+</v>
          </cell>
          <cell r="C3721" t="str">
            <v>Other</v>
          </cell>
        </row>
        <row r="3722">
          <cell r="A3722" t="str">
            <v>340315133183</v>
          </cell>
          <cell r="B3722" t="str">
            <v>Sold Out</v>
          </cell>
          <cell r="C3722" t="str">
            <v>Other</v>
          </cell>
        </row>
        <row r="3723">
          <cell r="A3723" t="str">
            <v>340315167183</v>
          </cell>
          <cell r="B3723" t="str">
            <v>100+</v>
          </cell>
          <cell r="C3723" t="str">
            <v>Other</v>
          </cell>
        </row>
        <row r="3724">
          <cell r="A3724" t="str">
            <v>340345039304</v>
          </cell>
          <cell r="B3724" t="str">
            <v>Sold Out</v>
          </cell>
          <cell r="C3724" t="str">
            <v>Other</v>
          </cell>
        </row>
        <row r="3725">
          <cell r="A3725" t="str">
            <v>340345039308</v>
          </cell>
          <cell r="B3725" t="str">
            <v>Sold Out</v>
          </cell>
          <cell r="C3725" t="str">
            <v>Other</v>
          </cell>
        </row>
        <row r="3726">
          <cell r="A3726" t="str">
            <v>340345450304</v>
          </cell>
          <cell r="B3726" t="str">
            <v>Sold Out</v>
          </cell>
          <cell r="C3726" t="str">
            <v>Other</v>
          </cell>
        </row>
        <row r="3727">
          <cell r="A3727" t="str">
            <v>340345450308</v>
          </cell>
          <cell r="B3727" t="str">
            <v>Sold Out</v>
          </cell>
          <cell r="C3727" t="str">
            <v>Other</v>
          </cell>
        </row>
        <row r="3728">
          <cell r="A3728" t="str">
            <v>340346367183</v>
          </cell>
          <cell r="B3728" t="str">
            <v>Sold Out</v>
          </cell>
          <cell r="C3728" t="str">
            <v>Other</v>
          </cell>
        </row>
        <row r="3729">
          <cell r="A3729" t="str">
            <v>340365038183</v>
          </cell>
          <cell r="B3729" t="str">
            <v>Sold Out</v>
          </cell>
          <cell r="C3729" t="str">
            <v>Other</v>
          </cell>
        </row>
        <row r="3730">
          <cell r="A3730" t="str">
            <v>340365133183</v>
          </cell>
          <cell r="B3730" t="str">
            <v>100+</v>
          </cell>
          <cell r="C3730" t="str">
            <v>Other</v>
          </cell>
        </row>
        <row r="3731">
          <cell r="A3731" t="str">
            <v>340365433183</v>
          </cell>
          <cell r="B3731" t="str">
            <v>100+</v>
          </cell>
          <cell r="C3731" t="str">
            <v>Other</v>
          </cell>
        </row>
        <row r="3732">
          <cell r="A3732" t="str">
            <v>340380038183</v>
          </cell>
          <cell r="B3732" t="str">
            <v>100+</v>
          </cell>
          <cell r="C3732" t="str">
            <v>Other</v>
          </cell>
        </row>
        <row r="3733">
          <cell r="A3733" t="str">
            <v>340380133183</v>
          </cell>
          <cell r="B3733" t="str">
            <v>100+</v>
          </cell>
          <cell r="C3733" t="str">
            <v>Other</v>
          </cell>
        </row>
        <row r="3734">
          <cell r="A3734" t="str">
            <v>340381038183</v>
          </cell>
          <cell r="B3734" t="str">
            <v>100+</v>
          </cell>
          <cell r="C3734" t="str">
            <v>Other</v>
          </cell>
        </row>
        <row r="3735">
          <cell r="A3735" t="str">
            <v>340381133183</v>
          </cell>
          <cell r="B3735" t="str">
            <v>100+</v>
          </cell>
          <cell r="C3735" t="str">
            <v>Other</v>
          </cell>
        </row>
        <row r="3736">
          <cell r="A3736" t="str">
            <v>340381448183</v>
          </cell>
          <cell r="B3736" t="str">
            <v>100+</v>
          </cell>
          <cell r="C3736" t="str">
            <v>Other</v>
          </cell>
        </row>
        <row r="3737">
          <cell r="A3737" t="str">
            <v>340395038304</v>
          </cell>
          <cell r="B3737" t="str">
            <v>Sold Out</v>
          </cell>
          <cell r="C3737" t="str">
            <v>Other</v>
          </cell>
        </row>
        <row r="3738">
          <cell r="A3738" t="str">
            <v>340395038308</v>
          </cell>
          <cell r="B3738" t="str">
            <v>Sold Out</v>
          </cell>
          <cell r="C3738" t="str">
            <v>Other</v>
          </cell>
        </row>
        <row r="3739">
          <cell r="A3739" t="str">
            <v>340395083304</v>
          </cell>
          <cell r="B3739" t="str">
            <v>Sold Out</v>
          </cell>
          <cell r="C3739" t="str">
            <v>Other</v>
          </cell>
        </row>
        <row r="3740">
          <cell r="A3740" t="str">
            <v>340395083308</v>
          </cell>
          <cell r="B3740" t="str">
            <v>Sold Out</v>
          </cell>
          <cell r="C3740" t="str">
            <v>Other</v>
          </cell>
        </row>
        <row r="3741">
          <cell r="A3741" t="str">
            <v>340395133304</v>
          </cell>
          <cell r="B3741" t="str">
            <v>Sold Out</v>
          </cell>
          <cell r="C3741" t="str">
            <v>Other</v>
          </cell>
        </row>
        <row r="3742">
          <cell r="A3742" t="str">
            <v>340395133308</v>
          </cell>
          <cell r="B3742" t="str">
            <v>Sold Out</v>
          </cell>
          <cell r="C3742" t="str">
            <v>Other</v>
          </cell>
        </row>
        <row r="3743">
          <cell r="A3743" t="str">
            <v>340395433304</v>
          </cell>
          <cell r="B3743" t="str">
            <v>Sold Out</v>
          </cell>
          <cell r="C3743" t="str">
            <v>Other</v>
          </cell>
        </row>
        <row r="3744">
          <cell r="A3744" t="str">
            <v>340395433308</v>
          </cell>
          <cell r="B3744" t="str">
            <v>100+</v>
          </cell>
          <cell r="C3744" t="str">
            <v>Other</v>
          </cell>
        </row>
        <row r="3745">
          <cell r="A3745" t="str">
            <v>340395632304</v>
          </cell>
          <cell r="B3745" t="str">
            <v>Sold Out</v>
          </cell>
          <cell r="C3745" t="str">
            <v>Other</v>
          </cell>
        </row>
        <row r="3746">
          <cell r="A3746" t="str">
            <v>340395632308</v>
          </cell>
          <cell r="B3746" t="str">
            <v>Sold Out</v>
          </cell>
          <cell r="C3746" t="str">
            <v>Other</v>
          </cell>
        </row>
        <row r="3747">
          <cell r="A3747" t="str">
            <v>340396038183</v>
          </cell>
          <cell r="B3747" t="str">
            <v>Sold Out</v>
          </cell>
          <cell r="C3747" t="str">
            <v>Other</v>
          </cell>
        </row>
        <row r="3748">
          <cell r="A3748" t="str">
            <v>340396133183</v>
          </cell>
          <cell r="B3748" t="str">
            <v>Sold Out</v>
          </cell>
          <cell r="C3748" t="str">
            <v>Other</v>
          </cell>
        </row>
        <row r="3749">
          <cell r="A3749" t="str">
            <v>340396433183</v>
          </cell>
          <cell r="B3749" t="str">
            <v>Sold Out</v>
          </cell>
          <cell r="C3749" t="str">
            <v>Other</v>
          </cell>
        </row>
        <row r="3750">
          <cell r="A3750" t="str">
            <v>340397038183</v>
          </cell>
          <cell r="B3750" t="str">
            <v>Sold Out</v>
          </cell>
          <cell r="C3750" t="str">
            <v>Other</v>
          </cell>
        </row>
        <row r="3751">
          <cell r="A3751" t="str">
            <v>340397133183</v>
          </cell>
          <cell r="B3751" t="str">
            <v>Sold Out</v>
          </cell>
          <cell r="C3751" t="str">
            <v>Other</v>
          </cell>
        </row>
        <row r="3752">
          <cell r="A3752" t="str">
            <v>340428022183</v>
          </cell>
          <cell r="B3752" t="str">
            <v>Sold Out</v>
          </cell>
          <cell r="C3752" t="str">
            <v>Other</v>
          </cell>
        </row>
        <row r="3753">
          <cell r="A3753" t="str">
            <v>340428594183</v>
          </cell>
          <cell r="B3753" t="str">
            <v>Sold Out</v>
          </cell>
          <cell r="C3753" t="str">
            <v>Other</v>
          </cell>
        </row>
        <row r="3754">
          <cell r="A3754" t="str">
            <v>340440038183</v>
          </cell>
          <cell r="B3754" t="str">
            <v>16</v>
          </cell>
          <cell r="C3754" t="str">
            <v>Other</v>
          </cell>
        </row>
        <row r="3755">
          <cell r="A3755" t="str">
            <v>340440326183</v>
          </cell>
          <cell r="B3755" t="str">
            <v>100+</v>
          </cell>
          <cell r="C3755" t="str">
            <v>Other</v>
          </cell>
        </row>
        <row r="3756">
          <cell r="A3756" t="str">
            <v>340453448183</v>
          </cell>
          <cell r="B3756" t="str">
            <v>Sold Out</v>
          </cell>
          <cell r="C3756" t="str">
            <v>Other</v>
          </cell>
        </row>
        <row r="3757">
          <cell r="A3757" t="str">
            <v>340453462183</v>
          </cell>
          <cell r="B3757" t="str">
            <v>Sold Out</v>
          </cell>
          <cell r="C3757" t="str">
            <v>Other</v>
          </cell>
        </row>
        <row r="3758">
          <cell r="A3758" t="str">
            <v>340456038725</v>
          </cell>
          <cell r="B3758" t="str">
            <v>95</v>
          </cell>
          <cell r="C3758" t="str">
            <v>Other</v>
          </cell>
        </row>
        <row r="3759">
          <cell r="A3759" t="str">
            <v>340456038737</v>
          </cell>
          <cell r="B3759" t="str">
            <v>59</v>
          </cell>
          <cell r="C3759" t="str">
            <v>Other</v>
          </cell>
        </row>
        <row r="3760">
          <cell r="A3760" t="str">
            <v>340456038750</v>
          </cell>
          <cell r="B3760" t="str">
            <v>Sold Out</v>
          </cell>
          <cell r="C3760" t="str">
            <v>Other</v>
          </cell>
        </row>
        <row r="3761">
          <cell r="A3761" t="str">
            <v>340456038762</v>
          </cell>
          <cell r="B3761" t="str">
            <v>Sold Out</v>
          </cell>
          <cell r="C3761" t="str">
            <v>Other</v>
          </cell>
        </row>
        <row r="3762">
          <cell r="A3762" t="str">
            <v>340456046725</v>
          </cell>
          <cell r="B3762" t="str">
            <v>Sold Out</v>
          </cell>
          <cell r="C3762" t="str">
            <v>Other</v>
          </cell>
        </row>
        <row r="3763">
          <cell r="A3763" t="str">
            <v>340456046737</v>
          </cell>
          <cell r="B3763" t="str">
            <v>Sold Out</v>
          </cell>
          <cell r="C3763" t="str">
            <v>Other</v>
          </cell>
        </row>
        <row r="3764">
          <cell r="A3764" t="str">
            <v>340456046750</v>
          </cell>
          <cell r="B3764" t="str">
            <v>Sold Out</v>
          </cell>
          <cell r="C3764" t="str">
            <v>Other</v>
          </cell>
        </row>
        <row r="3765">
          <cell r="A3765" t="str">
            <v>340456046762</v>
          </cell>
          <cell r="B3765" t="str">
            <v>Sold Out</v>
          </cell>
          <cell r="C3765" t="str">
            <v>Other</v>
          </cell>
        </row>
        <row r="3766">
          <cell r="A3766" t="str">
            <v>340456632725</v>
          </cell>
          <cell r="B3766" t="str">
            <v>Sold Out</v>
          </cell>
          <cell r="C3766" t="str">
            <v>Other</v>
          </cell>
        </row>
        <row r="3767">
          <cell r="A3767" t="str">
            <v>340456632737</v>
          </cell>
          <cell r="B3767" t="str">
            <v>Sold Out</v>
          </cell>
          <cell r="C3767" t="str">
            <v>Other</v>
          </cell>
        </row>
        <row r="3768">
          <cell r="A3768" t="str">
            <v>340456632750</v>
          </cell>
          <cell r="B3768" t="str">
            <v>Sold Out</v>
          </cell>
          <cell r="C3768" t="str">
            <v>Other</v>
          </cell>
        </row>
        <row r="3769">
          <cell r="A3769" t="str">
            <v>340456632762</v>
          </cell>
          <cell r="B3769" t="str">
            <v>Sold Out</v>
          </cell>
          <cell r="C3769" t="str">
            <v>Other</v>
          </cell>
        </row>
        <row r="3770">
          <cell r="A3770" t="str">
            <v>340457046304</v>
          </cell>
          <cell r="B3770" t="str">
            <v>Sold Out</v>
          </cell>
          <cell r="C3770" t="str">
            <v>Other</v>
          </cell>
        </row>
        <row r="3771">
          <cell r="A3771" t="str">
            <v>340457046308</v>
          </cell>
          <cell r="B3771" t="str">
            <v>Sold Out</v>
          </cell>
          <cell r="C3771" t="str">
            <v>Other</v>
          </cell>
        </row>
        <row r="3772">
          <cell r="A3772" t="str">
            <v>340473038183</v>
          </cell>
          <cell r="B3772" t="str">
            <v>Sold Out</v>
          </cell>
          <cell r="C3772" t="str">
            <v>Other</v>
          </cell>
        </row>
        <row r="3773">
          <cell r="A3773" t="str">
            <v>340473136183</v>
          </cell>
          <cell r="B3773" t="str">
            <v>Sold Out</v>
          </cell>
          <cell r="C3773" t="str">
            <v>Other</v>
          </cell>
        </row>
        <row r="3774">
          <cell r="A3774" t="str">
            <v>340482038304</v>
          </cell>
          <cell r="B3774" t="str">
            <v>Sold Out</v>
          </cell>
          <cell r="C3774" t="str">
            <v>Other</v>
          </cell>
        </row>
        <row r="3775">
          <cell r="A3775" t="str">
            <v>340482038308</v>
          </cell>
          <cell r="B3775" t="str">
            <v>Sold Out</v>
          </cell>
          <cell r="C3775" t="str">
            <v>Other</v>
          </cell>
        </row>
        <row r="3776">
          <cell r="A3776" t="str">
            <v>340482339304</v>
          </cell>
          <cell r="B3776" t="str">
            <v>Sold Out</v>
          </cell>
          <cell r="C3776" t="str">
            <v>Other</v>
          </cell>
        </row>
        <row r="3777">
          <cell r="A3777" t="str">
            <v>340482339308</v>
          </cell>
          <cell r="B3777" t="str">
            <v>Sold Out</v>
          </cell>
          <cell r="C3777" t="str">
            <v>Other</v>
          </cell>
        </row>
        <row r="3778">
          <cell r="A3778" t="str">
            <v>340482632304</v>
          </cell>
          <cell r="B3778" t="str">
            <v>Sold Out</v>
          </cell>
          <cell r="C3778" t="str">
            <v>Other</v>
          </cell>
        </row>
        <row r="3779">
          <cell r="A3779" t="str">
            <v>340482632308</v>
          </cell>
          <cell r="B3779" t="str">
            <v>Sold Out</v>
          </cell>
          <cell r="C3779" t="str">
            <v>Other</v>
          </cell>
        </row>
        <row r="3780">
          <cell r="A3780" t="str">
            <v>340527139183</v>
          </cell>
          <cell r="B3780" t="str">
            <v>Sold Out</v>
          </cell>
          <cell r="C3780" t="str">
            <v>Other</v>
          </cell>
        </row>
        <row r="3781">
          <cell r="A3781" t="str">
            <v>340527455183</v>
          </cell>
          <cell r="B3781" t="str">
            <v>Sold Out</v>
          </cell>
          <cell r="C3781" t="str">
            <v>Other</v>
          </cell>
        </row>
        <row r="3782">
          <cell r="A3782" t="str">
            <v>340528508183</v>
          </cell>
          <cell r="B3782" t="str">
            <v>Sold Out</v>
          </cell>
          <cell r="C3782" t="str">
            <v>Other</v>
          </cell>
        </row>
        <row r="3783">
          <cell r="A3783" t="str">
            <v>340528593183</v>
          </cell>
          <cell r="B3783" t="str">
            <v>Sold Out</v>
          </cell>
          <cell r="C3783" t="str">
            <v>Other</v>
          </cell>
        </row>
        <row r="3784">
          <cell r="A3784" t="str">
            <v>340552339304</v>
          </cell>
          <cell r="B3784" t="str">
            <v>Sold Out</v>
          </cell>
          <cell r="C3784" t="str">
            <v>Other</v>
          </cell>
        </row>
        <row r="3785">
          <cell r="A3785" t="str">
            <v>340552339308</v>
          </cell>
          <cell r="B3785" t="str">
            <v>Sold Out</v>
          </cell>
          <cell r="C3785" t="str">
            <v>Other</v>
          </cell>
        </row>
        <row r="3786">
          <cell r="A3786" t="str">
            <v>340552448304</v>
          </cell>
          <cell r="B3786" t="str">
            <v>Sold Out</v>
          </cell>
          <cell r="C3786" t="str">
            <v>Other</v>
          </cell>
        </row>
        <row r="3787">
          <cell r="A3787" t="str">
            <v>340552448308</v>
          </cell>
          <cell r="B3787" t="str">
            <v>Sold Out</v>
          </cell>
          <cell r="C3787" t="str">
            <v>Other</v>
          </cell>
        </row>
        <row r="3788">
          <cell r="A3788" t="str">
            <v>340557022183</v>
          </cell>
          <cell r="B3788" t="str">
            <v>Sold Out</v>
          </cell>
          <cell r="C3788" t="str">
            <v>Other</v>
          </cell>
        </row>
        <row r="3789">
          <cell r="A3789" t="str">
            <v>340557038183</v>
          </cell>
          <cell r="B3789" t="str">
            <v>Sold Out</v>
          </cell>
          <cell r="C3789" t="str">
            <v>Other</v>
          </cell>
        </row>
        <row r="3790">
          <cell r="A3790" t="str">
            <v>340557448183</v>
          </cell>
          <cell r="B3790" t="str">
            <v>Sold Out</v>
          </cell>
          <cell r="C3790" t="str">
            <v>Other</v>
          </cell>
        </row>
        <row r="3791">
          <cell r="A3791" t="str">
            <v>340557590183</v>
          </cell>
          <cell r="B3791" t="str">
            <v>Sold Out</v>
          </cell>
          <cell r="C3791" t="str">
            <v>Other</v>
          </cell>
        </row>
        <row r="3792">
          <cell r="A3792" t="str">
            <v>340569458183</v>
          </cell>
          <cell r="B3792" t="str">
            <v>Sold Out</v>
          </cell>
          <cell r="C3792" t="str">
            <v>Other</v>
          </cell>
        </row>
        <row r="3793">
          <cell r="A3793" t="str">
            <v>340577089183</v>
          </cell>
          <cell r="B3793" t="str">
            <v>Sold Out</v>
          </cell>
          <cell r="C3793" t="str">
            <v>Other</v>
          </cell>
        </row>
        <row r="3794">
          <cell r="A3794" t="str">
            <v>340577585183</v>
          </cell>
          <cell r="B3794" t="str">
            <v>Sold Out</v>
          </cell>
          <cell r="C3794" t="str">
            <v>Other</v>
          </cell>
        </row>
        <row r="3795">
          <cell r="A3795" t="str">
            <v>340591038183</v>
          </cell>
          <cell r="B3795" t="str">
            <v>Sold Out</v>
          </cell>
          <cell r="C3795" t="str">
            <v>Other</v>
          </cell>
        </row>
        <row r="3796">
          <cell r="A3796" t="str">
            <v>340591133183</v>
          </cell>
          <cell r="B3796" t="str">
            <v>Sold Out</v>
          </cell>
          <cell r="C3796" t="str">
            <v>Other</v>
          </cell>
        </row>
        <row r="3797">
          <cell r="A3797" t="str">
            <v>340591448183</v>
          </cell>
          <cell r="B3797" t="str">
            <v>Sold Out</v>
          </cell>
          <cell r="C3797" t="str">
            <v>Other</v>
          </cell>
        </row>
        <row r="3798">
          <cell r="A3798" t="str">
            <v>340593038725</v>
          </cell>
          <cell r="B3798" t="str">
            <v>Sold Out</v>
          </cell>
          <cell r="C3798" t="str">
            <v>Other</v>
          </cell>
        </row>
        <row r="3799">
          <cell r="A3799" t="str">
            <v>340593038737</v>
          </cell>
          <cell r="B3799" t="str">
            <v>Sold Out</v>
          </cell>
          <cell r="C3799" t="str">
            <v>Other</v>
          </cell>
        </row>
        <row r="3800">
          <cell r="A3800" t="str">
            <v>340593038750</v>
          </cell>
          <cell r="B3800" t="str">
            <v>Sold Out</v>
          </cell>
          <cell r="C3800" t="str">
            <v>Other</v>
          </cell>
        </row>
        <row r="3801">
          <cell r="A3801" t="str">
            <v>340593038762</v>
          </cell>
          <cell r="B3801" t="str">
            <v>Sold Out</v>
          </cell>
          <cell r="C3801" t="str">
            <v>Other</v>
          </cell>
        </row>
        <row r="3802">
          <cell r="A3802" t="str">
            <v>340593090725</v>
          </cell>
          <cell r="B3802" t="str">
            <v>Sold Out</v>
          </cell>
          <cell r="C3802" t="str">
            <v>Other</v>
          </cell>
        </row>
        <row r="3803">
          <cell r="A3803" t="str">
            <v>340593090737</v>
          </cell>
          <cell r="B3803" t="str">
            <v>Sold Out</v>
          </cell>
          <cell r="C3803" t="str">
            <v>Other</v>
          </cell>
        </row>
        <row r="3804">
          <cell r="A3804" t="str">
            <v>340593090750</v>
          </cell>
          <cell r="B3804" t="str">
            <v>Sold Out</v>
          </cell>
          <cell r="C3804" t="str">
            <v>Other</v>
          </cell>
        </row>
        <row r="3805">
          <cell r="A3805" t="str">
            <v>340593090762</v>
          </cell>
          <cell r="B3805" t="str">
            <v>Sold Out</v>
          </cell>
          <cell r="C3805" t="str">
            <v>Other</v>
          </cell>
        </row>
        <row r="3806">
          <cell r="A3806" t="str">
            <v>340593287725</v>
          </cell>
          <cell r="B3806" t="str">
            <v>1</v>
          </cell>
          <cell r="C3806" t="str">
            <v>Other</v>
          </cell>
        </row>
        <row r="3807">
          <cell r="A3807" t="str">
            <v>340593287737</v>
          </cell>
          <cell r="B3807" t="str">
            <v>100+</v>
          </cell>
          <cell r="C3807" t="str">
            <v>Other</v>
          </cell>
        </row>
        <row r="3808">
          <cell r="A3808" t="str">
            <v>340593287750</v>
          </cell>
          <cell r="B3808" t="str">
            <v>73</v>
          </cell>
          <cell r="C3808" t="str">
            <v>Other</v>
          </cell>
        </row>
        <row r="3809">
          <cell r="A3809" t="str">
            <v>340593287762</v>
          </cell>
          <cell r="B3809" t="str">
            <v>44</v>
          </cell>
          <cell r="C3809" t="str">
            <v>Other</v>
          </cell>
        </row>
        <row r="3810">
          <cell r="A3810" t="str">
            <v>340593437725</v>
          </cell>
          <cell r="B3810" t="str">
            <v>Sold Out</v>
          </cell>
          <cell r="C3810" t="str">
            <v>Other</v>
          </cell>
        </row>
        <row r="3811">
          <cell r="A3811" t="str">
            <v>340593437737</v>
          </cell>
          <cell r="B3811" t="str">
            <v>Sold Out</v>
          </cell>
          <cell r="C3811" t="str">
            <v>Other</v>
          </cell>
        </row>
        <row r="3812">
          <cell r="A3812" t="str">
            <v>340593437750</v>
          </cell>
          <cell r="B3812" t="str">
            <v>Sold Out</v>
          </cell>
          <cell r="C3812" t="str">
            <v>Other</v>
          </cell>
        </row>
        <row r="3813">
          <cell r="A3813" t="str">
            <v>340593437762</v>
          </cell>
          <cell r="B3813" t="str">
            <v>Sold Out</v>
          </cell>
          <cell r="C3813" t="str">
            <v>Other</v>
          </cell>
        </row>
        <row r="3814">
          <cell r="A3814" t="str">
            <v>340593494725</v>
          </cell>
          <cell r="B3814" t="str">
            <v>Sold Out</v>
          </cell>
          <cell r="C3814" t="str">
            <v>Other</v>
          </cell>
        </row>
        <row r="3815">
          <cell r="A3815" t="str">
            <v>340593494737</v>
          </cell>
          <cell r="B3815" t="str">
            <v>Sold Out</v>
          </cell>
          <cell r="C3815" t="str">
            <v>Other</v>
          </cell>
        </row>
        <row r="3816">
          <cell r="A3816" t="str">
            <v>340593494750</v>
          </cell>
          <cell r="B3816" t="str">
            <v>Sold Out</v>
          </cell>
          <cell r="C3816" t="str">
            <v>Other</v>
          </cell>
        </row>
        <row r="3817">
          <cell r="A3817" t="str">
            <v>340593494762</v>
          </cell>
          <cell r="B3817" t="str">
            <v>Sold Out</v>
          </cell>
          <cell r="C3817" t="str">
            <v>Other</v>
          </cell>
        </row>
        <row r="3818">
          <cell r="A3818" t="str">
            <v>340593632725</v>
          </cell>
          <cell r="B3818" t="str">
            <v>Sold Out</v>
          </cell>
          <cell r="C3818" t="str">
            <v>Other</v>
          </cell>
        </row>
        <row r="3819">
          <cell r="A3819" t="str">
            <v>340593632737</v>
          </cell>
          <cell r="B3819" t="str">
            <v>18</v>
          </cell>
          <cell r="C3819" t="str">
            <v>Other</v>
          </cell>
        </row>
        <row r="3820">
          <cell r="A3820" t="str">
            <v>340593632750</v>
          </cell>
          <cell r="B3820" t="str">
            <v>Sold Out</v>
          </cell>
          <cell r="C3820" t="str">
            <v>Other</v>
          </cell>
        </row>
        <row r="3821">
          <cell r="A3821" t="str">
            <v>340593632762</v>
          </cell>
          <cell r="B3821" t="str">
            <v>100</v>
          </cell>
          <cell r="C3821" t="str">
            <v>Other</v>
          </cell>
        </row>
        <row r="3822">
          <cell r="A3822" t="str">
            <v>340593710725</v>
          </cell>
          <cell r="B3822" t="str">
            <v>Sold Out</v>
          </cell>
          <cell r="C3822" t="str">
            <v>Other</v>
          </cell>
        </row>
        <row r="3823">
          <cell r="A3823" t="str">
            <v>340593710737</v>
          </cell>
          <cell r="B3823" t="str">
            <v>Sold Out</v>
          </cell>
          <cell r="C3823" t="str">
            <v>Other</v>
          </cell>
        </row>
        <row r="3824">
          <cell r="A3824" t="str">
            <v>340593710750</v>
          </cell>
          <cell r="B3824" t="str">
            <v>Sold Out</v>
          </cell>
          <cell r="C3824" t="str">
            <v>Other</v>
          </cell>
        </row>
        <row r="3825">
          <cell r="A3825" t="str">
            <v>340593710762</v>
          </cell>
          <cell r="B3825" t="str">
            <v>Sold Out</v>
          </cell>
          <cell r="C3825" t="str">
            <v>Other</v>
          </cell>
        </row>
        <row r="3826">
          <cell r="A3826" t="str">
            <v>340594038183</v>
          </cell>
          <cell r="B3826" t="str">
            <v>Sold Out</v>
          </cell>
          <cell r="C3826" t="str">
            <v>Other</v>
          </cell>
        </row>
        <row r="3827">
          <cell r="A3827" t="str">
            <v>340594133183</v>
          </cell>
          <cell r="B3827" t="str">
            <v>Sold Out</v>
          </cell>
          <cell r="C3827" t="str">
            <v>Other</v>
          </cell>
        </row>
        <row r="3828">
          <cell r="A3828" t="str">
            <v>340595038304</v>
          </cell>
          <cell r="B3828" t="str">
            <v>Sold Out</v>
          </cell>
          <cell r="C3828" t="str">
            <v>Other</v>
          </cell>
        </row>
        <row r="3829">
          <cell r="A3829" t="str">
            <v>340595038308</v>
          </cell>
          <cell r="B3829" t="str">
            <v>Sold Out</v>
          </cell>
          <cell r="C3829" t="str">
            <v>Other</v>
          </cell>
        </row>
        <row r="3830">
          <cell r="A3830" t="str">
            <v>340595133304</v>
          </cell>
          <cell r="B3830" t="str">
            <v>Sold Out</v>
          </cell>
          <cell r="C3830" t="str">
            <v>Other</v>
          </cell>
        </row>
        <row r="3831">
          <cell r="A3831" t="str">
            <v>340595133308</v>
          </cell>
          <cell r="B3831" t="str">
            <v>Sold Out</v>
          </cell>
          <cell r="C3831" t="str">
            <v>Other</v>
          </cell>
        </row>
        <row r="3832">
          <cell r="A3832" t="str">
            <v>340595433304</v>
          </cell>
          <cell r="B3832" t="str">
            <v>6</v>
          </cell>
          <cell r="C3832" t="str">
            <v>Other</v>
          </cell>
        </row>
        <row r="3833">
          <cell r="A3833" t="str">
            <v>340595433308</v>
          </cell>
          <cell r="B3833" t="str">
            <v>100+</v>
          </cell>
          <cell r="C3833" t="str">
            <v>Other</v>
          </cell>
        </row>
        <row r="3834">
          <cell r="A3834" t="str">
            <v>340603038183</v>
          </cell>
          <cell r="B3834" t="str">
            <v>Sold Out</v>
          </cell>
          <cell r="C3834" t="str">
            <v>Other</v>
          </cell>
        </row>
        <row r="3835">
          <cell r="A3835" t="str">
            <v>340603133183</v>
          </cell>
          <cell r="B3835" t="str">
            <v>Sold Out</v>
          </cell>
          <cell r="C3835" t="str">
            <v>Other</v>
          </cell>
        </row>
        <row r="3836">
          <cell r="A3836" t="str">
            <v>340603448183</v>
          </cell>
          <cell r="B3836" t="str">
            <v>Sold Out</v>
          </cell>
          <cell r="C3836" t="str">
            <v>Other</v>
          </cell>
        </row>
        <row r="3837">
          <cell r="A3837" t="str">
            <v>340604038183</v>
          </cell>
          <cell r="B3837" t="str">
            <v>Sold Out</v>
          </cell>
          <cell r="C3837" t="str">
            <v>Other</v>
          </cell>
        </row>
        <row r="3838">
          <cell r="A3838" t="str">
            <v>340604454183</v>
          </cell>
          <cell r="B3838" t="str">
            <v>Sold Out</v>
          </cell>
          <cell r="C3838" t="str">
            <v>Other</v>
          </cell>
        </row>
        <row r="3839">
          <cell r="A3839" t="str">
            <v>340651133183</v>
          </cell>
          <cell r="B3839" t="str">
            <v>Sold Out</v>
          </cell>
          <cell r="C3839" t="str">
            <v>Other</v>
          </cell>
        </row>
        <row r="3840">
          <cell r="A3840" t="str">
            <v>340651433183</v>
          </cell>
          <cell r="B3840" t="str">
            <v>Sold Out</v>
          </cell>
          <cell r="C3840" t="str">
            <v>Other</v>
          </cell>
        </row>
        <row r="3841">
          <cell r="A3841" t="str">
            <v>340651448183</v>
          </cell>
          <cell r="B3841" t="str">
            <v>Sold Out</v>
          </cell>
          <cell r="C3841" t="str">
            <v>Other</v>
          </cell>
        </row>
        <row r="3842">
          <cell r="A3842" t="str">
            <v>340690038304</v>
          </cell>
          <cell r="B3842" t="str">
            <v>Sold Out</v>
          </cell>
          <cell r="C3842" t="str">
            <v>Other</v>
          </cell>
        </row>
        <row r="3843">
          <cell r="A3843" t="str">
            <v>340690038308</v>
          </cell>
          <cell r="B3843" t="str">
            <v>Sold Out</v>
          </cell>
          <cell r="C3843" t="str">
            <v>Other</v>
          </cell>
        </row>
        <row r="3844">
          <cell r="A3844" t="str">
            <v>340690133304</v>
          </cell>
          <cell r="B3844" t="str">
            <v>Sold Out</v>
          </cell>
          <cell r="C3844" t="str">
            <v>Other</v>
          </cell>
        </row>
        <row r="3845">
          <cell r="A3845" t="str">
            <v>340690133308</v>
          </cell>
          <cell r="B3845" t="str">
            <v>Sold Out</v>
          </cell>
          <cell r="C3845" t="str">
            <v>Other</v>
          </cell>
        </row>
        <row r="3846">
          <cell r="A3846" t="str">
            <v>340690234304</v>
          </cell>
          <cell r="B3846" t="str">
            <v>Sold Out</v>
          </cell>
          <cell r="C3846" t="str">
            <v>Other</v>
          </cell>
        </row>
        <row r="3847">
          <cell r="A3847" t="str">
            <v>340690234308</v>
          </cell>
          <cell r="B3847" t="str">
            <v>58</v>
          </cell>
          <cell r="C3847" t="str">
            <v>Other</v>
          </cell>
        </row>
        <row r="3848">
          <cell r="A3848" t="str">
            <v>340718038183</v>
          </cell>
          <cell r="B3848" t="str">
            <v>Sold Out</v>
          </cell>
          <cell r="C3848" t="str">
            <v>Other</v>
          </cell>
        </row>
        <row r="3849">
          <cell r="A3849" t="str">
            <v>340720627183</v>
          </cell>
          <cell r="B3849" t="str">
            <v>Sold Out</v>
          </cell>
          <cell r="C3849" t="str">
            <v>Other</v>
          </cell>
        </row>
        <row r="3850">
          <cell r="A3850" t="str">
            <v>340722038304</v>
          </cell>
          <cell r="B3850" t="str">
            <v>Sold Out</v>
          </cell>
          <cell r="C3850" t="str">
            <v>Other</v>
          </cell>
        </row>
        <row r="3851">
          <cell r="A3851" t="str">
            <v>340722038308</v>
          </cell>
          <cell r="B3851" t="str">
            <v>Sold Out</v>
          </cell>
          <cell r="C3851" t="str">
            <v>Other</v>
          </cell>
        </row>
        <row r="3852">
          <cell r="A3852" t="str">
            <v>340722099304</v>
          </cell>
          <cell r="B3852" t="str">
            <v>Sold Out</v>
          </cell>
          <cell r="C3852" t="str">
            <v>Other</v>
          </cell>
        </row>
        <row r="3853">
          <cell r="A3853" t="str">
            <v>340722099308</v>
          </cell>
          <cell r="B3853" t="str">
            <v>2</v>
          </cell>
          <cell r="C3853" t="str">
            <v>Other</v>
          </cell>
        </row>
        <row r="3854">
          <cell r="A3854" t="str">
            <v>340722301304</v>
          </cell>
          <cell r="B3854" t="str">
            <v>Sold Out</v>
          </cell>
          <cell r="C3854" t="str">
            <v>Other</v>
          </cell>
        </row>
        <row r="3855">
          <cell r="A3855" t="str">
            <v>340722301308</v>
          </cell>
          <cell r="B3855" t="str">
            <v>Sold Out</v>
          </cell>
          <cell r="C3855" t="str">
            <v>Other</v>
          </cell>
        </row>
        <row r="3856">
          <cell r="A3856" t="str">
            <v>340724038304</v>
          </cell>
          <cell r="B3856" t="str">
            <v>Sold Out</v>
          </cell>
          <cell r="C3856" t="str">
            <v>Other</v>
          </cell>
        </row>
        <row r="3857">
          <cell r="A3857" t="str">
            <v>340724038308</v>
          </cell>
          <cell r="B3857" t="str">
            <v>Sold Out</v>
          </cell>
          <cell r="C3857" t="str">
            <v>Other</v>
          </cell>
        </row>
        <row r="3858">
          <cell r="A3858" t="str">
            <v>340724133304</v>
          </cell>
          <cell r="B3858" t="str">
            <v>Sold Out</v>
          </cell>
          <cell r="C3858" t="str">
            <v>Other</v>
          </cell>
        </row>
        <row r="3859">
          <cell r="A3859" t="str">
            <v>340724133308</v>
          </cell>
          <cell r="B3859" t="str">
            <v>Sold Out</v>
          </cell>
          <cell r="C3859" t="str">
            <v>Other</v>
          </cell>
        </row>
        <row r="3860">
          <cell r="A3860" t="str">
            <v>340724448304</v>
          </cell>
          <cell r="B3860" t="str">
            <v>Sold Out</v>
          </cell>
          <cell r="C3860" t="str">
            <v>Other</v>
          </cell>
        </row>
        <row r="3861">
          <cell r="A3861" t="str">
            <v>340724448308</v>
          </cell>
          <cell r="B3861" t="str">
            <v>Sold Out</v>
          </cell>
          <cell r="C3861" t="str">
            <v>Other</v>
          </cell>
        </row>
        <row r="3862">
          <cell r="A3862" t="str">
            <v>340724632304</v>
          </cell>
          <cell r="B3862" t="str">
            <v>Sold Out</v>
          </cell>
          <cell r="C3862" t="str">
            <v>Other</v>
          </cell>
        </row>
        <row r="3863">
          <cell r="A3863" t="str">
            <v>340724632308</v>
          </cell>
          <cell r="B3863" t="str">
            <v>Sold Out</v>
          </cell>
          <cell r="C3863" t="str">
            <v>Other</v>
          </cell>
        </row>
        <row r="3864">
          <cell r="A3864" t="str">
            <v>340725038304</v>
          </cell>
          <cell r="B3864" t="str">
            <v>Sold Out</v>
          </cell>
          <cell r="C3864" t="str">
            <v>Other</v>
          </cell>
        </row>
        <row r="3865">
          <cell r="A3865" t="str">
            <v>340725038308</v>
          </cell>
          <cell r="B3865" t="str">
            <v>Sold Out</v>
          </cell>
          <cell r="C3865" t="str">
            <v>Other</v>
          </cell>
        </row>
        <row r="3866">
          <cell r="A3866" t="str">
            <v>340725133304</v>
          </cell>
          <cell r="B3866" t="str">
            <v>Sold Out</v>
          </cell>
          <cell r="C3866" t="str">
            <v>Other</v>
          </cell>
        </row>
        <row r="3867">
          <cell r="A3867" t="str">
            <v>340725133308</v>
          </cell>
          <cell r="B3867" t="str">
            <v>Sold Out</v>
          </cell>
          <cell r="C3867" t="str">
            <v>Other</v>
          </cell>
        </row>
        <row r="3868">
          <cell r="A3868" t="str">
            <v>340725632304</v>
          </cell>
          <cell r="B3868" t="str">
            <v>Sold Out</v>
          </cell>
          <cell r="C3868" t="str">
            <v>Other</v>
          </cell>
        </row>
        <row r="3869">
          <cell r="A3869" t="str">
            <v>340725632308</v>
          </cell>
          <cell r="B3869" t="str">
            <v>Sold Out</v>
          </cell>
          <cell r="C3869" t="str">
            <v>Other</v>
          </cell>
        </row>
        <row r="3870">
          <cell r="A3870" t="str">
            <v>340726038183</v>
          </cell>
          <cell r="B3870" t="str">
            <v>Sold Out</v>
          </cell>
          <cell r="C3870" t="str">
            <v>Other</v>
          </cell>
        </row>
        <row r="3871">
          <cell r="A3871" t="str">
            <v>340726133183</v>
          </cell>
          <cell r="B3871" t="str">
            <v>Sold Out</v>
          </cell>
          <cell r="C3871" t="str">
            <v>Other</v>
          </cell>
        </row>
        <row r="3872">
          <cell r="A3872" t="str">
            <v>340726494183</v>
          </cell>
          <cell r="B3872" t="str">
            <v>Sold Out</v>
          </cell>
          <cell r="C3872" t="str">
            <v>Other</v>
          </cell>
        </row>
        <row r="3873">
          <cell r="A3873" t="str">
            <v>340726632183</v>
          </cell>
          <cell r="B3873" t="str">
            <v>Sold Out</v>
          </cell>
          <cell r="C3873" t="str">
            <v>Other</v>
          </cell>
        </row>
        <row r="3874">
          <cell r="A3874" t="str">
            <v>340730038304</v>
          </cell>
          <cell r="B3874" t="str">
            <v>Sold Out</v>
          </cell>
          <cell r="C3874" t="str">
            <v>Other</v>
          </cell>
        </row>
        <row r="3875">
          <cell r="A3875" t="str">
            <v>340730038308</v>
          </cell>
          <cell r="B3875" t="str">
            <v>Sold Out</v>
          </cell>
          <cell r="C3875" t="str">
            <v>Other</v>
          </cell>
        </row>
        <row r="3876">
          <cell r="A3876" t="str">
            <v>340736038183</v>
          </cell>
          <cell r="B3876" t="str">
            <v>Sold Out</v>
          </cell>
          <cell r="C3876" t="str">
            <v>Other</v>
          </cell>
        </row>
        <row r="3877">
          <cell r="A3877" t="str">
            <v>340736287183</v>
          </cell>
          <cell r="B3877" t="str">
            <v>Sold Out</v>
          </cell>
          <cell r="C3877" t="str">
            <v>Other</v>
          </cell>
        </row>
        <row r="3878">
          <cell r="A3878" t="str">
            <v>340736547183</v>
          </cell>
          <cell r="B3878" t="str">
            <v>Sold Out</v>
          </cell>
          <cell r="C3878" t="str">
            <v>Other</v>
          </cell>
        </row>
        <row r="3879">
          <cell r="A3879" t="str">
            <v>340741344183</v>
          </cell>
          <cell r="B3879" t="str">
            <v>Sold Out</v>
          </cell>
          <cell r="C3879" t="str">
            <v>Other</v>
          </cell>
        </row>
        <row r="3880">
          <cell r="A3880" t="str">
            <v>340766597183</v>
          </cell>
          <cell r="B3880" t="str">
            <v>Sold Out</v>
          </cell>
          <cell r="C3880" t="str">
            <v>Other</v>
          </cell>
        </row>
        <row r="3881">
          <cell r="A3881" t="str">
            <v>340804457183</v>
          </cell>
          <cell r="B3881" t="str">
            <v>Sold Out</v>
          </cell>
          <cell r="C3881" t="str">
            <v>Other</v>
          </cell>
        </row>
        <row r="3882">
          <cell r="A3882" t="str">
            <v>340804648183</v>
          </cell>
          <cell r="B3882" t="str">
            <v>Sold Out</v>
          </cell>
          <cell r="C3882" t="str">
            <v>Other</v>
          </cell>
        </row>
        <row r="3883">
          <cell r="A3883" t="str">
            <v>340808556183</v>
          </cell>
          <cell r="B3883" t="str">
            <v>46</v>
          </cell>
          <cell r="C3883" t="str">
            <v>Other</v>
          </cell>
        </row>
        <row r="3884">
          <cell r="A3884" t="str">
            <v>340823038183</v>
          </cell>
          <cell r="B3884" t="str">
            <v>Sold Out</v>
          </cell>
          <cell r="C3884" t="str">
            <v>Other</v>
          </cell>
        </row>
        <row r="3885">
          <cell r="A3885" t="str">
            <v>340823589183</v>
          </cell>
          <cell r="B3885" t="str">
            <v>100+</v>
          </cell>
          <cell r="C3885" t="str">
            <v>Other</v>
          </cell>
        </row>
        <row r="3886">
          <cell r="A3886" t="str">
            <v>340838038304</v>
          </cell>
          <cell r="B3886" t="str">
            <v>Sold Out</v>
          </cell>
          <cell r="C3886" t="str">
            <v>Other</v>
          </cell>
        </row>
        <row r="3887">
          <cell r="A3887" t="str">
            <v>340838038308</v>
          </cell>
          <cell r="B3887" t="str">
            <v>Sold Out</v>
          </cell>
          <cell r="C3887" t="str">
            <v>Other</v>
          </cell>
        </row>
        <row r="3888">
          <cell r="A3888" t="str">
            <v>340838433304</v>
          </cell>
          <cell r="B3888" t="str">
            <v>Sold Out</v>
          </cell>
          <cell r="C3888" t="str">
            <v>Other</v>
          </cell>
        </row>
        <row r="3889">
          <cell r="A3889" t="str">
            <v>340838433308</v>
          </cell>
          <cell r="B3889" t="str">
            <v>Sold Out</v>
          </cell>
          <cell r="C3889" t="str">
            <v>Other</v>
          </cell>
        </row>
        <row r="3890">
          <cell r="A3890" t="str">
            <v>340838438308</v>
          </cell>
          <cell r="B3890" t="str">
            <v>Sold Out</v>
          </cell>
          <cell r="C3890" t="str">
            <v>Other</v>
          </cell>
        </row>
        <row r="3891">
          <cell r="A3891" t="str">
            <v>340838512304</v>
          </cell>
          <cell r="B3891" t="str">
            <v>Sold Out</v>
          </cell>
          <cell r="C3891" t="str">
            <v>Other</v>
          </cell>
        </row>
        <row r="3892">
          <cell r="A3892" t="str">
            <v>340838512308</v>
          </cell>
          <cell r="B3892" t="str">
            <v>Sold Out</v>
          </cell>
          <cell r="C3892" t="str">
            <v>Other</v>
          </cell>
        </row>
        <row r="3893">
          <cell r="A3893" t="str">
            <v>340841038183</v>
          </cell>
          <cell r="B3893" t="str">
            <v>Sold Out</v>
          </cell>
          <cell r="C3893" t="str">
            <v>Other</v>
          </cell>
        </row>
        <row r="3894">
          <cell r="A3894" t="str">
            <v>340841133183</v>
          </cell>
          <cell r="B3894" t="str">
            <v>Sold Out</v>
          </cell>
          <cell r="C3894" t="str">
            <v>Other</v>
          </cell>
        </row>
        <row r="3895">
          <cell r="A3895" t="str">
            <v>340841367183</v>
          </cell>
          <cell r="B3895" t="str">
            <v>Sold Out</v>
          </cell>
          <cell r="C3895" t="str">
            <v>Other</v>
          </cell>
        </row>
        <row r="3896">
          <cell r="A3896" t="str">
            <v>340845038304</v>
          </cell>
          <cell r="B3896" t="str">
            <v>Sold Out</v>
          </cell>
          <cell r="C3896" t="str">
            <v>Other</v>
          </cell>
        </row>
        <row r="3897">
          <cell r="A3897" t="str">
            <v>340845038308</v>
          </cell>
          <cell r="B3897" t="str">
            <v>Sold Out</v>
          </cell>
          <cell r="C3897" t="str">
            <v>Other</v>
          </cell>
        </row>
        <row r="3898">
          <cell r="A3898" t="str">
            <v>340845301304</v>
          </cell>
          <cell r="B3898" t="str">
            <v>Sold Out</v>
          </cell>
          <cell r="C3898" t="str">
            <v>Other</v>
          </cell>
        </row>
        <row r="3899">
          <cell r="A3899" t="str">
            <v>340845301308</v>
          </cell>
          <cell r="B3899" t="str">
            <v>Sold Out</v>
          </cell>
          <cell r="C3899" t="str">
            <v>Other</v>
          </cell>
        </row>
        <row r="3900">
          <cell r="A3900" t="str">
            <v>340849038183</v>
          </cell>
          <cell r="B3900" t="str">
            <v>Sold Out</v>
          </cell>
          <cell r="C3900" t="str">
            <v>Other</v>
          </cell>
        </row>
        <row r="3901">
          <cell r="A3901" t="str">
            <v>340849564183</v>
          </cell>
          <cell r="B3901" t="str">
            <v>Sold Out</v>
          </cell>
          <cell r="C3901" t="str">
            <v>Other</v>
          </cell>
        </row>
        <row r="3902">
          <cell r="A3902" t="str">
            <v>340987038304</v>
          </cell>
          <cell r="B3902" t="str">
            <v>Sold Out</v>
          </cell>
          <cell r="C3902" t="str">
            <v>Other</v>
          </cell>
        </row>
        <row r="3903">
          <cell r="A3903" t="str">
            <v>340987038308</v>
          </cell>
          <cell r="B3903" t="str">
            <v>Sold Out</v>
          </cell>
          <cell r="C3903" t="str">
            <v>Other</v>
          </cell>
        </row>
        <row r="3904">
          <cell r="A3904" t="str">
            <v>340987512304</v>
          </cell>
          <cell r="B3904" t="str">
            <v>Sold Out</v>
          </cell>
          <cell r="C3904" t="str">
            <v>Other</v>
          </cell>
        </row>
        <row r="3905">
          <cell r="A3905" t="str">
            <v>340987512308</v>
          </cell>
          <cell r="B3905" t="str">
            <v>Sold Out</v>
          </cell>
          <cell r="C3905" t="str">
            <v>Other</v>
          </cell>
        </row>
        <row r="3906">
          <cell r="A3906" t="str">
            <v>340987632304</v>
          </cell>
          <cell r="B3906" t="str">
            <v>Sold Out</v>
          </cell>
          <cell r="C3906" t="str">
            <v>Other</v>
          </cell>
        </row>
        <row r="3907">
          <cell r="A3907" t="str">
            <v>340987632308</v>
          </cell>
          <cell r="B3907" t="str">
            <v>Sold Out</v>
          </cell>
          <cell r="C3907" t="str">
            <v>Other</v>
          </cell>
        </row>
        <row r="3908">
          <cell r="A3908" t="str">
            <v>340988038183</v>
          </cell>
          <cell r="B3908" t="str">
            <v>Sold Out</v>
          </cell>
          <cell r="C3908" t="str">
            <v>Other</v>
          </cell>
        </row>
        <row r="3909">
          <cell r="A3909" t="str">
            <v>340988235183</v>
          </cell>
          <cell r="B3909" t="str">
            <v>Sold Out</v>
          </cell>
          <cell r="C3909" t="str">
            <v>Other</v>
          </cell>
        </row>
        <row r="3910">
          <cell r="A3910" t="str">
            <v>340989038183</v>
          </cell>
          <cell r="B3910" t="str">
            <v>Sold Out</v>
          </cell>
          <cell r="C3910" t="str">
            <v>Other</v>
          </cell>
        </row>
        <row r="3911">
          <cell r="A3911" t="str">
            <v>340990038725</v>
          </cell>
          <cell r="B3911" t="str">
            <v>Sold Out</v>
          </cell>
          <cell r="C3911" t="str">
            <v>Other</v>
          </cell>
        </row>
        <row r="3912">
          <cell r="A3912" t="str">
            <v>340990038737</v>
          </cell>
          <cell r="B3912" t="str">
            <v>Sold Out</v>
          </cell>
          <cell r="C3912" t="str">
            <v>Other</v>
          </cell>
        </row>
        <row r="3913">
          <cell r="A3913" t="str">
            <v>340990038750</v>
          </cell>
          <cell r="B3913" t="str">
            <v>Sold Out</v>
          </cell>
          <cell r="C3913" t="str">
            <v>Other</v>
          </cell>
        </row>
        <row r="3914">
          <cell r="A3914" t="str">
            <v>340990038762</v>
          </cell>
          <cell r="B3914" t="str">
            <v>Sold Out</v>
          </cell>
          <cell r="C3914" t="str">
            <v>Other</v>
          </cell>
        </row>
        <row r="3915">
          <cell r="A3915" t="str">
            <v>340990133725</v>
          </cell>
          <cell r="B3915" t="str">
            <v>Sold Out</v>
          </cell>
          <cell r="C3915" t="str">
            <v>Other</v>
          </cell>
        </row>
        <row r="3916">
          <cell r="A3916" t="str">
            <v>340990133737</v>
          </cell>
          <cell r="B3916" t="str">
            <v>Sold Out</v>
          </cell>
          <cell r="C3916" t="str">
            <v>Other</v>
          </cell>
        </row>
        <row r="3917">
          <cell r="A3917" t="str">
            <v>340990133750</v>
          </cell>
          <cell r="B3917" t="str">
            <v>Sold Out</v>
          </cell>
          <cell r="C3917" t="str">
            <v>Other</v>
          </cell>
        </row>
        <row r="3918">
          <cell r="A3918" t="str">
            <v>340990133762</v>
          </cell>
          <cell r="B3918" t="str">
            <v>Sold Out</v>
          </cell>
          <cell r="C3918" t="str">
            <v>Other</v>
          </cell>
        </row>
        <row r="3919">
          <cell r="A3919" t="str">
            <v>340990433725</v>
          </cell>
          <cell r="B3919" t="str">
            <v>Sold Out</v>
          </cell>
          <cell r="C3919" t="str">
            <v>Other</v>
          </cell>
        </row>
        <row r="3920">
          <cell r="A3920" t="str">
            <v>340990433737</v>
          </cell>
          <cell r="B3920" t="str">
            <v>Sold Out</v>
          </cell>
          <cell r="C3920" t="str">
            <v>Other</v>
          </cell>
        </row>
        <row r="3921">
          <cell r="A3921" t="str">
            <v>340990433750</v>
          </cell>
          <cell r="B3921" t="str">
            <v>Sold Out</v>
          </cell>
          <cell r="C3921" t="str">
            <v>Other</v>
          </cell>
        </row>
        <row r="3922">
          <cell r="A3922" t="str">
            <v>340990433762</v>
          </cell>
          <cell r="B3922" t="str">
            <v>Sold Out</v>
          </cell>
          <cell r="C3922" t="str">
            <v>Other</v>
          </cell>
        </row>
        <row r="3923">
          <cell r="A3923" t="str">
            <v>341004038304</v>
          </cell>
          <cell r="B3923" t="str">
            <v>Sold Out</v>
          </cell>
          <cell r="C3923" t="str">
            <v>Other</v>
          </cell>
        </row>
        <row r="3924">
          <cell r="A3924" t="str">
            <v>341004038308</v>
          </cell>
          <cell r="B3924" t="str">
            <v>Sold Out</v>
          </cell>
          <cell r="C3924" t="str">
            <v>Other</v>
          </cell>
        </row>
        <row r="3925">
          <cell r="A3925" t="str">
            <v>341004133304</v>
          </cell>
          <cell r="B3925" t="str">
            <v>Sold Out</v>
          </cell>
          <cell r="C3925" t="str">
            <v>Other</v>
          </cell>
        </row>
        <row r="3926">
          <cell r="A3926" t="str">
            <v>341004133308</v>
          </cell>
          <cell r="B3926" t="str">
            <v>Sold Out</v>
          </cell>
          <cell r="C3926" t="str">
            <v>Other</v>
          </cell>
        </row>
        <row r="3927">
          <cell r="A3927" t="str">
            <v>341004433304</v>
          </cell>
          <cell r="B3927" t="str">
            <v>Sold Out</v>
          </cell>
          <cell r="C3927" t="str">
            <v>Other</v>
          </cell>
        </row>
        <row r="3928">
          <cell r="A3928" t="str">
            <v>341004433308</v>
          </cell>
          <cell r="B3928" t="str">
            <v>Sold Out</v>
          </cell>
          <cell r="C3928" t="str">
            <v>Other</v>
          </cell>
        </row>
        <row r="3929">
          <cell r="A3929" t="str">
            <v>341005437304</v>
          </cell>
          <cell r="B3929" t="str">
            <v>Sold Out</v>
          </cell>
          <cell r="C3929" t="str">
            <v>Other</v>
          </cell>
        </row>
        <row r="3930">
          <cell r="A3930" t="str">
            <v>341005437308</v>
          </cell>
          <cell r="B3930" t="str">
            <v>Sold Out</v>
          </cell>
          <cell r="C3930" t="str">
            <v>Other</v>
          </cell>
        </row>
        <row r="3931">
          <cell r="A3931" t="str">
            <v>341005494304</v>
          </cell>
          <cell r="B3931" t="str">
            <v>Sold Out</v>
          </cell>
          <cell r="C3931" t="str">
            <v>Other</v>
          </cell>
        </row>
        <row r="3932">
          <cell r="A3932" t="str">
            <v>341005494308</v>
          </cell>
          <cell r="B3932" t="str">
            <v>Sold Out</v>
          </cell>
          <cell r="C3932" t="str">
            <v>Other</v>
          </cell>
        </row>
        <row r="3933">
          <cell r="A3933" t="str">
            <v>341005710304</v>
          </cell>
          <cell r="B3933" t="str">
            <v>Sold Out</v>
          </cell>
          <cell r="C3933" t="str">
            <v>Other</v>
          </cell>
        </row>
        <row r="3934">
          <cell r="A3934" t="str">
            <v>341005710308</v>
          </cell>
          <cell r="B3934" t="str">
            <v>Sold Out</v>
          </cell>
          <cell r="C3934" t="str">
            <v>Other</v>
          </cell>
        </row>
        <row r="3935">
          <cell r="A3935" t="str">
            <v>342034038304</v>
          </cell>
          <cell r="B3935" t="str">
            <v>30+ Days</v>
          </cell>
          <cell r="C3935" t="str">
            <v>Other</v>
          </cell>
        </row>
        <row r="3936">
          <cell r="A3936" t="str">
            <v>342034038308</v>
          </cell>
          <cell r="B3936" t="str">
            <v>30+ Days</v>
          </cell>
          <cell r="C3936" t="str">
            <v>Other</v>
          </cell>
        </row>
        <row r="3937">
          <cell r="A3937" t="str">
            <v>342034433304</v>
          </cell>
          <cell r="B3937" t="str">
            <v>1</v>
          </cell>
          <cell r="C3937" t="str">
            <v>Other</v>
          </cell>
        </row>
        <row r="3938">
          <cell r="A3938" t="str">
            <v>342034433308</v>
          </cell>
          <cell r="B3938" t="str">
            <v>30+ Days</v>
          </cell>
          <cell r="C3938" t="str">
            <v>Other</v>
          </cell>
        </row>
        <row r="3939">
          <cell r="A3939" t="str">
            <v>342034632304</v>
          </cell>
          <cell r="B3939" t="str">
            <v>30+ Days</v>
          </cell>
          <cell r="C3939" t="str">
            <v>Other</v>
          </cell>
        </row>
        <row r="3940">
          <cell r="A3940" t="str">
            <v>342034632308</v>
          </cell>
          <cell r="B3940" t="str">
            <v>30+ Days</v>
          </cell>
          <cell r="C3940" t="str">
            <v>Other</v>
          </cell>
        </row>
        <row r="3941">
          <cell r="A3941" t="str">
            <v>342035038304</v>
          </cell>
          <cell r="B3941" t="str">
            <v>30+ Days</v>
          </cell>
          <cell r="C3941" t="str">
            <v>Other</v>
          </cell>
        </row>
        <row r="3942">
          <cell r="A3942" t="str">
            <v>342035038308</v>
          </cell>
          <cell r="B3942" t="str">
            <v>30+ Days</v>
          </cell>
          <cell r="C3942" t="str">
            <v>Other</v>
          </cell>
        </row>
        <row r="3943">
          <cell r="A3943" t="str">
            <v>342035433304</v>
          </cell>
          <cell r="B3943" t="str">
            <v>30+ Days</v>
          </cell>
          <cell r="C3943" t="str">
            <v>Other</v>
          </cell>
        </row>
        <row r="3944">
          <cell r="A3944" t="str">
            <v>342035433308</v>
          </cell>
          <cell r="B3944" t="str">
            <v>30+ Days</v>
          </cell>
          <cell r="C3944" t="str">
            <v>Other</v>
          </cell>
        </row>
        <row r="3945">
          <cell r="A3945" t="str">
            <v>342035632304</v>
          </cell>
          <cell r="B3945" t="str">
            <v>3</v>
          </cell>
          <cell r="C3945" t="str">
            <v>Other</v>
          </cell>
        </row>
        <row r="3946">
          <cell r="A3946" t="str">
            <v>342035632308</v>
          </cell>
          <cell r="B3946" t="str">
            <v>30+ Days</v>
          </cell>
          <cell r="C3946" t="str">
            <v>Other</v>
          </cell>
        </row>
        <row r="3947">
          <cell r="A3947" t="str">
            <v>400231367303</v>
          </cell>
          <cell r="B3947" t="str">
            <v>Sold Out</v>
          </cell>
          <cell r="C3947" t="str">
            <v>Other</v>
          </cell>
        </row>
        <row r="3948">
          <cell r="A3948" t="str">
            <v>400231367305</v>
          </cell>
          <cell r="B3948" t="str">
            <v>Sold Out</v>
          </cell>
          <cell r="C3948" t="str">
            <v>Other</v>
          </cell>
        </row>
        <row r="3949">
          <cell r="A3949" t="str">
            <v>400231367307</v>
          </cell>
          <cell r="B3949" t="str">
            <v>Sold Out</v>
          </cell>
          <cell r="C3949" t="str">
            <v>Other</v>
          </cell>
        </row>
        <row r="3950">
          <cell r="A3950" t="str">
            <v>400231367309</v>
          </cell>
          <cell r="B3950" t="str">
            <v>Sold Out</v>
          </cell>
          <cell r="C3950" t="str">
            <v>Other</v>
          </cell>
        </row>
        <row r="3951">
          <cell r="A3951" t="str">
            <v>490018000000</v>
          </cell>
          <cell r="B3951" t="str">
            <v>Sold Out</v>
          </cell>
          <cell r="C3951" t="str">
            <v>Other</v>
          </cell>
        </row>
        <row r="3952">
          <cell r="A3952" t="str">
            <v>490020000000</v>
          </cell>
          <cell r="B3952" t="str">
            <v>Sold Out</v>
          </cell>
          <cell r="C3952" t="str">
            <v>Other</v>
          </cell>
        </row>
        <row r="3953">
          <cell r="A3953" t="str">
            <v>490021000000</v>
          </cell>
          <cell r="B3953" t="str">
            <v>Sold Out</v>
          </cell>
          <cell r="C3953" t="str">
            <v>Other</v>
          </cell>
        </row>
        <row r="3954">
          <cell r="A3954" t="str">
            <v>490022000000</v>
          </cell>
          <cell r="B3954" t="str">
            <v>Sold Out</v>
          </cell>
          <cell r="C3954" t="str">
            <v>Other</v>
          </cell>
        </row>
        <row r="3955">
          <cell r="A3955" t="str">
            <v>490030000000</v>
          </cell>
          <cell r="B3955" t="str">
            <v>Sold Out</v>
          </cell>
          <cell r="C3955" t="str">
            <v>Other</v>
          </cell>
        </row>
        <row r="3956">
          <cell r="A3956" t="str">
            <v>490043000000</v>
          </cell>
          <cell r="B3956" t="str">
            <v>Sold Out</v>
          </cell>
          <cell r="C3956" t="str">
            <v>Other</v>
          </cell>
        </row>
        <row r="3957">
          <cell r="A3957" t="str">
            <v>490093000000</v>
          </cell>
          <cell r="B3957" t="str">
            <v>Sold Out</v>
          </cell>
          <cell r="C3957" t="str">
            <v>Other</v>
          </cell>
        </row>
        <row r="3958">
          <cell r="A3958" t="str">
            <v>490094000000</v>
          </cell>
          <cell r="B3958" t="str">
            <v>Sold Out</v>
          </cell>
          <cell r="C3958" t="str">
            <v>Other</v>
          </cell>
        </row>
        <row r="3959">
          <cell r="A3959" t="str">
            <v>490095000000</v>
          </cell>
          <cell r="B3959" t="str">
            <v>Sold Out</v>
          </cell>
          <cell r="C3959" t="str">
            <v>Other</v>
          </cell>
        </row>
        <row r="3960">
          <cell r="A3960" t="str">
            <v>490096000000</v>
          </cell>
          <cell r="B3960" t="str">
            <v>Sold Out</v>
          </cell>
          <cell r="C3960" t="str">
            <v>Other</v>
          </cell>
        </row>
        <row r="3961">
          <cell r="A3961" t="str">
            <v>490097000000</v>
          </cell>
          <cell r="B3961" t="str">
            <v>Sold Out</v>
          </cell>
          <cell r="C3961" t="str">
            <v>Other</v>
          </cell>
        </row>
        <row r="3962">
          <cell r="A3962" t="str">
            <v>490098000000</v>
          </cell>
          <cell r="B3962" t="str">
            <v>Sold Out</v>
          </cell>
          <cell r="C3962" t="str">
            <v>Other</v>
          </cell>
        </row>
        <row r="3963">
          <cell r="A3963" t="str">
            <v>490099000000</v>
          </cell>
          <cell r="B3963" t="str">
            <v>Sold Out</v>
          </cell>
          <cell r="C3963" t="str">
            <v>Other</v>
          </cell>
        </row>
        <row r="3964">
          <cell r="A3964" t="str">
            <v>490101000000</v>
          </cell>
          <cell r="B3964" t="str">
            <v>Sold Out</v>
          </cell>
          <cell r="C3964" t="str">
            <v>Other</v>
          </cell>
        </row>
        <row r="3965">
          <cell r="A3965" t="str">
            <v>490102133000</v>
          </cell>
          <cell r="B3965" t="str">
            <v>Sold Out</v>
          </cell>
          <cell r="C3965" t="str">
            <v>Other</v>
          </cell>
        </row>
        <row r="3966">
          <cell r="A3966" t="str">
            <v>490103000000</v>
          </cell>
          <cell r="B3966" t="str">
            <v>Sold Out</v>
          </cell>
          <cell r="C3966" t="str">
            <v>Other</v>
          </cell>
        </row>
        <row r="3967">
          <cell r="A3967" t="str">
            <v>490104000000</v>
          </cell>
          <cell r="B3967" t="str">
            <v>Sold Out</v>
          </cell>
          <cell r="C3967" t="str">
            <v>Other</v>
          </cell>
        </row>
        <row r="3968">
          <cell r="A3968" t="str">
            <v>490105000000</v>
          </cell>
          <cell r="B3968" t="str">
            <v>Sold Out</v>
          </cell>
          <cell r="C3968" t="str">
            <v>Other</v>
          </cell>
        </row>
        <row r="3969">
          <cell r="A3969" t="str">
            <v>490106000000</v>
          </cell>
          <cell r="B3969" t="str">
            <v>Sold Out</v>
          </cell>
          <cell r="C3969" t="str">
            <v>Other</v>
          </cell>
        </row>
        <row r="3970">
          <cell r="A3970" t="str">
            <v>490107000000</v>
          </cell>
          <cell r="B3970" t="str">
            <v>Sold Out</v>
          </cell>
          <cell r="C3970" t="str">
            <v>Other</v>
          </cell>
        </row>
        <row r="3971">
          <cell r="A3971" t="str">
            <v>490108000000</v>
          </cell>
          <cell r="B3971" t="str">
            <v>Sold Out</v>
          </cell>
          <cell r="C3971" t="str">
            <v>Other</v>
          </cell>
        </row>
        <row r="3972">
          <cell r="A3972" t="str">
            <v>490109000000</v>
          </cell>
          <cell r="B3972" t="str">
            <v>Sold Out</v>
          </cell>
          <cell r="C3972" t="str">
            <v>Other</v>
          </cell>
        </row>
        <row r="3973">
          <cell r="A3973" t="str">
            <v>490110000000</v>
          </cell>
          <cell r="B3973" t="str">
            <v>Sold Out</v>
          </cell>
          <cell r="C3973" t="str">
            <v>Other</v>
          </cell>
        </row>
        <row r="3974">
          <cell r="A3974" t="str">
            <v>490111000000</v>
          </cell>
          <cell r="B3974" t="str">
            <v>Sold Out</v>
          </cell>
          <cell r="C3974" t="str">
            <v>Other</v>
          </cell>
        </row>
        <row r="3975">
          <cell r="A3975" t="str">
            <v>490112000000</v>
          </cell>
          <cell r="B3975" t="str">
            <v>Sold Out</v>
          </cell>
          <cell r="C3975" t="str">
            <v>Other</v>
          </cell>
        </row>
        <row r="3976">
          <cell r="A3976" t="str">
            <v>490113462000</v>
          </cell>
          <cell r="B3976" t="str">
            <v>Sold Out</v>
          </cell>
          <cell r="C3976" t="str">
            <v>Other</v>
          </cell>
        </row>
        <row r="3977">
          <cell r="A3977" t="str">
            <v>490114000000</v>
          </cell>
          <cell r="B3977" t="str">
            <v>Sold Out</v>
          </cell>
          <cell r="C3977" t="str">
            <v>Other</v>
          </cell>
        </row>
        <row r="3978">
          <cell r="A3978" t="str">
            <v>490115000000</v>
          </cell>
          <cell r="B3978" t="str">
            <v>Sold Out</v>
          </cell>
          <cell r="C3978" t="str">
            <v>Other</v>
          </cell>
        </row>
        <row r="3979">
          <cell r="A3979" t="str">
            <v>490116000000</v>
          </cell>
          <cell r="B3979" t="str">
            <v>Sold Out</v>
          </cell>
          <cell r="C3979" t="str">
            <v>Other</v>
          </cell>
        </row>
        <row r="3980">
          <cell r="A3980" t="str">
            <v>490117000000</v>
          </cell>
          <cell r="B3980" t="str">
            <v>Sold Out</v>
          </cell>
          <cell r="C3980" t="str">
            <v>Other</v>
          </cell>
        </row>
        <row r="3981">
          <cell r="A3981" t="str">
            <v>490118000000</v>
          </cell>
          <cell r="B3981" t="str">
            <v>Sold Out</v>
          </cell>
          <cell r="C3981" t="str">
            <v>Other</v>
          </cell>
        </row>
        <row r="3982">
          <cell r="A3982" t="str">
            <v>490119000000</v>
          </cell>
          <cell r="B3982" t="str">
            <v>Sold Out</v>
          </cell>
          <cell r="C3982" t="str">
            <v>Other</v>
          </cell>
        </row>
        <row r="3983">
          <cell r="A3983" t="str">
            <v>490120000000</v>
          </cell>
          <cell r="B3983" t="str">
            <v>Sold Out</v>
          </cell>
          <cell r="C3983" t="str">
            <v>Other</v>
          </cell>
        </row>
        <row r="3984">
          <cell r="A3984" t="str">
            <v>490121000000</v>
          </cell>
          <cell r="B3984" t="str">
            <v>Sold Out</v>
          </cell>
          <cell r="C3984" t="str">
            <v>Other</v>
          </cell>
        </row>
        <row r="3985">
          <cell r="A3985" t="str">
            <v>490122000000</v>
          </cell>
          <cell r="B3985" t="str">
            <v>Sold Out</v>
          </cell>
          <cell r="C3985" t="str">
            <v>Other</v>
          </cell>
        </row>
        <row r="3986">
          <cell r="A3986" t="str">
            <v>490123000000</v>
          </cell>
          <cell r="B3986" t="str">
            <v>Sold Out</v>
          </cell>
          <cell r="C3986" t="str">
            <v>Other</v>
          </cell>
        </row>
        <row r="3987">
          <cell r="A3987" t="str">
            <v>490124000000</v>
          </cell>
          <cell r="B3987" t="str">
            <v>Sold Out</v>
          </cell>
          <cell r="C3987" t="str">
            <v>Other</v>
          </cell>
        </row>
        <row r="3988">
          <cell r="A3988" t="str">
            <v>490125462000</v>
          </cell>
          <cell r="B3988" t="str">
            <v>Sold Out</v>
          </cell>
          <cell r="C3988" t="str">
            <v>Other</v>
          </cell>
        </row>
        <row r="3989">
          <cell r="A3989" t="str">
            <v>490126000000</v>
          </cell>
          <cell r="B3989" t="str">
            <v>Sold Out</v>
          </cell>
          <cell r="C3989" t="str">
            <v>Other</v>
          </cell>
        </row>
        <row r="3990">
          <cell r="A3990" t="str">
            <v>490127000000</v>
          </cell>
          <cell r="B3990" t="str">
            <v>Sold Out</v>
          </cell>
          <cell r="C3990" t="str">
            <v>Other</v>
          </cell>
        </row>
        <row r="3991">
          <cell r="A3991" t="str">
            <v>490128000000</v>
          </cell>
          <cell r="B3991" t="str">
            <v>Sold Out</v>
          </cell>
          <cell r="C3991" t="str">
            <v>Other</v>
          </cell>
        </row>
        <row r="3992">
          <cell r="A3992" t="str">
            <v>490129000000</v>
          </cell>
          <cell r="B3992" t="str">
            <v>Sold Out</v>
          </cell>
          <cell r="C3992" t="str">
            <v>Other</v>
          </cell>
        </row>
        <row r="3993">
          <cell r="A3993" t="str">
            <v>490192301000</v>
          </cell>
          <cell r="B3993" t="str">
            <v>Sold Out</v>
          </cell>
          <cell r="C3993" t="str">
            <v>Other</v>
          </cell>
        </row>
        <row r="3994">
          <cell r="A3994" t="str">
            <v>490247301000</v>
          </cell>
          <cell r="B3994" t="str">
            <v>Sold Out</v>
          </cell>
          <cell r="C3994" t="str">
            <v>Other</v>
          </cell>
        </row>
        <row r="3995">
          <cell r="A3995" t="str">
            <v>490251000000</v>
          </cell>
          <cell r="B3995" t="str">
            <v>Sold Out</v>
          </cell>
          <cell r="C3995" t="str">
            <v>Other</v>
          </cell>
        </row>
        <row r="3996">
          <cell r="A3996" t="str">
            <v>490354301000</v>
          </cell>
          <cell r="B3996" t="str">
            <v>Sold Out</v>
          </cell>
          <cell r="C3996" t="str">
            <v>Other</v>
          </cell>
        </row>
        <row r="3997">
          <cell r="A3997" t="str">
            <v>490398000000</v>
          </cell>
          <cell r="B3997" t="str">
            <v>Sold Out</v>
          </cell>
          <cell r="C3997" t="str">
            <v>Other</v>
          </cell>
        </row>
        <row r="3998">
          <cell r="A3998" t="str">
            <v>490399000000</v>
          </cell>
          <cell r="B3998" t="str">
            <v>Sold Out</v>
          </cell>
          <cell r="C3998" t="str">
            <v>Other</v>
          </cell>
        </row>
        <row r="3999">
          <cell r="A3999" t="str">
            <v>490400000000</v>
          </cell>
          <cell r="B3999" t="str">
            <v>Sold Out</v>
          </cell>
          <cell r="C3999" t="str">
            <v>Other</v>
          </cell>
        </row>
        <row r="4000">
          <cell r="A4000" t="str">
            <v>490401000000</v>
          </cell>
          <cell r="B4000" t="str">
            <v>Sold Out</v>
          </cell>
          <cell r="C4000" t="str">
            <v>Other</v>
          </cell>
        </row>
        <row r="4001">
          <cell r="A4001" t="str">
            <v>490441301000</v>
          </cell>
          <cell r="B4001" t="str">
            <v>Sold Out</v>
          </cell>
          <cell r="C4001" t="str">
            <v>Other</v>
          </cell>
        </row>
        <row r="4002">
          <cell r="A4002" t="str">
            <v>490496000000</v>
          </cell>
          <cell r="B4002" t="str">
            <v>Sold Out</v>
          </cell>
          <cell r="C4002" t="str">
            <v>Other</v>
          </cell>
        </row>
        <row r="4003">
          <cell r="A4003" t="str">
            <v>490524000000</v>
          </cell>
          <cell r="B4003" t="str">
            <v>Sold Out</v>
          </cell>
          <cell r="C4003" t="str">
            <v>Other</v>
          </cell>
        </row>
        <row r="4004">
          <cell r="A4004" t="str">
            <v>490582183010</v>
          </cell>
          <cell r="B4004" t="str">
            <v>Sold Out</v>
          </cell>
          <cell r="C4004" t="str">
            <v>Other</v>
          </cell>
        </row>
        <row r="4005">
          <cell r="A4005" t="str">
            <v>490582183036</v>
          </cell>
          <cell r="B4005" t="str">
            <v>Sold Out</v>
          </cell>
          <cell r="C4005" t="str">
            <v>Other</v>
          </cell>
        </row>
        <row r="4006">
          <cell r="A4006" t="str">
            <v>490583183023</v>
          </cell>
          <cell r="B4006" t="str">
            <v>Sold Out</v>
          </cell>
          <cell r="C4006" t="str">
            <v>Other</v>
          </cell>
        </row>
        <row r="4007">
          <cell r="A4007" t="str">
            <v>490584000000</v>
          </cell>
          <cell r="B4007" t="str">
            <v>Sold Out</v>
          </cell>
          <cell r="C4007" t="str">
            <v>Other</v>
          </cell>
        </row>
        <row r="4008">
          <cell r="A4008" t="str">
            <v>490585183028</v>
          </cell>
          <cell r="B4008" t="str">
            <v>Sold Out</v>
          </cell>
          <cell r="C4008" t="str">
            <v>Other</v>
          </cell>
        </row>
        <row r="4009">
          <cell r="A4009" t="str">
            <v>490586000000</v>
          </cell>
          <cell r="B4009" t="str">
            <v>Sold Out</v>
          </cell>
          <cell r="C4009" t="str">
            <v>Other</v>
          </cell>
        </row>
        <row r="4010">
          <cell r="A4010" t="str">
            <v>490587000014</v>
          </cell>
          <cell r="B4010" t="str">
            <v>Sold Out</v>
          </cell>
          <cell r="C4010" t="str">
            <v>Other</v>
          </cell>
        </row>
        <row r="4011">
          <cell r="A4011" t="str">
            <v>490664000000</v>
          </cell>
          <cell r="B4011" t="str">
            <v>Sold Out</v>
          </cell>
          <cell r="C4011" t="str">
            <v>Other</v>
          </cell>
        </row>
        <row r="4012">
          <cell r="A4012" t="str">
            <v>490665000000</v>
          </cell>
          <cell r="B4012" t="str">
            <v>Sold Out</v>
          </cell>
          <cell r="C4012" t="str">
            <v>Other</v>
          </cell>
        </row>
        <row r="4013">
          <cell r="A4013" t="str">
            <v>490666000000</v>
          </cell>
          <cell r="B4013" t="str">
            <v>Sold Out</v>
          </cell>
          <cell r="C4013" t="str">
            <v>Other</v>
          </cell>
        </row>
        <row r="4014">
          <cell r="A4014" t="str">
            <v>490667000000</v>
          </cell>
          <cell r="B4014" t="str">
            <v>Sold Out</v>
          </cell>
          <cell r="C4014" t="str">
            <v>Other</v>
          </cell>
        </row>
        <row r="4015">
          <cell r="A4015" t="str">
            <v>490668000000</v>
          </cell>
          <cell r="B4015" t="str">
            <v>Sold Out</v>
          </cell>
          <cell r="C4015" t="str">
            <v>Other</v>
          </cell>
        </row>
        <row r="4016">
          <cell r="A4016" t="str">
            <v>490673000000</v>
          </cell>
          <cell r="B4016" t="str">
            <v>Sold Out</v>
          </cell>
          <cell r="C4016" t="str">
            <v>Other</v>
          </cell>
        </row>
        <row r="4017">
          <cell r="A4017" t="str">
            <v>490689000000</v>
          </cell>
          <cell r="B4017" t="str">
            <v>Sold Out</v>
          </cell>
          <cell r="C4017" t="str">
            <v>Other</v>
          </cell>
        </row>
        <row r="4018">
          <cell r="A4018" t="str">
            <v>490704000169</v>
          </cell>
          <cell r="B4018" t="str">
            <v>Sold Out</v>
          </cell>
          <cell r="C4018" t="str">
            <v>Other</v>
          </cell>
        </row>
        <row r="4019">
          <cell r="A4019" t="str">
            <v>490731079000</v>
          </cell>
          <cell r="B4019" t="str">
            <v>Sold Out</v>
          </cell>
          <cell r="C4019" t="str">
            <v>Other</v>
          </cell>
        </row>
        <row r="4020">
          <cell r="A4020" t="str">
            <v>490731086000</v>
          </cell>
          <cell r="B4020" t="str">
            <v>Sold Out</v>
          </cell>
          <cell r="C4020" t="str">
            <v>Other</v>
          </cell>
        </row>
        <row r="4021">
          <cell r="A4021" t="str">
            <v>490731094000</v>
          </cell>
          <cell r="B4021" t="str">
            <v>Sold Out</v>
          </cell>
          <cell r="C4021" t="str">
            <v>Other</v>
          </cell>
        </row>
        <row r="4022">
          <cell r="A4022" t="str">
            <v>490731107000</v>
          </cell>
          <cell r="B4022" t="str">
            <v>Sold Out</v>
          </cell>
          <cell r="C4022" t="str">
            <v>Other</v>
          </cell>
        </row>
        <row r="4023">
          <cell r="A4023" t="str">
            <v>490731116000</v>
          </cell>
          <cell r="B4023" t="str">
            <v>Sold Out</v>
          </cell>
          <cell r="C4023" t="str">
            <v>Other</v>
          </cell>
        </row>
        <row r="4024">
          <cell r="A4024" t="str">
            <v>490731121000</v>
          </cell>
          <cell r="B4024" t="str">
            <v>Sold Out</v>
          </cell>
          <cell r="C4024" t="str">
            <v>Other</v>
          </cell>
        </row>
        <row r="4025">
          <cell r="A4025" t="str">
            <v>490731550000</v>
          </cell>
          <cell r="B4025" t="str">
            <v>Sold Out</v>
          </cell>
          <cell r="C4025" t="str">
            <v>Other</v>
          </cell>
        </row>
        <row r="4026">
          <cell r="A4026" t="str">
            <v>490746000000</v>
          </cell>
          <cell r="B4026" t="str">
            <v>Sold Out</v>
          </cell>
          <cell r="C4026" t="str">
            <v>Other</v>
          </cell>
        </row>
        <row r="4027">
          <cell r="A4027" t="str">
            <v>490749301000</v>
          </cell>
          <cell r="B4027" t="str">
            <v>30+ Days</v>
          </cell>
          <cell r="C4027" t="str">
            <v>Other</v>
          </cell>
        </row>
        <row r="4028">
          <cell r="A4028" t="str">
            <v>490749556007</v>
          </cell>
          <cell r="B4028" t="str">
            <v>30+ Days</v>
          </cell>
          <cell r="C4028" t="str">
            <v>Other</v>
          </cell>
        </row>
        <row r="4029">
          <cell r="A4029" t="str">
            <v>490751301030</v>
          </cell>
          <cell r="B4029" t="str">
            <v>Sold Out</v>
          </cell>
          <cell r="C4029" t="str">
            <v>Other</v>
          </cell>
        </row>
        <row r="4030">
          <cell r="A4030" t="str">
            <v>490815000195</v>
          </cell>
          <cell r="B4030" t="str">
            <v>Sold Out</v>
          </cell>
          <cell r="C4030" t="str">
            <v>Other</v>
          </cell>
        </row>
        <row r="4031">
          <cell r="A4031" t="str">
            <v>490864133169</v>
          </cell>
          <cell r="B4031" t="str">
            <v>Sold Out</v>
          </cell>
          <cell r="C4031" t="str">
            <v>Other</v>
          </cell>
        </row>
        <row r="4032">
          <cell r="A4032" t="str">
            <v>490878000169</v>
          </cell>
          <cell r="B4032" t="str">
            <v>Sold Out</v>
          </cell>
          <cell r="C4032" t="str">
            <v>Other</v>
          </cell>
        </row>
        <row r="4033">
          <cell r="A4033" t="str">
            <v>490882000169</v>
          </cell>
          <cell r="B4033" t="str">
            <v>Sold Out</v>
          </cell>
          <cell r="C4033" t="str">
            <v>Other</v>
          </cell>
        </row>
        <row r="4034">
          <cell r="A4034" t="str">
            <v>490887133169</v>
          </cell>
          <cell r="B4034" t="str">
            <v>Sold Out</v>
          </cell>
          <cell r="C4034" t="str">
            <v>Other</v>
          </cell>
        </row>
        <row r="4035">
          <cell r="A4035" t="str">
            <v>490888000169</v>
          </cell>
          <cell r="B4035" t="str">
            <v>Sold Out</v>
          </cell>
          <cell r="C4035" t="str">
            <v>Other</v>
          </cell>
        </row>
        <row r="4036">
          <cell r="A4036" t="str">
            <v>490891000000</v>
          </cell>
          <cell r="B4036" t="str">
            <v>Sold Out</v>
          </cell>
          <cell r="C4036" t="str">
            <v>Other</v>
          </cell>
        </row>
        <row r="4037">
          <cell r="A4037" t="str">
            <v>490892000000</v>
          </cell>
          <cell r="B4037" t="str">
            <v>Sold Out</v>
          </cell>
          <cell r="C4037" t="str">
            <v>Other</v>
          </cell>
        </row>
        <row r="4038">
          <cell r="A4038" t="str">
            <v>490893000000</v>
          </cell>
          <cell r="B4038" t="str">
            <v>Sold Out</v>
          </cell>
          <cell r="C4038" t="str">
            <v>Other</v>
          </cell>
        </row>
        <row r="4039">
          <cell r="A4039" t="str">
            <v>490894000000</v>
          </cell>
          <cell r="B4039" t="str">
            <v>Sold Out</v>
          </cell>
          <cell r="C4039" t="str">
            <v>Other</v>
          </cell>
        </row>
        <row r="4040">
          <cell r="A4040" t="str">
            <v>490895000000</v>
          </cell>
          <cell r="B4040" t="str">
            <v>Sold Out</v>
          </cell>
          <cell r="C4040" t="str">
            <v>Other</v>
          </cell>
        </row>
        <row r="4041">
          <cell r="A4041" t="str">
            <v>490897000000</v>
          </cell>
          <cell r="B4041" t="str">
            <v>Sold Out</v>
          </cell>
          <cell r="C4041" t="str">
            <v>Other</v>
          </cell>
        </row>
        <row r="4042">
          <cell r="A4042" t="str">
            <v>490944000169</v>
          </cell>
          <cell r="B4042" t="str">
            <v>Sold Out</v>
          </cell>
          <cell r="C4042" t="str">
            <v>Other</v>
          </cell>
        </row>
        <row r="4043">
          <cell r="A4043" t="str">
            <v>490945000169</v>
          </cell>
          <cell r="B4043" t="str">
            <v>Sold Out</v>
          </cell>
          <cell r="C4043" t="str">
            <v>Other</v>
          </cell>
        </row>
        <row r="4044">
          <cell r="A4044" t="str">
            <v>490946000000</v>
          </cell>
          <cell r="B4044" t="str">
            <v>Sold Out</v>
          </cell>
          <cell r="C4044" t="str">
            <v>Other</v>
          </cell>
        </row>
        <row r="4045">
          <cell r="A4045" t="str">
            <v>490947000000</v>
          </cell>
          <cell r="B4045" t="str">
            <v>Sold Out</v>
          </cell>
          <cell r="C4045" t="str">
            <v>Other</v>
          </cell>
        </row>
        <row r="4046">
          <cell r="A4046" t="str">
            <v>491035000000</v>
          </cell>
          <cell r="B4046" t="str">
            <v>Sold Out</v>
          </cell>
          <cell r="C4046" t="str">
            <v>Other</v>
          </cell>
        </row>
        <row r="4047">
          <cell r="A4047" t="str">
            <v>491036000000</v>
          </cell>
          <cell r="B4047" t="str">
            <v>Sold Out</v>
          </cell>
          <cell r="C4047" t="str">
            <v>Other</v>
          </cell>
        </row>
        <row r="4048">
          <cell r="A4048" t="str">
            <v>491059000000</v>
          </cell>
          <cell r="B4048" t="str">
            <v>Sold Out</v>
          </cell>
          <cell r="C4048" t="str">
            <v>Other</v>
          </cell>
        </row>
        <row r="4049">
          <cell r="A4049" t="str">
            <v>520000150109</v>
          </cell>
          <cell r="B4049" t="str">
            <v>41</v>
          </cell>
          <cell r="C4049" t="str">
            <v>Other</v>
          </cell>
        </row>
        <row r="4050">
          <cell r="A4050" t="str">
            <v>520001000017</v>
          </cell>
          <cell r="B4050" t="str">
            <v>13</v>
          </cell>
          <cell r="C4050" t="str">
            <v>Other</v>
          </cell>
        </row>
        <row r="4051">
          <cell r="A4051" t="str">
            <v>520003000000</v>
          </cell>
          <cell r="B4051" t="str">
            <v>Sold Out</v>
          </cell>
          <cell r="C4051" t="str">
            <v>Other</v>
          </cell>
        </row>
        <row r="4052">
          <cell r="A4052" t="str">
            <v>520004183000</v>
          </cell>
          <cell r="B4052" t="str">
            <v>Sold Out</v>
          </cell>
          <cell r="C4052" t="str">
            <v>Other</v>
          </cell>
        </row>
        <row r="4053">
          <cell r="A4053" t="str">
            <v>520004270000</v>
          </cell>
          <cell r="B4053" t="str">
            <v>Sold Out</v>
          </cell>
          <cell r="C4053" t="str">
            <v>Other</v>
          </cell>
        </row>
        <row r="4054">
          <cell r="A4054" t="str">
            <v>520004270249</v>
          </cell>
          <cell r="B4054" t="str">
            <v>Sold Out</v>
          </cell>
          <cell r="C4054" t="str">
            <v>Other</v>
          </cell>
        </row>
        <row r="4055">
          <cell r="A4055" t="str">
            <v>520005000018</v>
          </cell>
          <cell r="B4055" t="str">
            <v>8</v>
          </cell>
          <cell r="C4055" t="str">
            <v>Other</v>
          </cell>
        </row>
        <row r="4056">
          <cell r="A4056" t="str">
            <v>520012462307</v>
          </cell>
          <cell r="B4056" t="str">
            <v>Sold Out</v>
          </cell>
          <cell r="C4056" t="str">
            <v>Other</v>
          </cell>
        </row>
        <row r="4057">
          <cell r="A4057" t="str">
            <v>520013007000</v>
          </cell>
          <cell r="B4057" t="str">
            <v>Sold Out</v>
          </cell>
          <cell r="C4057" t="str">
            <v>Other</v>
          </cell>
        </row>
        <row r="4058">
          <cell r="A4058" t="str">
            <v>520016000000</v>
          </cell>
          <cell r="B4058" t="str">
            <v>30+ Days</v>
          </cell>
          <cell r="C4058" t="str">
            <v>Other</v>
          </cell>
        </row>
        <row r="4059">
          <cell r="A4059" t="str">
            <v>520024150103</v>
          </cell>
          <cell r="B4059" t="str">
            <v>9</v>
          </cell>
          <cell r="C4059" t="str">
            <v>Other</v>
          </cell>
        </row>
        <row r="4060">
          <cell r="A4060" t="str">
            <v>520031116118</v>
          </cell>
          <cell r="B4060" t="str">
            <v>100+</v>
          </cell>
          <cell r="C4060" t="str">
            <v>Other</v>
          </cell>
        </row>
        <row r="4061">
          <cell r="A4061" t="str">
            <v>520031116119</v>
          </cell>
          <cell r="B4061" t="str">
            <v>100+</v>
          </cell>
          <cell r="C4061" t="str">
            <v>Other</v>
          </cell>
        </row>
        <row r="4062">
          <cell r="A4062" t="str">
            <v>520031159106</v>
          </cell>
          <cell r="B4062" t="str">
            <v>100+</v>
          </cell>
          <cell r="C4062" t="str">
            <v>Other</v>
          </cell>
        </row>
        <row r="4063">
          <cell r="A4063" t="str">
            <v>520031175106</v>
          </cell>
          <cell r="B4063" t="str">
            <v>100+</v>
          </cell>
          <cell r="C4063" t="str">
            <v>Other</v>
          </cell>
        </row>
        <row r="4064">
          <cell r="A4064" t="str">
            <v>520048000000</v>
          </cell>
          <cell r="B4064" t="str">
            <v>Sold Out</v>
          </cell>
          <cell r="C4064" t="str">
            <v>Other</v>
          </cell>
        </row>
        <row r="4065">
          <cell r="A4065" t="str">
            <v>520051179000</v>
          </cell>
          <cell r="B4065" t="str">
            <v>100</v>
          </cell>
          <cell r="C4065" t="str">
            <v>Other</v>
          </cell>
        </row>
        <row r="4066">
          <cell r="A4066" t="str">
            <v>520053000019</v>
          </cell>
          <cell r="B4066" t="str">
            <v>Sold Out</v>
          </cell>
          <cell r="C4066" t="str">
            <v>Other</v>
          </cell>
        </row>
        <row r="4067">
          <cell r="A4067" t="str">
            <v>520057007000</v>
          </cell>
          <cell r="B4067" t="str">
            <v>Sold Out</v>
          </cell>
          <cell r="C4067" t="str">
            <v>Other</v>
          </cell>
        </row>
        <row r="4068">
          <cell r="A4068" t="str">
            <v>520060000000</v>
          </cell>
          <cell r="B4068" t="str">
            <v>10</v>
          </cell>
          <cell r="C4068" t="str">
            <v>Other</v>
          </cell>
        </row>
        <row r="4069">
          <cell r="A4069" t="str">
            <v>520061000000</v>
          </cell>
          <cell r="B4069" t="str">
            <v>1</v>
          </cell>
          <cell r="C4069" t="str">
            <v>Other</v>
          </cell>
        </row>
        <row r="4070">
          <cell r="A4070" t="str">
            <v>520070007000</v>
          </cell>
          <cell r="B4070" t="str">
            <v>Sold Out</v>
          </cell>
          <cell r="C4070" t="str">
            <v>Other</v>
          </cell>
        </row>
        <row r="4071">
          <cell r="A4071" t="str">
            <v>520070007001</v>
          </cell>
          <cell r="B4071" t="str">
            <v>Sold Out</v>
          </cell>
          <cell r="C4071" t="str">
            <v>Other</v>
          </cell>
        </row>
        <row r="4072">
          <cell r="A4072" t="str">
            <v>520070018000</v>
          </cell>
          <cell r="B4072" t="str">
            <v>Sold Out</v>
          </cell>
          <cell r="C4072" t="str">
            <v>Other</v>
          </cell>
        </row>
        <row r="4073">
          <cell r="A4073" t="str">
            <v>520078007000</v>
          </cell>
          <cell r="B4073" t="str">
            <v>Sold Out</v>
          </cell>
          <cell r="C4073" t="str">
            <v>Other</v>
          </cell>
        </row>
        <row r="4074">
          <cell r="A4074" t="str">
            <v>520083462034</v>
          </cell>
          <cell r="B4074" t="str">
            <v>Sold Out</v>
          </cell>
          <cell r="C4074" t="str">
            <v>Other</v>
          </cell>
        </row>
        <row r="4075">
          <cell r="A4075" t="str">
            <v>520084133034</v>
          </cell>
          <cell r="B4075" t="str">
            <v>Sold Out</v>
          </cell>
          <cell r="C4075" t="str">
            <v>Other</v>
          </cell>
        </row>
        <row r="4076">
          <cell r="A4076" t="str">
            <v>520084632008</v>
          </cell>
          <cell r="B4076" t="str">
            <v>Sold Out</v>
          </cell>
          <cell r="C4076" t="str">
            <v>Other</v>
          </cell>
        </row>
        <row r="4077">
          <cell r="A4077" t="str">
            <v>520084632034</v>
          </cell>
          <cell r="B4077" t="str">
            <v>Sold Out</v>
          </cell>
          <cell r="C4077" t="str">
            <v>Other</v>
          </cell>
        </row>
        <row r="4078">
          <cell r="A4078" t="str">
            <v>520085647008</v>
          </cell>
          <cell r="B4078" t="str">
            <v>30+ Days</v>
          </cell>
          <cell r="C4078" t="str">
            <v>Other</v>
          </cell>
        </row>
        <row r="4079">
          <cell r="A4079" t="str">
            <v>520085647034</v>
          </cell>
          <cell r="B4079" t="str">
            <v>30+ Days</v>
          </cell>
          <cell r="C4079" t="str">
            <v>Other</v>
          </cell>
        </row>
        <row r="4080">
          <cell r="A4080" t="str">
            <v>520086018000</v>
          </cell>
          <cell r="B4080" t="str">
            <v>Sold Out</v>
          </cell>
          <cell r="C4080" t="str">
            <v>Other</v>
          </cell>
        </row>
        <row r="4081">
          <cell r="A4081" t="str">
            <v>520143018000</v>
          </cell>
          <cell r="B4081" t="str">
            <v>Sold Out</v>
          </cell>
          <cell r="C4081" t="str">
            <v>Other</v>
          </cell>
        </row>
        <row r="4082">
          <cell r="A4082" t="str">
            <v>520154369413</v>
          </cell>
          <cell r="B4082" t="str">
            <v>30+ Days</v>
          </cell>
          <cell r="C4082" t="str">
            <v>Other</v>
          </cell>
        </row>
        <row r="4083">
          <cell r="A4083" t="str">
            <v>520154578413</v>
          </cell>
          <cell r="B4083" t="str">
            <v>100+</v>
          </cell>
          <cell r="C4083" t="str">
            <v>Other</v>
          </cell>
        </row>
        <row r="4084">
          <cell r="A4084" t="str">
            <v>520168007000</v>
          </cell>
          <cell r="B4084" t="str">
            <v>Sold Out</v>
          </cell>
          <cell r="C4084" t="str">
            <v>Other</v>
          </cell>
        </row>
        <row r="4085">
          <cell r="A4085" t="str">
            <v>520168007001</v>
          </cell>
          <cell r="B4085" t="str">
            <v>Sold Out</v>
          </cell>
          <cell r="C4085" t="str">
            <v>Other</v>
          </cell>
        </row>
        <row r="4086">
          <cell r="A4086" t="str">
            <v>520168018000</v>
          </cell>
          <cell r="B4086" t="str">
            <v>Sold Out</v>
          </cell>
          <cell r="C4086" t="str">
            <v>Other</v>
          </cell>
        </row>
        <row r="4087">
          <cell r="A4087" t="str">
            <v>520175018000</v>
          </cell>
          <cell r="B4087" t="str">
            <v>Sold Out</v>
          </cell>
          <cell r="C4087" t="str">
            <v>Other</v>
          </cell>
        </row>
        <row r="4088">
          <cell r="A4088" t="str">
            <v>520178000000</v>
          </cell>
          <cell r="B4088" t="str">
            <v>Sold Out</v>
          </cell>
          <cell r="C4088" t="str">
            <v>Other</v>
          </cell>
        </row>
        <row r="4089">
          <cell r="A4089" t="str">
            <v>520179000000</v>
          </cell>
          <cell r="B4089" t="str">
            <v>Sold Out</v>
          </cell>
          <cell r="C4089" t="str">
            <v>Other</v>
          </cell>
        </row>
        <row r="4090">
          <cell r="A4090" t="str">
            <v>520180000000</v>
          </cell>
          <cell r="B4090" t="str">
            <v>Sold Out</v>
          </cell>
          <cell r="C4090" t="str">
            <v>Other</v>
          </cell>
        </row>
        <row r="4091">
          <cell r="A4091" t="str">
            <v>520197018000</v>
          </cell>
          <cell r="B4091" t="str">
            <v>Sold Out</v>
          </cell>
          <cell r="C4091" t="str">
            <v>Other</v>
          </cell>
        </row>
        <row r="4092">
          <cell r="A4092" t="str">
            <v>520203462000</v>
          </cell>
          <cell r="B4092" t="str">
            <v>Sold Out</v>
          </cell>
          <cell r="C4092" t="str">
            <v>Other</v>
          </cell>
        </row>
        <row r="4093">
          <cell r="A4093" t="str">
            <v>520216000000</v>
          </cell>
          <cell r="B4093" t="str">
            <v>33</v>
          </cell>
          <cell r="C4093" t="str">
            <v>Other</v>
          </cell>
        </row>
        <row r="4094">
          <cell r="A4094" t="str">
            <v>520217462000</v>
          </cell>
          <cell r="B4094" t="str">
            <v>Sold Out</v>
          </cell>
          <cell r="C4094" t="str">
            <v>Other</v>
          </cell>
        </row>
        <row r="4095">
          <cell r="A4095" t="str">
            <v>520221007000</v>
          </cell>
          <cell r="B4095" t="str">
            <v>Sold Out</v>
          </cell>
          <cell r="C4095" t="str">
            <v>Other</v>
          </cell>
        </row>
        <row r="4096">
          <cell r="A4096" t="str">
            <v>520224007000</v>
          </cell>
          <cell r="B4096" t="str">
            <v>Sold Out</v>
          </cell>
          <cell r="C4096" t="str">
            <v>Other</v>
          </cell>
        </row>
        <row r="4097">
          <cell r="A4097" t="str">
            <v>520230000258</v>
          </cell>
          <cell r="B4097" t="str">
            <v>100+</v>
          </cell>
          <cell r="C4097" t="str">
            <v>Other</v>
          </cell>
        </row>
        <row r="4098">
          <cell r="A4098" t="str">
            <v>520236179000</v>
          </cell>
          <cell r="B4098" t="str">
            <v>Sold Out</v>
          </cell>
          <cell r="C4098" t="str">
            <v>Other</v>
          </cell>
        </row>
        <row r="4099">
          <cell r="A4099" t="str">
            <v>520241007000</v>
          </cell>
          <cell r="B4099" t="str">
            <v>Sold Out</v>
          </cell>
          <cell r="C4099" t="str">
            <v>Other</v>
          </cell>
        </row>
        <row r="4100">
          <cell r="A4100" t="str">
            <v>520249000000</v>
          </cell>
          <cell r="B4100" t="str">
            <v>30+ Days</v>
          </cell>
          <cell r="C4100" t="str">
            <v>Other</v>
          </cell>
        </row>
        <row r="4101">
          <cell r="A4101" t="str">
            <v>520250000000</v>
          </cell>
          <cell r="B4101" t="str">
            <v>Sold Out</v>
          </cell>
          <cell r="C4101" t="str">
            <v>Other</v>
          </cell>
        </row>
        <row r="4102">
          <cell r="A4102" t="str">
            <v>520252000000</v>
          </cell>
          <cell r="B4102" t="str">
            <v>Sold Out</v>
          </cell>
          <cell r="C4102" t="str">
            <v>Other</v>
          </cell>
        </row>
        <row r="4103">
          <cell r="A4103" t="str">
            <v>520253000000</v>
          </cell>
          <cell r="B4103" t="str">
            <v>4</v>
          </cell>
          <cell r="C4103" t="str">
            <v>Other</v>
          </cell>
        </row>
        <row r="4104">
          <cell r="A4104" t="str">
            <v>520254000000</v>
          </cell>
          <cell r="B4104" t="str">
            <v>Sold Out</v>
          </cell>
          <cell r="C4104" t="str">
            <v>Other</v>
          </cell>
        </row>
        <row r="4105">
          <cell r="A4105" t="str">
            <v>520255000000</v>
          </cell>
          <cell r="B4105" t="str">
            <v>Sold Out</v>
          </cell>
          <cell r="C4105" t="str">
            <v>Other</v>
          </cell>
        </row>
        <row r="4106">
          <cell r="A4106" t="str">
            <v>520256000000</v>
          </cell>
          <cell r="B4106" t="str">
            <v>Sold Out</v>
          </cell>
          <cell r="C4106" t="str">
            <v>Other</v>
          </cell>
        </row>
        <row r="4107">
          <cell r="A4107" t="str">
            <v>520275007000</v>
          </cell>
          <cell r="B4107" t="str">
            <v>Sold Out</v>
          </cell>
          <cell r="C4107" t="str">
            <v>Other</v>
          </cell>
        </row>
        <row r="4108">
          <cell r="A4108" t="str">
            <v>520276018000</v>
          </cell>
          <cell r="B4108" t="str">
            <v>Sold Out</v>
          </cell>
          <cell r="C4108" t="str">
            <v>Other</v>
          </cell>
        </row>
        <row r="4109">
          <cell r="A4109" t="str">
            <v>520318000000</v>
          </cell>
          <cell r="B4109" t="str">
            <v>30+ Days</v>
          </cell>
          <cell r="C4109" t="str">
            <v>Other</v>
          </cell>
        </row>
        <row r="4110">
          <cell r="A4110" t="str">
            <v>520344007000</v>
          </cell>
          <cell r="B4110" t="str">
            <v>Sold Out</v>
          </cell>
          <cell r="C4110" t="str">
            <v>Other</v>
          </cell>
        </row>
        <row r="4111">
          <cell r="A4111" t="str">
            <v>520344007001</v>
          </cell>
          <cell r="B4111" t="str">
            <v>Sold Out</v>
          </cell>
          <cell r="C4111" t="str">
            <v>Other</v>
          </cell>
        </row>
        <row r="4112">
          <cell r="A4112" t="str">
            <v>520344018000</v>
          </cell>
          <cell r="B4112" t="str">
            <v>Sold Out</v>
          </cell>
          <cell r="C4112" t="str">
            <v>Other</v>
          </cell>
        </row>
        <row r="4113">
          <cell r="A4113" t="str">
            <v>520349007000</v>
          </cell>
          <cell r="B4113" t="str">
            <v>Sold Out</v>
          </cell>
          <cell r="C4113" t="str">
            <v>Other</v>
          </cell>
        </row>
        <row r="4114">
          <cell r="A4114" t="str">
            <v>520355038000</v>
          </cell>
          <cell r="B4114" t="str">
            <v>30+ Days</v>
          </cell>
          <cell r="C4114" t="str">
            <v>Other</v>
          </cell>
        </row>
        <row r="4115">
          <cell r="A4115" t="str">
            <v>520356038000</v>
          </cell>
          <cell r="B4115" t="str">
            <v>30+ Days</v>
          </cell>
          <cell r="C4115" t="str">
            <v>Other</v>
          </cell>
        </row>
        <row r="4116">
          <cell r="A4116" t="str">
            <v>520375018000</v>
          </cell>
          <cell r="B4116" t="str">
            <v>Sold Out</v>
          </cell>
          <cell r="C4116" t="str">
            <v>Other</v>
          </cell>
        </row>
        <row r="4117">
          <cell r="A4117" t="str">
            <v>520377007000</v>
          </cell>
          <cell r="B4117" t="str">
            <v>Sold Out</v>
          </cell>
          <cell r="C4117" t="str">
            <v>Other</v>
          </cell>
        </row>
        <row r="4118">
          <cell r="A4118" t="str">
            <v>520377007001</v>
          </cell>
          <cell r="B4118" t="str">
            <v>Sold Out</v>
          </cell>
          <cell r="C4118" t="str">
            <v>Other</v>
          </cell>
        </row>
        <row r="4119">
          <cell r="A4119" t="str">
            <v>520377018000</v>
          </cell>
          <cell r="B4119" t="str">
            <v>Sold Out</v>
          </cell>
          <cell r="C4119" t="str">
            <v>Other</v>
          </cell>
        </row>
        <row r="4120">
          <cell r="A4120" t="str">
            <v>520378007000</v>
          </cell>
          <cell r="B4120" t="str">
            <v>Sold Out</v>
          </cell>
          <cell r="C4120" t="str">
            <v>Other</v>
          </cell>
        </row>
        <row r="4121">
          <cell r="A4121" t="str">
            <v>520402000000</v>
          </cell>
          <cell r="B4121" t="str">
            <v>Sold Out</v>
          </cell>
          <cell r="C4121" t="str">
            <v>Other</v>
          </cell>
        </row>
        <row r="4122">
          <cell r="A4122" t="str">
            <v>520409007000</v>
          </cell>
          <cell r="B4122" t="str">
            <v>Sold Out</v>
          </cell>
          <cell r="C4122" t="str">
            <v>Other</v>
          </cell>
        </row>
        <row r="4123">
          <cell r="A4123" t="str">
            <v>520418007000</v>
          </cell>
          <cell r="B4123" t="str">
            <v>Sold Out</v>
          </cell>
          <cell r="C4123" t="str">
            <v>Other</v>
          </cell>
        </row>
        <row r="4124">
          <cell r="A4124" t="str">
            <v>520425007000</v>
          </cell>
          <cell r="B4124" t="str">
            <v>Sold Out</v>
          </cell>
          <cell r="C4124" t="str">
            <v>Other</v>
          </cell>
        </row>
        <row r="4125">
          <cell r="A4125" t="str">
            <v>520431018000</v>
          </cell>
          <cell r="B4125" t="str">
            <v>Sold Out</v>
          </cell>
          <cell r="C4125" t="str">
            <v>Other</v>
          </cell>
        </row>
        <row r="4126">
          <cell r="A4126" t="str">
            <v>520435007000</v>
          </cell>
          <cell r="B4126" t="str">
            <v>Sold Out</v>
          </cell>
          <cell r="C4126" t="str">
            <v>Other</v>
          </cell>
        </row>
        <row r="4127">
          <cell r="A4127" t="str">
            <v>520480007000</v>
          </cell>
          <cell r="B4127" t="str">
            <v>Sold Out</v>
          </cell>
          <cell r="C4127" t="str">
            <v>Other</v>
          </cell>
        </row>
        <row r="4128">
          <cell r="A4128" t="str">
            <v>520481014000</v>
          </cell>
          <cell r="B4128" t="str">
            <v>Sold Out</v>
          </cell>
          <cell r="C4128" t="str">
            <v>Other</v>
          </cell>
        </row>
        <row r="4129">
          <cell r="A4129" t="str">
            <v>520484007000</v>
          </cell>
          <cell r="B4129" t="str">
            <v>Sold Out</v>
          </cell>
          <cell r="C4129" t="str">
            <v>Other</v>
          </cell>
        </row>
        <row r="4130">
          <cell r="A4130" t="str">
            <v>520488007000</v>
          </cell>
          <cell r="B4130" t="str">
            <v>Sold Out</v>
          </cell>
          <cell r="C4130" t="str">
            <v>Other</v>
          </cell>
        </row>
        <row r="4131">
          <cell r="A4131" t="str">
            <v>520508000000</v>
          </cell>
          <cell r="B4131" t="str">
            <v>Sold Out</v>
          </cell>
          <cell r="C4131" t="str">
            <v>Other</v>
          </cell>
        </row>
        <row r="4132">
          <cell r="A4132" t="str">
            <v>520509000000</v>
          </cell>
          <cell r="B4132" t="str">
            <v>6</v>
          </cell>
          <cell r="C4132" t="str">
            <v>Other</v>
          </cell>
        </row>
        <row r="4133">
          <cell r="A4133" t="str">
            <v>520510000000</v>
          </cell>
          <cell r="B4133" t="str">
            <v>Sold Out</v>
          </cell>
          <cell r="C4133" t="str">
            <v>Other</v>
          </cell>
        </row>
        <row r="4134">
          <cell r="A4134" t="str">
            <v>520512007000</v>
          </cell>
          <cell r="B4134" t="str">
            <v>Sold Out</v>
          </cell>
          <cell r="C4134" t="str">
            <v>Other</v>
          </cell>
        </row>
        <row r="4135">
          <cell r="A4135" t="str">
            <v>520522179000</v>
          </cell>
          <cell r="B4135" t="str">
            <v>Sold Out</v>
          </cell>
          <cell r="C4135" t="str">
            <v>Other</v>
          </cell>
        </row>
        <row r="4136">
          <cell r="A4136" t="str">
            <v>520535007000</v>
          </cell>
          <cell r="B4136" t="str">
            <v>Sold Out</v>
          </cell>
          <cell r="C4136" t="str">
            <v>Other</v>
          </cell>
        </row>
        <row r="4137">
          <cell r="A4137" t="str">
            <v>520535007001</v>
          </cell>
          <cell r="B4137" t="str">
            <v>Sold Out</v>
          </cell>
          <cell r="C4137" t="str">
            <v>Other</v>
          </cell>
        </row>
        <row r="4138">
          <cell r="A4138" t="str">
            <v>520535018000</v>
          </cell>
          <cell r="B4138" t="str">
            <v>Sold Out</v>
          </cell>
          <cell r="C4138" t="str">
            <v>Other</v>
          </cell>
        </row>
        <row r="4139">
          <cell r="A4139" t="str">
            <v>520541007000</v>
          </cell>
          <cell r="B4139" t="str">
            <v>Sold Out</v>
          </cell>
          <cell r="C4139" t="str">
            <v>Other</v>
          </cell>
        </row>
        <row r="4140">
          <cell r="A4140" t="str">
            <v>520541007001</v>
          </cell>
          <cell r="B4140" t="str">
            <v>Sold Out</v>
          </cell>
          <cell r="C4140" t="str">
            <v>Other</v>
          </cell>
        </row>
        <row r="4141">
          <cell r="A4141" t="str">
            <v>520541018000</v>
          </cell>
          <cell r="B4141" t="str">
            <v>Sold Out</v>
          </cell>
          <cell r="C4141" t="str">
            <v>Other</v>
          </cell>
        </row>
        <row r="4142">
          <cell r="A4142" t="str">
            <v>520579007000</v>
          </cell>
          <cell r="B4142" t="str">
            <v>Sold Out</v>
          </cell>
          <cell r="C4142" t="str">
            <v>Other</v>
          </cell>
        </row>
        <row r="4143">
          <cell r="A4143" t="str">
            <v>520588000258</v>
          </cell>
          <cell r="B4143" t="str">
            <v>59</v>
          </cell>
          <cell r="C4143" t="str">
            <v>Other</v>
          </cell>
        </row>
        <row r="4144">
          <cell r="A4144" t="str">
            <v>520600000000</v>
          </cell>
          <cell r="B4144" t="str">
            <v>37</v>
          </cell>
          <cell r="C4144" t="str">
            <v>Other</v>
          </cell>
        </row>
        <row r="4145">
          <cell r="A4145" t="str">
            <v>520601000000</v>
          </cell>
          <cell r="B4145" t="str">
            <v>Sold Out</v>
          </cell>
          <cell r="C4145" t="str">
            <v>Other</v>
          </cell>
        </row>
        <row r="4146">
          <cell r="A4146" t="str">
            <v>520622018000</v>
          </cell>
          <cell r="B4146" t="str">
            <v>Sold Out</v>
          </cell>
          <cell r="C4146" t="str">
            <v>Other</v>
          </cell>
        </row>
        <row r="4147">
          <cell r="A4147" t="str">
            <v>520632000000</v>
          </cell>
          <cell r="B4147" t="str">
            <v>Sold Out</v>
          </cell>
          <cell r="C4147" t="str">
            <v>Other</v>
          </cell>
        </row>
        <row r="4148">
          <cell r="A4148" t="str">
            <v>520635007000</v>
          </cell>
          <cell r="B4148" t="str">
            <v>Sold Out</v>
          </cell>
          <cell r="C4148" t="str">
            <v>Other</v>
          </cell>
        </row>
        <row r="4149">
          <cell r="A4149" t="str">
            <v>520654007000</v>
          </cell>
          <cell r="B4149" t="str">
            <v>Sold Out</v>
          </cell>
          <cell r="C4149" t="str">
            <v>Other</v>
          </cell>
        </row>
        <row r="4150">
          <cell r="A4150" t="str">
            <v>520654007001</v>
          </cell>
          <cell r="B4150" t="str">
            <v>Sold Out</v>
          </cell>
          <cell r="C4150" t="str">
            <v>Other</v>
          </cell>
        </row>
        <row r="4151">
          <cell r="A4151" t="str">
            <v>520654018000</v>
          </cell>
          <cell r="B4151" t="str">
            <v>Sold Out</v>
          </cell>
          <cell r="C4151" t="str">
            <v>Other</v>
          </cell>
        </row>
        <row r="4152">
          <cell r="A4152" t="str">
            <v>520656007000</v>
          </cell>
          <cell r="B4152" t="str">
            <v>Sold Out</v>
          </cell>
          <cell r="C4152" t="str">
            <v>Other</v>
          </cell>
        </row>
        <row r="4153">
          <cell r="A4153" t="str">
            <v>520656007001</v>
          </cell>
          <cell r="B4153" t="str">
            <v>Sold Out</v>
          </cell>
          <cell r="C4153" t="str">
            <v>Other</v>
          </cell>
        </row>
        <row r="4154">
          <cell r="A4154" t="str">
            <v>520656018000</v>
          </cell>
          <cell r="B4154" t="str">
            <v>Sold Out</v>
          </cell>
          <cell r="C4154" t="str">
            <v>Other</v>
          </cell>
        </row>
        <row r="4155">
          <cell r="A4155" t="str">
            <v>520662183000</v>
          </cell>
          <cell r="B4155" t="str">
            <v>100+</v>
          </cell>
          <cell r="C4155" t="str">
            <v>Other</v>
          </cell>
        </row>
        <row r="4156">
          <cell r="A4156" t="str">
            <v>520662183009</v>
          </cell>
          <cell r="B4156" t="str">
            <v>Sold Out</v>
          </cell>
          <cell r="C4156" t="str">
            <v>Other</v>
          </cell>
        </row>
        <row r="4157">
          <cell r="A4157" t="str">
            <v>520663183000</v>
          </cell>
          <cell r="B4157" t="str">
            <v>Sold Out</v>
          </cell>
          <cell r="C4157" t="str">
            <v>Other</v>
          </cell>
        </row>
        <row r="4158">
          <cell r="A4158" t="str">
            <v>520672179000</v>
          </cell>
          <cell r="B4158" t="str">
            <v>Sold Out</v>
          </cell>
          <cell r="C4158" t="str">
            <v>Other</v>
          </cell>
        </row>
        <row r="4159">
          <cell r="A4159" t="str">
            <v>520678179000</v>
          </cell>
          <cell r="B4159" t="str">
            <v>Sold Out</v>
          </cell>
          <cell r="C4159" t="str">
            <v>Other</v>
          </cell>
        </row>
        <row r="4160">
          <cell r="A4160" t="str">
            <v>520681179000</v>
          </cell>
          <cell r="B4160" t="str">
            <v>Sold Out</v>
          </cell>
          <cell r="C4160" t="str">
            <v>Other</v>
          </cell>
        </row>
        <row r="4161">
          <cell r="A4161" t="str">
            <v>520682179000</v>
          </cell>
          <cell r="B4161" t="str">
            <v>Sold Out</v>
          </cell>
          <cell r="C4161" t="str">
            <v>Other</v>
          </cell>
        </row>
        <row r="4162">
          <cell r="A4162" t="str">
            <v>520691007000</v>
          </cell>
          <cell r="B4162" t="str">
            <v>Sold Out</v>
          </cell>
          <cell r="C4162" t="str">
            <v>Other</v>
          </cell>
        </row>
        <row r="4163">
          <cell r="A4163" t="str">
            <v>520706000000</v>
          </cell>
          <cell r="B4163" t="str">
            <v>Sold Out</v>
          </cell>
          <cell r="C4163" t="str">
            <v>Other</v>
          </cell>
        </row>
        <row r="4164">
          <cell r="A4164" t="str">
            <v>520710007000</v>
          </cell>
          <cell r="B4164" t="str">
            <v>Sold Out</v>
          </cell>
          <cell r="C4164" t="str">
            <v>Other</v>
          </cell>
        </row>
        <row r="4165">
          <cell r="A4165" t="str">
            <v>520710007001</v>
          </cell>
          <cell r="B4165" t="str">
            <v>Sold Out</v>
          </cell>
          <cell r="C4165" t="str">
            <v>Other</v>
          </cell>
        </row>
        <row r="4166">
          <cell r="A4166" t="str">
            <v>520710018000</v>
          </cell>
          <cell r="B4166" t="str">
            <v>Sold Out</v>
          </cell>
          <cell r="C4166" t="str">
            <v>Other</v>
          </cell>
        </row>
        <row r="4167">
          <cell r="A4167" t="str">
            <v>520743038000</v>
          </cell>
          <cell r="B4167" t="str">
            <v>30+ Days</v>
          </cell>
          <cell r="C4167" t="str">
            <v>Other</v>
          </cell>
        </row>
        <row r="4168">
          <cell r="A4168" t="str">
            <v>520744179000</v>
          </cell>
          <cell r="B4168" t="str">
            <v>Sold Out</v>
          </cell>
          <cell r="C4168" t="str">
            <v>Other</v>
          </cell>
        </row>
        <row r="4169">
          <cell r="A4169" t="str">
            <v>520753179000</v>
          </cell>
          <cell r="B4169" t="str">
            <v>Sold Out</v>
          </cell>
          <cell r="C4169" t="str">
            <v>Other</v>
          </cell>
        </row>
        <row r="4170">
          <cell r="A4170" t="str">
            <v>520754179000</v>
          </cell>
          <cell r="B4170" t="str">
            <v>Sold Out</v>
          </cell>
          <cell r="C4170" t="str">
            <v>Other</v>
          </cell>
        </row>
        <row r="4171">
          <cell r="A4171" t="str">
            <v>520755038251</v>
          </cell>
          <cell r="B4171" t="str">
            <v>1</v>
          </cell>
          <cell r="C4171" t="str">
            <v>Other</v>
          </cell>
        </row>
        <row r="4172">
          <cell r="A4172" t="str">
            <v>520789000000</v>
          </cell>
          <cell r="B4172" t="str">
            <v>30+ Days</v>
          </cell>
          <cell r="C4172" t="str">
            <v>Other</v>
          </cell>
        </row>
        <row r="4173">
          <cell r="A4173" t="str">
            <v>520795018000</v>
          </cell>
          <cell r="B4173" t="str">
            <v>Sold Out</v>
          </cell>
          <cell r="C4173" t="str">
            <v>Other</v>
          </cell>
        </row>
        <row r="4174">
          <cell r="A4174" t="str">
            <v>520796000031</v>
          </cell>
          <cell r="B4174" t="str">
            <v>Sold Out</v>
          </cell>
          <cell r="C4174" t="str">
            <v>Other</v>
          </cell>
        </row>
        <row r="4175">
          <cell r="A4175" t="str">
            <v>520797000031</v>
          </cell>
          <cell r="B4175" t="str">
            <v>Sold Out</v>
          </cell>
          <cell r="C4175" t="str">
            <v>Other</v>
          </cell>
        </row>
        <row r="4176">
          <cell r="A4176" t="str">
            <v>520799000031</v>
          </cell>
          <cell r="B4176" t="str">
            <v>Sold Out</v>
          </cell>
          <cell r="C4176" t="str">
            <v>Other</v>
          </cell>
        </row>
        <row r="4177">
          <cell r="A4177" t="str">
            <v>520800000031</v>
          </cell>
          <cell r="B4177" t="str">
            <v>Sold Out</v>
          </cell>
          <cell r="C4177" t="str">
            <v>Other</v>
          </cell>
        </row>
        <row r="4178">
          <cell r="A4178" t="str">
            <v>520801000031</v>
          </cell>
          <cell r="B4178" t="str">
            <v>Sold Out</v>
          </cell>
          <cell r="C4178" t="str">
            <v>Other</v>
          </cell>
        </row>
        <row r="4179">
          <cell r="A4179" t="str">
            <v>520805150103</v>
          </cell>
          <cell r="B4179" t="str">
            <v>3</v>
          </cell>
          <cell r="C4179" t="str">
            <v>Other</v>
          </cell>
        </row>
        <row r="4180">
          <cell r="A4180" t="str">
            <v>520807007000</v>
          </cell>
          <cell r="B4180" t="str">
            <v>Sold Out</v>
          </cell>
          <cell r="C4180" t="str">
            <v>Other</v>
          </cell>
        </row>
        <row r="4181">
          <cell r="A4181" t="str">
            <v>520813183000</v>
          </cell>
          <cell r="B4181" t="str">
            <v>Sold Out</v>
          </cell>
          <cell r="C4181" t="str">
            <v>Other</v>
          </cell>
        </row>
        <row r="4182">
          <cell r="A4182" t="str">
            <v>520813270000</v>
          </cell>
          <cell r="B4182" t="str">
            <v>Sold Out</v>
          </cell>
          <cell r="C4182" t="str">
            <v>Other</v>
          </cell>
        </row>
        <row r="4183">
          <cell r="A4183" t="str">
            <v>520826007000</v>
          </cell>
          <cell r="B4183" t="str">
            <v>Sold Out</v>
          </cell>
          <cell r="C4183" t="str">
            <v>Other</v>
          </cell>
        </row>
        <row r="4184">
          <cell r="A4184" t="str">
            <v>520844018000</v>
          </cell>
          <cell r="B4184" t="str">
            <v>Sold Out</v>
          </cell>
          <cell r="C4184" t="str">
            <v>Other</v>
          </cell>
        </row>
        <row r="4185">
          <cell r="A4185" t="str">
            <v>520861007000</v>
          </cell>
          <cell r="B4185" t="str">
            <v>Sold Out</v>
          </cell>
          <cell r="C4185" t="str">
            <v>Other</v>
          </cell>
        </row>
        <row r="4186">
          <cell r="A4186" t="str">
            <v>520873270000</v>
          </cell>
          <cell r="B4186" t="str">
            <v>Sold Out</v>
          </cell>
          <cell r="C4186" t="str">
            <v>Other</v>
          </cell>
        </row>
        <row r="4187">
          <cell r="A4187" t="str">
            <v>520898000256</v>
          </cell>
          <cell r="B4187" t="str">
            <v>30+ Days</v>
          </cell>
          <cell r="C4187" t="str">
            <v>Other</v>
          </cell>
        </row>
        <row r="4188">
          <cell r="A4188" t="str">
            <v>520899038255</v>
          </cell>
          <cell r="B4188" t="str">
            <v>100+</v>
          </cell>
          <cell r="C4188" t="str">
            <v>Other</v>
          </cell>
        </row>
        <row r="4189">
          <cell r="A4189" t="str">
            <v>520899556255</v>
          </cell>
          <cell r="B4189" t="str">
            <v>Sold Out</v>
          </cell>
          <cell r="C4189" t="str">
            <v>Other</v>
          </cell>
        </row>
        <row r="4190">
          <cell r="A4190" t="str">
            <v>520900000000</v>
          </cell>
          <cell r="B4190" t="str">
            <v>30+ Days</v>
          </cell>
          <cell r="C4190" t="str">
            <v>Other</v>
          </cell>
        </row>
        <row r="4191">
          <cell r="A4191" t="str">
            <v>520901038000</v>
          </cell>
          <cell r="B4191" t="str">
            <v>Sold Out</v>
          </cell>
          <cell r="C4191" t="str">
            <v>Other</v>
          </cell>
        </row>
        <row r="4192">
          <cell r="A4192" t="str">
            <v>520902000000</v>
          </cell>
          <cell r="B4192" t="str">
            <v>100+</v>
          </cell>
          <cell r="C4192" t="str">
            <v>Other</v>
          </cell>
        </row>
        <row r="4193">
          <cell r="A4193" t="str">
            <v>520903000000</v>
          </cell>
          <cell r="B4193" t="str">
            <v>Sold Out</v>
          </cell>
          <cell r="C4193" t="str">
            <v>Other</v>
          </cell>
        </row>
        <row r="4194">
          <cell r="A4194" t="str">
            <v>520905179000</v>
          </cell>
          <cell r="B4194" t="str">
            <v>Sold Out</v>
          </cell>
          <cell r="C4194" t="str">
            <v>Other</v>
          </cell>
        </row>
        <row r="4195">
          <cell r="A4195" t="str">
            <v>520906179000</v>
          </cell>
          <cell r="B4195" t="str">
            <v>Sold Out</v>
          </cell>
          <cell r="C4195" t="str">
            <v>Other</v>
          </cell>
        </row>
        <row r="4196">
          <cell r="A4196" t="str">
            <v>520907179000</v>
          </cell>
          <cell r="B4196" t="str">
            <v>Sold Out</v>
          </cell>
          <cell r="C4196" t="str">
            <v>Other</v>
          </cell>
        </row>
        <row r="4197">
          <cell r="A4197" t="str">
            <v>520923150103</v>
          </cell>
          <cell r="B4197" t="str">
            <v>10</v>
          </cell>
          <cell r="C4197" t="str">
            <v>Other</v>
          </cell>
        </row>
        <row r="4198">
          <cell r="A4198" t="str">
            <v>520931000000</v>
          </cell>
          <cell r="B4198" t="str">
            <v>100+</v>
          </cell>
          <cell r="C4198" t="str">
            <v>Other</v>
          </cell>
        </row>
        <row r="4199">
          <cell r="A4199" t="str">
            <v>520932000000</v>
          </cell>
          <cell r="B4199" t="str">
            <v>100+</v>
          </cell>
          <cell r="C4199" t="str">
            <v>Other</v>
          </cell>
        </row>
        <row r="4200">
          <cell r="A4200" t="str">
            <v>520933000000</v>
          </cell>
          <cell r="B4200" t="str">
            <v>100+</v>
          </cell>
          <cell r="C4200" t="str">
            <v>Other</v>
          </cell>
        </row>
        <row r="4201">
          <cell r="A4201" t="str">
            <v>520934000257</v>
          </cell>
          <cell r="B4201" t="str">
            <v>Sold Out</v>
          </cell>
          <cell r="C4201" t="str">
            <v>Other</v>
          </cell>
        </row>
        <row r="4202">
          <cell r="A4202" t="str">
            <v>520935000000</v>
          </cell>
          <cell r="B4202" t="str">
            <v>30+ Days</v>
          </cell>
          <cell r="C4202" t="str">
            <v>Other</v>
          </cell>
        </row>
        <row r="4203">
          <cell r="A4203" t="str">
            <v>520936000000</v>
          </cell>
          <cell r="B4203" t="str">
            <v>30+ Days</v>
          </cell>
          <cell r="C4203" t="str">
            <v>Other</v>
          </cell>
        </row>
        <row r="4204">
          <cell r="A4204" t="str">
            <v>520939150103</v>
          </cell>
          <cell r="B4204" t="str">
            <v>7</v>
          </cell>
          <cell r="C4204" t="str">
            <v>Other</v>
          </cell>
        </row>
        <row r="4205">
          <cell r="A4205" t="str">
            <v>520950000009</v>
          </cell>
          <cell r="B4205" t="str">
            <v>Sold Out</v>
          </cell>
          <cell r="C4205" t="str">
            <v>Other</v>
          </cell>
        </row>
        <row r="4206">
          <cell r="A4206" t="str">
            <v>520951000009</v>
          </cell>
          <cell r="B4206" t="str">
            <v>20</v>
          </cell>
          <cell r="C4206" t="str">
            <v>Other</v>
          </cell>
        </row>
        <row r="4207">
          <cell r="A4207" t="str">
            <v>520952000009</v>
          </cell>
          <cell r="B4207" t="str">
            <v>Sold Out</v>
          </cell>
          <cell r="C4207" t="str">
            <v>Other</v>
          </cell>
        </row>
        <row r="4208">
          <cell r="A4208" t="str">
            <v>520953000009</v>
          </cell>
          <cell r="B4208" t="str">
            <v>4</v>
          </cell>
          <cell r="C4208" t="str">
            <v>Other</v>
          </cell>
        </row>
        <row r="4209">
          <cell r="A4209" t="str">
            <v>520954000009</v>
          </cell>
          <cell r="B4209" t="str">
            <v>Sold Out</v>
          </cell>
          <cell r="C4209" t="str">
            <v>Other</v>
          </cell>
        </row>
        <row r="4210">
          <cell r="A4210" t="str">
            <v>520955000009</v>
          </cell>
          <cell r="B4210" t="str">
            <v>7</v>
          </cell>
          <cell r="C4210" t="str">
            <v>Other</v>
          </cell>
        </row>
        <row r="4211">
          <cell r="A4211" t="str">
            <v>520956000009</v>
          </cell>
          <cell r="B4211" t="str">
            <v>16</v>
          </cell>
          <cell r="C4211" t="str">
            <v>Other</v>
          </cell>
        </row>
        <row r="4212">
          <cell r="A4212" t="str">
            <v>520957000009</v>
          </cell>
          <cell r="B4212" t="str">
            <v>7</v>
          </cell>
          <cell r="C4212" t="str">
            <v>Other</v>
          </cell>
        </row>
        <row r="4213">
          <cell r="A4213" t="str">
            <v>520958000009</v>
          </cell>
          <cell r="B4213" t="str">
            <v>Sold Out</v>
          </cell>
          <cell r="C4213" t="str">
            <v>Other</v>
          </cell>
        </row>
        <row r="4214">
          <cell r="A4214" t="str">
            <v>520959000009</v>
          </cell>
          <cell r="B4214" t="str">
            <v>12</v>
          </cell>
          <cell r="C4214" t="str">
            <v>Other</v>
          </cell>
        </row>
        <row r="4215">
          <cell r="A4215" t="str">
            <v>520960000009</v>
          </cell>
          <cell r="B4215" t="str">
            <v>Sold Out</v>
          </cell>
          <cell r="C4215" t="str">
            <v>Other</v>
          </cell>
        </row>
        <row r="4216">
          <cell r="A4216" t="str">
            <v>520961000009</v>
          </cell>
          <cell r="B4216" t="str">
            <v>1</v>
          </cell>
          <cell r="C4216" t="str">
            <v>Other</v>
          </cell>
        </row>
        <row r="4217">
          <cell r="A4217" t="str">
            <v>520962000009</v>
          </cell>
          <cell r="B4217" t="str">
            <v>Sold Out</v>
          </cell>
          <cell r="C4217" t="str">
            <v>Other</v>
          </cell>
        </row>
        <row r="4218">
          <cell r="A4218" t="str">
            <v>520963000009</v>
          </cell>
          <cell r="B4218" t="str">
            <v>Sold Out</v>
          </cell>
          <cell r="C4218" t="str">
            <v>Other</v>
          </cell>
        </row>
        <row r="4219">
          <cell r="A4219" t="str">
            <v>520964000009</v>
          </cell>
          <cell r="B4219" t="str">
            <v>Sold Out</v>
          </cell>
          <cell r="C4219" t="str">
            <v>Other</v>
          </cell>
        </row>
        <row r="4220">
          <cell r="A4220" t="str">
            <v>520965000009</v>
          </cell>
          <cell r="B4220" t="str">
            <v>Sold Out</v>
          </cell>
          <cell r="C4220" t="str">
            <v>Other</v>
          </cell>
        </row>
        <row r="4221">
          <cell r="A4221" t="str">
            <v>520966000009</v>
          </cell>
          <cell r="B4221" t="str">
            <v>30+ Days</v>
          </cell>
          <cell r="C4221" t="str">
            <v>Other</v>
          </cell>
        </row>
        <row r="4222">
          <cell r="A4222" t="str">
            <v>520967000009</v>
          </cell>
          <cell r="B4222" t="str">
            <v>17</v>
          </cell>
          <cell r="C4222" t="str">
            <v>Other</v>
          </cell>
        </row>
        <row r="4223">
          <cell r="A4223" t="str">
            <v>520968000009</v>
          </cell>
          <cell r="B4223" t="str">
            <v>65</v>
          </cell>
          <cell r="C4223" t="str">
            <v>Other</v>
          </cell>
        </row>
        <row r="4224">
          <cell r="A4224" t="str">
            <v>520969000009</v>
          </cell>
          <cell r="B4224" t="str">
            <v>100+</v>
          </cell>
          <cell r="C4224" t="str">
            <v>Other</v>
          </cell>
        </row>
        <row r="4225">
          <cell r="A4225" t="str">
            <v>520970000009</v>
          </cell>
          <cell r="B4225" t="str">
            <v>16</v>
          </cell>
          <cell r="C4225" t="str">
            <v>Other</v>
          </cell>
        </row>
        <row r="4226">
          <cell r="A4226" t="str">
            <v>520971000009</v>
          </cell>
          <cell r="B4226" t="str">
            <v>28</v>
          </cell>
          <cell r="C4226" t="str">
            <v>Other</v>
          </cell>
        </row>
        <row r="4227">
          <cell r="A4227" t="str">
            <v>520972000009</v>
          </cell>
          <cell r="B4227" t="str">
            <v>Sold Out</v>
          </cell>
          <cell r="C4227" t="str">
            <v>Other</v>
          </cell>
        </row>
        <row r="4228">
          <cell r="A4228" t="str">
            <v>520973000009</v>
          </cell>
          <cell r="B4228" t="str">
            <v>Sold Out</v>
          </cell>
          <cell r="C4228" t="str">
            <v>Other</v>
          </cell>
        </row>
        <row r="4229">
          <cell r="A4229" t="str">
            <v>520974000009</v>
          </cell>
          <cell r="B4229" t="str">
            <v>11</v>
          </cell>
          <cell r="C4229" t="str">
            <v>Other</v>
          </cell>
        </row>
        <row r="4230">
          <cell r="A4230" t="str">
            <v>520975000009</v>
          </cell>
          <cell r="B4230" t="str">
            <v>8</v>
          </cell>
          <cell r="C4230" t="str">
            <v>Other</v>
          </cell>
        </row>
        <row r="4231">
          <cell r="A4231" t="str">
            <v>520976000009</v>
          </cell>
          <cell r="B4231" t="str">
            <v>Sold Out</v>
          </cell>
          <cell r="C4231" t="str">
            <v>Other</v>
          </cell>
        </row>
        <row r="4232">
          <cell r="A4232" t="str">
            <v>520977000009</v>
          </cell>
          <cell r="B4232" t="str">
            <v>17</v>
          </cell>
          <cell r="C4232" t="str">
            <v>Other</v>
          </cell>
        </row>
        <row r="4233">
          <cell r="A4233" t="str">
            <v>520978000009</v>
          </cell>
          <cell r="B4233" t="str">
            <v>18</v>
          </cell>
          <cell r="C4233" t="str">
            <v>Other</v>
          </cell>
        </row>
        <row r="4234">
          <cell r="A4234" t="str">
            <v>520979000009</v>
          </cell>
          <cell r="B4234" t="str">
            <v>20</v>
          </cell>
          <cell r="C4234" t="str">
            <v>Other</v>
          </cell>
        </row>
        <row r="4235">
          <cell r="A4235" t="str">
            <v>520981179000</v>
          </cell>
          <cell r="B4235" t="str">
            <v>100+</v>
          </cell>
          <cell r="C4235" t="str">
            <v>Other</v>
          </cell>
        </row>
        <row r="4236">
          <cell r="A4236" t="str">
            <v>520982179000</v>
          </cell>
          <cell r="B4236" t="str">
            <v>Sold Out</v>
          </cell>
          <cell r="C4236" t="str">
            <v>Other</v>
          </cell>
        </row>
        <row r="4237">
          <cell r="A4237" t="str">
            <v>520984179000</v>
          </cell>
          <cell r="B4237" t="str">
            <v>Sold Out</v>
          </cell>
          <cell r="C4237" t="str">
            <v>Other</v>
          </cell>
        </row>
        <row r="4238">
          <cell r="A4238" t="str">
            <v>520985179000</v>
          </cell>
          <cell r="B4238" t="str">
            <v>100</v>
          </cell>
          <cell r="C4238" t="str">
            <v>Other</v>
          </cell>
        </row>
        <row r="4239">
          <cell r="A4239" t="str">
            <v>521000014000</v>
          </cell>
          <cell r="B4239" t="str">
            <v>Sold Out</v>
          </cell>
          <cell r="C4239" t="str">
            <v>Other</v>
          </cell>
        </row>
        <row r="4240">
          <cell r="A4240" t="str">
            <v>521001014000</v>
          </cell>
          <cell r="B4240" t="str">
            <v>Sold Out</v>
          </cell>
          <cell r="C4240" t="str">
            <v>Other</v>
          </cell>
        </row>
        <row r="4241">
          <cell r="A4241" t="str">
            <v>521002014000</v>
          </cell>
          <cell r="B4241" t="str">
            <v>Sold Out</v>
          </cell>
          <cell r="C4241" t="str">
            <v>Other</v>
          </cell>
        </row>
        <row r="4242">
          <cell r="A4242" t="str">
            <v>521003014000</v>
          </cell>
          <cell r="B4242" t="str">
            <v>Sold Out</v>
          </cell>
          <cell r="C4242" t="str">
            <v>Other</v>
          </cell>
        </row>
        <row r="4243">
          <cell r="A4243" t="str">
            <v>521003014021</v>
          </cell>
          <cell r="B4243" t="str">
            <v>Sold Out</v>
          </cell>
          <cell r="C4243" t="str">
            <v>Other</v>
          </cell>
        </row>
        <row r="4244">
          <cell r="A4244" t="str">
            <v>521003014258</v>
          </cell>
          <cell r="B4244" t="str">
            <v>Sold Out</v>
          </cell>
          <cell r="C4244" t="str">
            <v>Other</v>
          </cell>
        </row>
        <row r="4245">
          <cell r="A4245" t="str">
            <v>521022000806</v>
          </cell>
          <cell r="B4245" t="str">
            <v>Sold Out</v>
          </cell>
          <cell r="C4245" t="str">
            <v>Other</v>
          </cell>
        </row>
        <row r="4246">
          <cell r="A4246" t="str">
            <v>521023000806</v>
          </cell>
          <cell r="B4246" t="str">
            <v>30+ Days</v>
          </cell>
          <cell r="C4246" t="str">
            <v>Other</v>
          </cell>
        </row>
        <row r="4247">
          <cell r="A4247" t="str">
            <v>521024000806</v>
          </cell>
          <cell r="B4247" t="str">
            <v>Sold Out</v>
          </cell>
          <cell r="C4247" t="str">
            <v>Other</v>
          </cell>
        </row>
        <row r="4248">
          <cell r="A4248" t="str">
            <v>521025000806</v>
          </cell>
          <cell r="B4248" t="str">
            <v>Sold Out</v>
          </cell>
          <cell r="C4248" t="str">
            <v>Other</v>
          </cell>
        </row>
        <row r="4249">
          <cell r="A4249" t="str">
            <v>521026000806</v>
          </cell>
          <cell r="B4249" t="str">
            <v>Sold Out</v>
          </cell>
          <cell r="C4249" t="str">
            <v>Other</v>
          </cell>
        </row>
        <row r="4250">
          <cell r="A4250" t="str">
            <v>521027000806</v>
          </cell>
          <cell r="B4250" t="str">
            <v>Sold Out</v>
          </cell>
          <cell r="C4250" t="str">
            <v>Other</v>
          </cell>
        </row>
        <row r="4251">
          <cell r="A4251" t="str">
            <v>521028000805</v>
          </cell>
          <cell r="B4251" t="str">
            <v>30+ Days</v>
          </cell>
          <cell r="C4251" t="str">
            <v>Other</v>
          </cell>
        </row>
        <row r="4252">
          <cell r="A4252" t="str">
            <v>521029000807</v>
          </cell>
          <cell r="B4252" t="str">
            <v>100+</v>
          </cell>
          <cell r="C4252" t="str">
            <v>Other</v>
          </cell>
        </row>
        <row r="4253">
          <cell r="A4253" t="str">
            <v>521030000807</v>
          </cell>
          <cell r="B4253" t="str">
            <v>100+</v>
          </cell>
          <cell r="C4253" t="str">
            <v>Other</v>
          </cell>
        </row>
        <row r="4254">
          <cell r="A4254" t="str">
            <v>521032000000</v>
          </cell>
          <cell r="B4254" t="str">
            <v>Sold Out</v>
          </cell>
          <cell r="C4254" t="str">
            <v>Other</v>
          </cell>
        </row>
        <row r="4255">
          <cell r="A4255" t="str">
            <v>521033000000</v>
          </cell>
          <cell r="B4255" t="str">
            <v>100+</v>
          </cell>
          <cell r="C4255" t="str">
            <v>Other</v>
          </cell>
        </row>
        <row r="4256">
          <cell r="A4256" t="str">
            <v>521034000000</v>
          </cell>
          <cell r="B4256" t="str">
            <v>100+</v>
          </cell>
          <cell r="C4256" t="str">
            <v>Other</v>
          </cell>
        </row>
        <row r="4257">
          <cell r="A4257" t="str">
            <v>521048000000</v>
          </cell>
          <cell r="B4257" t="str">
            <v>100+</v>
          </cell>
          <cell r="C4257" t="str">
            <v>Other</v>
          </cell>
        </row>
        <row r="4258">
          <cell r="A4258" t="str">
            <v>521049000000</v>
          </cell>
          <cell r="B4258" t="str">
            <v>100+</v>
          </cell>
          <cell r="C4258" t="str">
            <v>Other</v>
          </cell>
        </row>
        <row r="4259">
          <cell r="A4259" t="str">
            <v>521061179000</v>
          </cell>
          <cell r="B4259" t="str">
            <v>100+</v>
          </cell>
          <cell r="C4259" t="str">
            <v>Other</v>
          </cell>
        </row>
        <row r="4260">
          <cell r="A4260" t="str">
            <v>521062179000</v>
          </cell>
          <cell r="B4260" t="str">
            <v>100</v>
          </cell>
          <cell r="C4260" t="str">
            <v>Other</v>
          </cell>
        </row>
        <row r="4261">
          <cell r="A4261" t="str">
            <v>521068000000</v>
          </cell>
          <cell r="B4261" t="str">
            <v>30+ Days</v>
          </cell>
          <cell r="C4261" t="str">
            <v>Other</v>
          </cell>
        </row>
        <row r="4262">
          <cell r="A4262" t="str">
            <v>521069000000</v>
          </cell>
          <cell r="B4262" t="str">
            <v>12</v>
          </cell>
          <cell r="C4262" t="str">
            <v>Other</v>
          </cell>
        </row>
        <row r="4263">
          <cell r="A4263" t="str">
            <v>521070000000</v>
          </cell>
          <cell r="B4263" t="str">
            <v>30+ Days</v>
          </cell>
          <cell r="C4263" t="str">
            <v>Other</v>
          </cell>
        </row>
        <row r="4264">
          <cell r="A4264" t="str">
            <v>521071000000</v>
          </cell>
          <cell r="B4264" t="str">
            <v>17</v>
          </cell>
          <cell r="C4264" t="str">
            <v>Other</v>
          </cell>
        </row>
        <row r="4265">
          <cell r="A4265" t="str">
            <v>521072000000</v>
          </cell>
          <cell r="B4265" t="str">
            <v>14</v>
          </cell>
          <cell r="C4265" t="str">
            <v>Other</v>
          </cell>
        </row>
        <row r="4266">
          <cell r="A4266" t="str">
            <v>521073000000</v>
          </cell>
          <cell r="B4266" t="str">
            <v>20</v>
          </cell>
          <cell r="C4266" t="str">
            <v>Other</v>
          </cell>
        </row>
        <row r="4267">
          <cell r="A4267" t="str">
            <v>521074000000</v>
          </cell>
          <cell r="B4267" t="str">
            <v>100+</v>
          </cell>
          <cell r="C4267" t="str">
            <v>Other</v>
          </cell>
        </row>
        <row r="4268">
          <cell r="A4268" t="str">
            <v>521075000000</v>
          </cell>
          <cell r="B4268" t="str">
            <v>100+</v>
          </cell>
          <cell r="C4268" t="str">
            <v>Other</v>
          </cell>
        </row>
        <row r="4269">
          <cell r="A4269" t="str">
            <v>521076000000</v>
          </cell>
          <cell r="B4269" t="str">
            <v>Sold Out</v>
          </cell>
          <cell r="C4269" t="str">
            <v>Other</v>
          </cell>
        </row>
        <row r="4270">
          <cell r="A4270" t="str">
            <v>521077000000</v>
          </cell>
          <cell r="B4270" t="str">
            <v>Sold Out</v>
          </cell>
          <cell r="C4270" t="str">
            <v>Other</v>
          </cell>
        </row>
        <row r="4271">
          <cell r="A4271" t="str">
            <v>521078000000</v>
          </cell>
          <cell r="B4271" t="str">
            <v>Sold Out</v>
          </cell>
          <cell r="C4271" t="str">
            <v>Other</v>
          </cell>
        </row>
        <row r="4272">
          <cell r="A4272" t="str">
            <v>521079000000</v>
          </cell>
          <cell r="B4272" t="str">
            <v>30+ Days</v>
          </cell>
          <cell r="C4272" t="str">
            <v>Other</v>
          </cell>
        </row>
        <row r="4273">
          <cell r="A4273" t="str">
            <v>521080000000</v>
          </cell>
          <cell r="B4273" t="str">
            <v>100+</v>
          </cell>
          <cell r="C4273" t="str">
            <v>Other</v>
          </cell>
        </row>
        <row r="4274">
          <cell r="A4274" t="str">
            <v>521081000000</v>
          </cell>
          <cell r="B4274" t="str">
            <v>100+</v>
          </cell>
          <cell r="C4274" t="str">
            <v>Other</v>
          </cell>
        </row>
        <row r="4275">
          <cell r="A4275" t="str">
            <v>521082000000</v>
          </cell>
          <cell r="B4275" t="str">
            <v>Sold Out</v>
          </cell>
          <cell r="C4275" t="str">
            <v>Other</v>
          </cell>
        </row>
        <row r="4276">
          <cell r="A4276" t="str">
            <v>521083000000</v>
          </cell>
          <cell r="B4276" t="str">
            <v>51</v>
          </cell>
          <cell r="C4276" t="str">
            <v>Other</v>
          </cell>
        </row>
        <row r="4277">
          <cell r="A4277" t="str">
            <v>521084000000</v>
          </cell>
          <cell r="B4277" t="str">
            <v>100+</v>
          </cell>
          <cell r="C4277" t="str">
            <v>Other</v>
          </cell>
        </row>
        <row r="4278">
          <cell r="A4278" t="str">
            <v>521085000000</v>
          </cell>
          <cell r="B4278" t="str">
            <v>100+</v>
          </cell>
          <cell r="C4278" t="str">
            <v>Other</v>
          </cell>
        </row>
        <row r="4279">
          <cell r="A4279" t="str">
            <v>521086179000</v>
          </cell>
          <cell r="B4279" t="str">
            <v>100</v>
          </cell>
          <cell r="C4279" t="str">
            <v>Other</v>
          </cell>
        </row>
        <row r="4280">
          <cell r="A4280" t="str">
            <v>521087000000</v>
          </cell>
          <cell r="B4280" t="str">
            <v>30+ Days</v>
          </cell>
          <cell r="C4280" t="str">
            <v>Other</v>
          </cell>
        </row>
        <row r="4281">
          <cell r="A4281" t="str">
            <v>521088000000</v>
          </cell>
          <cell r="B4281" t="str">
            <v>30+ Days</v>
          </cell>
          <cell r="C4281" t="str">
            <v>Other</v>
          </cell>
        </row>
        <row r="4282">
          <cell r="A4282" t="str">
            <v>521098179000</v>
          </cell>
          <cell r="B4282" t="str">
            <v>Sold Out</v>
          </cell>
          <cell r="C4282" t="str">
            <v>Other</v>
          </cell>
        </row>
        <row r="4283">
          <cell r="A4283" t="str">
            <v>522001179000</v>
          </cell>
          <cell r="B4283" t="str">
            <v>3</v>
          </cell>
          <cell r="C4283" t="str">
            <v>Other</v>
          </cell>
        </row>
        <row r="4284">
          <cell r="A4284" t="str">
            <v>522010179000</v>
          </cell>
          <cell r="B4284" t="str">
            <v>100+</v>
          </cell>
          <cell r="C4284" t="str">
            <v>Other</v>
          </cell>
        </row>
        <row r="4285">
          <cell r="A4285" t="str">
            <v>522011157413</v>
          </cell>
          <cell r="B4285" t="str">
            <v>29</v>
          </cell>
          <cell r="C4285" t="str">
            <v>Other</v>
          </cell>
        </row>
        <row r="4286">
          <cell r="A4286" t="str">
            <v>522011157806</v>
          </cell>
          <cell r="B4286" t="str">
            <v>6</v>
          </cell>
          <cell r="C4286" t="str">
            <v>Other</v>
          </cell>
        </row>
        <row r="4287">
          <cell r="A4287" t="str">
            <v>522011170413</v>
          </cell>
          <cell r="B4287" t="str">
            <v>3</v>
          </cell>
          <cell r="C4287" t="str">
            <v>Other</v>
          </cell>
        </row>
        <row r="4288">
          <cell r="A4288" t="str">
            <v>522011170806</v>
          </cell>
          <cell r="B4288" t="str">
            <v>20</v>
          </cell>
          <cell r="C4288" t="str">
            <v>Other</v>
          </cell>
        </row>
        <row r="4289">
          <cell r="A4289" t="str">
            <v>522011171806</v>
          </cell>
          <cell r="B4289" t="str">
            <v>65</v>
          </cell>
          <cell r="C4289" t="str">
            <v>Other</v>
          </cell>
        </row>
        <row r="4290">
          <cell r="A4290" t="str">
            <v>522011172806</v>
          </cell>
          <cell r="B4290" t="str">
            <v>30+ Days</v>
          </cell>
          <cell r="C4290" t="str">
            <v>Other</v>
          </cell>
        </row>
        <row r="4291">
          <cell r="A4291" t="str">
            <v>522011837806</v>
          </cell>
          <cell r="B4291" t="str">
            <v>30+ Days</v>
          </cell>
          <cell r="C4291" t="str">
            <v>Other</v>
          </cell>
        </row>
        <row r="4292">
          <cell r="A4292" t="str">
            <v>522011837812</v>
          </cell>
          <cell r="B4292" t="str">
            <v>30+ Days</v>
          </cell>
          <cell r="C4292" t="str">
            <v>Other</v>
          </cell>
        </row>
        <row r="4293">
          <cell r="A4293" t="str">
            <v>522014150103</v>
          </cell>
          <cell r="B4293" t="str">
            <v>23</v>
          </cell>
          <cell r="C4293" t="str">
            <v>Other</v>
          </cell>
        </row>
        <row r="4294">
          <cell r="A4294" t="str">
            <v>522016179000</v>
          </cell>
          <cell r="B4294" t="str">
            <v>100+</v>
          </cell>
          <cell r="C4294" t="str">
            <v>Other</v>
          </cell>
        </row>
        <row r="4295">
          <cell r="A4295" t="str">
            <v>522017150103</v>
          </cell>
          <cell r="B4295" t="str">
            <v>19</v>
          </cell>
          <cell r="C4295" t="str">
            <v>Other</v>
          </cell>
        </row>
        <row r="4296">
          <cell r="A4296" t="str">
            <v>522031179000</v>
          </cell>
          <cell r="B4296" t="str">
            <v>18</v>
          </cell>
          <cell r="C4296" t="str">
            <v>Other</v>
          </cell>
        </row>
        <row r="4297">
          <cell r="A4297" t="str">
            <v>530145161000</v>
          </cell>
          <cell r="B4297" t="str">
            <v>Sold Out</v>
          </cell>
          <cell r="C4297" t="str">
            <v>Other</v>
          </cell>
        </row>
        <row r="4298">
          <cell r="A4298" t="str">
            <v>530230000303</v>
          </cell>
          <cell r="B4298" t="str">
            <v>Sold Out</v>
          </cell>
          <cell r="C4298" t="str">
            <v>Other</v>
          </cell>
        </row>
        <row r="4299">
          <cell r="A4299" t="str">
            <v>530230000307</v>
          </cell>
          <cell r="B4299" t="str">
            <v>Sold Out</v>
          </cell>
          <cell r="C4299" t="str">
            <v>Other</v>
          </cell>
        </row>
        <row r="4300">
          <cell r="A4300" t="str">
            <v>530313133001</v>
          </cell>
          <cell r="B4300" t="str">
            <v>Sold Out</v>
          </cell>
          <cell r="C4300" t="str">
            <v>Other</v>
          </cell>
        </row>
        <row r="4301">
          <cell r="A4301" t="str">
            <v>530313462001</v>
          </cell>
          <cell r="B4301" t="str">
            <v>Sold Out</v>
          </cell>
          <cell r="C4301" t="str">
            <v>Other</v>
          </cell>
        </row>
        <row r="4302">
          <cell r="A4302" t="str">
            <v>530385001009</v>
          </cell>
          <cell r="B4302" t="str">
            <v>Sold Out</v>
          </cell>
          <cell r="C4302" t="str">
            <v>Other</v>
          </cell>
        </row>
        <row r="4303">
          <cell r="A4303" t="str">
            <v>530385002003</v>
          </cell>
          <cell r="B4303" t="str">
            <v>Sold Out</v>
          </cell>
          <cell r="C4303" t="str">
            <v>Other</v>
          </cell>
        </row>
        <row r="4304">
          <cell r="A4304" t="str">
            <v>530385006009</v>
          </cell>
          <cell r="B4304" t="str">
            <v>Sold Out</v>
          </cell>
          <cell r="C4304" t="str">
            <v>Other</v>
          </cell>
        </row>
        <row r="4305">
          <cell r="A4305" t="str">
            <v>530385030003</v>
          </cell>
          <cell r="B4305" t="str">
            <v>Sold Out</v>
          </cell>
          <cell r="C4305" t="str">
            <v>Other</v>
          </cell>
        </row>
        <row r="4306">
          <cell r="A4306" t="str">
            <v>530387006000</v>
          </cell>
          <cell r="B4306" t="str">
            <v>Sold Out</v>
          </cell>
          <cell r="C4306" t="str">
            <v>Other</v>
          </cell>
        </row>
        <row r="4307">
          <cell r="A4307" t="str">
            <v>530731034029</v>
          </cell>
          <cell r="B4307" t="str">
            <v>Sold Out</v>
          </cell>
          <cell r="C4307" t="str">
            <v>Other</v>
          </cell>
        </row>
        <row r="4308">
          <cell r="A4308" t="str">
            <v>530731043022</v>
          </cell>
          <cell r="B4308" t="str">
            <v>Sold Out</v>
          </cell>
          <cell r="C4308" t="str">
            <v>Other</v>
          </cell>
        </row>
        <row r="4309">
          <cell r="A4309" t="str">
            <v>530731133002</v>
          </cell>
          <cell r="B4309" t="str">
            <v>Sold Out</v>
          </cell>
          <cell r="C4309" t="str">
            <v>Other</v>
          </cell>
        </row>
        <row r="4310">
          <cell r="A4310" t="str">
            <v>530731138002</v>
          </cell>
          <cell r="B4310" t="str">
            <v>100+</v>
          </cell>
          <cell r="C4310" t="str">
            <v>Other</v>
          </cell>
        </row>
        <row r="4311">
          <cell r="A4311" t="str">
            <v>530731462002</v>
          </cell>
          <cell r="B4311" t="str">
            <v>Sold Out</v>
          </cell>
          <cell r="C4311" t="str">
            <v>Other</v>
          </cell>
        </row>
        <row r="4312">
          <cell r="A4312" t="str">
            <v>530731579002</v>
          </cell>
          <cell r="B4312" t="str">
            <v>Sold Out</v>
          </cell>
          <cell r="C4312" t="str">
            <v>Other</v>
          </cell>
        </row>
        <row r="4313">
          <cell r="A4313" t="str">
            <v>530867131011</v>
          </cell>
          <cell r="B4313" t="str">
            <v>Sold Out</v>
          </cell>
          <cell r="C4313" t="str">
            <v>Other</v>
          </cell>
        </row>
        <row r="4314">
          <cell r="A4314" t="str">
            <v>540240647005</v>
          </cell>
          <cell r="B4314" t="str">
            <v>100+</v>
          </cell>
          <cell r="C4314" t="str">
            <v>Other</v>
          </cell>
        </row>
        <row r="4315">
          <cell r="A4315" t="str">
            <v>540385005026</v>
          </cell>
          <cell r="B4315" t="str">
            <v>Sold Out</v>
          </cell>
          <cell r="C4315" t="str">
            <v>Other</v>
          </cell>
        </row>
        <row r="4316">
          <cell r="A4316" t="str">
            <v>540386004009</v>
          </cell>
          <cell r="B4316" t="str">
            <v>Sold Out</v>
          </cell>
          <cell r="C4316" t="str">
            <v>Other</v>
          </cell>
        </row>
        <row r="4317">
          <cell r="A4317" t="str">
            <v>540386006009</v>
          </cell>
          <cell r="B4317" t="str">
            <v>Sold Out</v>
          </cell>
          <cell r="C4317" t="str">
            <v>Other</v>
          </cell>
        </row>
        <row r="4318">
          <cell r="A4318" t="str">
            <v>540387001003</v>
          </cell>
          <cell r="B4318" t="str">
            <v>Sold Out</v>
          </cell>
          <cell r="C4318" t="str">
            <v>Other</v>
          </cell>
        </row>
        <row r="4319">
          <cell r="A4319" t="str">
            <v>540387003003</v>
          </cell>
          <cell r="B4319" t="str">
            <v>100+</v>
          </cell>
          <cell r="C4319" t="str">
            <v>Other</v>
          </cell>
        </row>
        <row r="4320">
          <cell r="A4320" t="str">
            <v>540387004009</v>
          </cell>
          <cell r="B4320" t="str">
            <v>Sold Out</v>
          </cell>
          <cell r="C4320" t="str">
            <v>Other</v>
          </cell>
        </row>
        <row r="4321">
          <cell r="A4321" t="str">
            <v>540387006009</v>
          </cell>
          <cell r="B4321" t="str">
            <v>Sold Out</v>
          </cell>
          <cell r="C4321" t="str">
            <v>Other</v>
          </cell>
        </row>
        <row r="4322">
          <cell r="A4322" t="str">
            <v>540388004009</v>
          </cell>
          <cell r="B4322" t="str">
            <v>Sold Out</v>
          </cell>
          <cell r="C4322" t="str">
            <v>Other</v>
          </cell>
        </row>
        <row r="4323">
          <cell r="A4323" t="str">
            <v>540388006009</v>
          </cell>
          <cell r="B4323" t="str">
            <v>Sold Out</v>
          </cell>
          <cell r="C4323" t="str">
            <v>Other</v>
          </cell>
        </row>
        <row r="4324">
          <cell r="A4324" t="str">
            <v>540991001003</v>
          </cell>
          <cell r="B4324" t="str">
            <v>39</v>
          </cell>
          <cell r="C4324" t="str">
            <v>Other</v>
          </cell>
        </row>
        <row r="4325">
          <cell r="A4325" t="str">
            <v>540991003003</v>
          </cell>
          <cell r="B4325" t="str">
            <v>62</v>
          </cell>
          <cell r="C4325" t="str">
            <v>Other</v>
          </cell>
        </row>
        <row r="4326">
          <cell r="A4326" t="str">
            <v>540991004009</v>
          </cell>
          <cell r="B4326" t="str">
            <v>100+</v>
          </cell>
          <cell r="C4326" t="str">
            <v>Other</v>
          </cell>
        </row>
        <row r="4327">
          <cell r="A4327" t="str">
            <v>540991006009</v>
          </cell>
          <cell r="B4327" t="str">
            <v>100+</v>
          </cell>
          <cell r="C4327" t="str">
            <v>Other</v>
          </cell>
        </row>
        <row r="4328">
          <cell r="A4328" t="str">
            <v>540992004009</v>
          </cell>
          <cell r="B4328" t="str">
            <v>100+</v>
          </cell>
          <cell r="C4328" t="str">
            <v>Other</v>
          </cell>
        </row>
        <row r="4329">
          <cell r="A4329" t="str">
            <v>540992006009</v>
          </cell>
          <cell r="B4329" t="str">
            <v>100+</v>
          </cell>
          <cell r="C4329" t="str">
            <v>Other</v>
          </cell>
        </row>
        <row r="4330">
          <cell r="A4330" t="str">
            <v>540993004009</v>
          </cell>
          <cell r="B4330" t="str">
            <v>100+</v>
          </cell>
          <cell r="C4330" t="str">
            <v>Other</v>
          </cell>
        </row>
        <row r="4331">
          <cell r="A4331" t="str">
            <v>540993006009</v>
          </cell>
          <cell r="B4331" t="str">
            <v>100+</v>
          </cell>
          <cell r="C4331" t="str">
            <v>Other</v>
          </cell>
        </row>
        <row r="4332">
          <cell r="A4332" t="str">
            <v>540999005026</v>
          </cell>
          <cell r="B4332" t="str">
            <v>30+ Days</v>
          </cell>
          <cell r="C4332" t="str">
            <v>Other</v>
          </cell>
        </row>
        <row r="4333">
          <cell r="A4333" t="str">
            <v>570013062000</v>
          </cell>
          <cell r="B4333" t="str">
            <v>30+ Days</v>
          </cell>
          <cell r="C4333" t="str">
            <v>Other</v>
          </cell>
        </row>
        <row r="4334">
          <cell r="A4334" t="str">
            <v>570013163000</v>
          </cell>
          <cell r="B4334" t="str">
            <v>30+ Days</v>
          </cell>
          <cell r="C4334" t="str">
            <v>Other</v>
          </cell>
        </row>
        <row r="4335">
          <cell r="A4335" t="str">
            <v>570013613000</v>
          </cell>
          <cell r="B4335" t="str">
            <v>Sold Out</v>
          </cell>
          <cell r="C4335" t="str">
            <v>Other</v>
          </cell>
        </row>
        <row r="4336">
          <cell r="A4336" t="str">
            <v>570038062000</v>
          </cell>
          <cell r="B4336" t="str">
            <v>30+ Days</v>
          </cell>
          <cell r="C4336" t="str">
            <v>Other</v>
          </cell>
        </row>
        <row r="4337">
          <cell r="A4337" t="str">
            <v>570038075000</v>
          </cell>
          <cell r="B4337" t="str">
            <v>30+ Days</v>
          </cell>
          <cell r="C4337" t="str">
            <v>Other</v>
          </cell>
        </row>
        <row r="4338">
          <cell r="A4338" t="str">
            <v>570038332000</v>
          </cell>
          <cell r="B4338" t="str">
            <v>30+ Days</v>
          </cell>
          <cell r="C4338" t="str">
            <v>Other</v>
          </cell>
        </row>
        <row r="4339">
          <cell r="A4339" t="str">
            <v>570038333000</v>
          </cell>
          <cell r="B4339" t="str">
            <v>30+ Days</v>
          </cell>
          <cell r="C4339" t="str">
            <v>Other</v>
          </cell>
        </row>
        <row r="4340">
          <cell r="A4340" t="str">
            <v>570057062000</v>
          </cell>
          <cell r="B4340" t="str">
            <v>Sold Out</v>
          </cell>
          <cell r="C4340" t="str">
            <v>Other</v>
          </cell>
        </row>
        <row r="4341">
          <cell r="A4341" t="str">
            <v>570057112000</v>
          </cell>
          <cell r="B4341" t="str">
            <v>Sold Out</v>
          </cell>
          <cell r="C4341" t="str">
            <v>Other</v>
          </cell>
        </row>
        <row r="4342">
          <cell r="A4342" t="str">
            <v>570057613000</v>
          </cell>
          <cell r="B4342" t="str">
            <v>Sold Out</v>
          </cell>
          <cell r="C4342" t="str">
            <v>Other</v>
          </cell>
        </row>
        <row r="4343">
          <cell r="A4343" t="str">
            <v>570168038000</v>
          </cell>
          <cell r="B4343" t="str">
            <v>30+ Days</v>
          </cell>
          <cell r="C4343" t="str">
            <v>Other</v>
          </cell>
        </row>
        <row r="4344">
          <cell r="A4344" t="str">
            <v>570168210000</v>
          </cell>
          <cell r="B4344" t="str">
            <v>30+ Days</v>
          </cell>
          <cell r="C4344" t="str">
            <v>Other</v>
          </cell>
        </row>
        <row r="4345">
          <cell r="A4345" t="str">
            <v>570174045000</v>
          </cell>
          <cell r="B4345" t="str">
            <v>Sold Out</v>
          </cell>
          <cell r="C4345" t="str">
            <v>Other</v>
          </cell>
        </row>
        <row r="4346">
          <cell r="A4346" t="str">
            <v>570174062000</v>
          </cell>
          <cell r="B4346" t="str">
            <v>Sold Out</v>
          </cell>
          <cell r="C4346" t="str">
            <v>Other</v>
          </cell>
        </row>
        <row r="4347">
          <cell r="A4347" t="str">
            <v>570174613000</v>
          </cell>
          <cell r="B4347" t="str">
            <v>Sold Out</v>
          </cell>
          <cell r="C4347" t="str">
            <v>Other</v>
          </cell>
        </row>
        <row r="4348">
          <cell r="A4348" t="str">
            <v>570195045000</v>
          </cell>
          <cell r="B4348" t="str">
            <v>30+ Days</v>
          </cell>
          <cell r="C4348" t="str">
            <v>Other</v>
          </cell>
        </row>
        <row r="4349">
          <cell r="A4349" t="str">
            <v>570195062000</v>
          </cell>
          <cell r="B4349" t="str">
            <v>30+ Days</v>
          </cell>
          <cell r="C4349" t="str">
            <v>Other</v>
          </cell>
        </row>
        <row r="4350">
          <cell r="A4350" t="str">
            <v>570195374000</v>
          </cell>
          <cell r="B4350" t="str">
            <v>30+ Days</v>
          </cell>
          <cell r="C4350" t="str">
            <v>Other</v>
          </cell>
        </row>
        <row r="4351">
          <cell r="A4351" t="str">
            <v>570195613000</v>
          </cell>
          <cell r="B4351" t="str">
            <v>30+ Days</v>
          </cell>
          <cell r="C4351" t="str">
            <v>Other</v>
          </cell>
        </row>
        <row r="4352">
          <cell r="A4352" t="str">
            <v>570207062000</v>
          </cell>
          <cell r="B4352" t="str">
            <v>Sold Out</v>
          </cell>
          <cell r="C4352" t="str">
            <v>Other</v>
          </cell>
        </row>
        <row r="4353">
          <cell r="A4353" t="str">
            <v>570207163000</v>
          </cell>
          <cell r="B4353" t="str">
            <v>Sold Out</v>
          </cell>
          <cell r="C4353" t="str">
            <v>Other</v>
          </cell>
        </row>
        <row r="4354">
          <cell r="A4354" t="str">
            <v>570207613000</v>
          </cell>
          <cell r="B4354" t="str">
            <v>Sold Out</v>
          </cell>
          <cell r="C4354" t="str">
            <v>Other</v>
          </cell>
        </row>
        <row r="4355">
          <cell r="A4355" t="str">
            <v>570221045000</v>
          </cell>
          <cell r="B4355" t="str">
            <v>30+ Days</v>
          </cell>
          <cell r="C4355" t="str">
            <v>Other</v>
          </cell>
        </row>
        <row r="4356">
          <cell r="A4356" t="str">
            <v>570221062000</v>
          </cell>
          <cell r="B4356" t="str">
            <v>30+ Days</v>
          </cell>
          <cell r="C4356" t="str">
            <v>Other</v>
          </cell>
        </row>
        <row r="4357">
          <cell r="A4357" t="str">
            <v>570221130000</v>
          </cell>
          <cell r="B4357" t="str">
            <v>30+ Days</v>
          </cell>
          <cell r="C4357" t="str">
            <v>Other</v>
          </cell>
        </row>
        <row r="4358">
          <cell r="A4358" t="str">
            <v>570221613000</v>
          </cell>
          <cell r="B4358" t="str">
            <v>30+ Days</v>
          </cell>
          <cell r="C4358" t="str">
            <v>Other</v>
          </cell>
        </row>
        <row r="4359">
          <cell r="A4359" t="str">
            <v>570288045000</v>
          </cell>
          <cell r="B4359" t="str">
            <v>Sold Out</v>
          </cell>
          <cell r="C4359" t="str">
            <v>Other</v>
          </cell>
        </row>
        <row r="4360">
          <cell r="A4360" t="str">
            <v>570288374000</v>
          </cell>
          <cell r="B4360" t="str">
            <v>Sold Out</v>
          </cell>
          <cell r="C4360" t="str">
            <v>Other</v>
          </cell>
        </row>
        <row r="4361">
          <cell r="A4361" t="str">
            <v>570288589000</v>
          </cell>
          <cell r="B4361" t="str">
            <v>Sold Out</v>
          </cell>
          <cell r="C4361" t="str">
            <v>Other</v>
          </cell>
        </row>
        <row r="4362">
          <cell r="A4362" t="str">
            <v>570349045000</v>
          </cell>
          <cell r="B4362" t="str">
            <v>Sold Out</v>
          </cell>
          <cell r="C4362" t="str">
            <v>Other</v>
          </cell>
        </row>
        <row r="4363">
          <cell r="A4363" t="str">
            <v>570349062000</v>
          </cell>
          <cell r="B4363" t="str">
            <v>Sold Out</v>
          </cell>
          <cell r="C4363" t="str">
            <v>Other</v>
          </cell>
        </row>
        <row r="4364">
          <cell r="A4364" t="str">
            <v>570349130000</v>
          </cell>
          <cell r="B4364" t="str">
            <v>Sold Out</v>
          </cell>
          <cell r="C4364" t="str">
            <v>Other</v>
          </cell>
        </row>
        <row r="4365">
          <cell r="A4365" t="str">
            <v>570360029000</v>
          </cell>
          <cell r="B4365" t="str">
            <v>Sold Out</v>
          </cell>
          <cell r="C4365" t="str">
            <v>Other</v>
          </cell>
        </row>
        <row r="4366">
          <cell r="A4366" t="str">
            <v>570360045000</v>
          </cell>
          <cell r="B4366" t="str">
            <v>30+ Days</v>
          </cell>
          <cell r="C4366" t="str">
            <v>Other</v>
          </cell>
        </row>
        <row r="4367">
          <cell r="A4367" t="str">
            <v>570360062000</v>
          </cell>
          <cell r="B4367" t="str">
            <v>30+ Days</v>
          </cell>
          <cell r="C4367" t="str">
            <v>Other</v>
          </cell>
        </row>
        <row r="4368">
          <cell r="A4368" t="str">
            <v>570360362000</v>
          </cell>
          <cell r="B4368" t="str">
            <v>Sold Out</v>
          </cell>
          <cell r="C4368" t="str">
            <v>Other</v>
          </cell>
        </row>
        <row r="4369">
          <cell r="A4369" t="str">
            <v>570375062000</v>
          </cell>
          <cell r="B4369" t="str">
            <v>30+ Days</v>
          </cell>
          <cell r="C4369" t="str">
            <v>Other</v>
          </cell>
        </row>
        <row r="4370">
          <cell r="A4370" t="str">
            <v>570375374000</v>
          </cell>
          <cell r="B4370" t="str">
            <v>30+ Days</v>
          </cell>
          <cell r="C4370" t="str">
            <v>Other</v>
          </cell>
        </row>
        <row r="4371">
          <cell r="A4371" t="str">
            <v>570375613000</v>
          </cell>
          <cell r="B4371" t="str">
            <v>30+ Days</v>
          </cell>
          <cell r="C4371" t="str">
            <v>Other</v>
          </cell>
        </row>
        <row r="4372">
          <cell r="A4372" t="str">
            <v>570377038000</v>
          </cell>
          <cell r="B4372" t="str">
            <v>30+ Days</v>
          </cell>
          <cell r="C4372" t="str">
            <v>Other</v>
          </cell>
        </row>
        <row r="4373">
          <cell r="A4373" t="str">
            <v>570377130000</v>
          </cell>
          <cell r="B4373" t="str">
            <v>30+ Days</v>
          </cell>
          <cell r="C4373" t="str">
            <v>Other</v>
          </cell>
        </row>
        <row r="4374">
          <cell r="A4374" t="str">
            <v>570378038000</v>
          </cell>
          <cell r="B4374" t="str">
            <v>30+ Days</v>
          </cell>
          <cell r="C4374" t="str">
            <v>Other</v>
          </cell>
        </row>
        <row r="4375">
          <cell r="A4375" t="str">
            <v>570378112000</v>
          </cell>
          <cell r="B4375" t="str">
            <v>Sold Out</v>
          </cell>
          <cell r="C4375" t="str">
            <v>Other</v>
          </cell>
        </row>
        <row r="4376">
          <cell r="A4376" t="str">
            <v>570378589000</v>
          </cell>
          <cell r="B4376" t="str">
            <v>Sold Out</v>
          </cell>
          <cell r="C4376" t="str">
            <v>Other</v>
          </cell>
        </row>
        <row r="4377">
          <cell r="A4377" t="str">
            <v>570409062000</v>
          </cell>
          <cell r="B4377" t="str">
            <v>Sold Out</v>
          </cell>
          <cell r="C4377" t="str">
            <v>Other</v>
          </cell>
        </row>
        <row r="4378">
          <cell r="A4378" t="str">
            <v>570409575000</v>
          </cell>
          <cell r="B4378" t="str">
            <v>Sold Out</v>
          </cell>
          <cell r="C4378" t="str">
            <v>Other</v>
          </cell>
        </row>
        <row r="4379">
          <cell r="A4379" t="str">
            <v>570409613000</v>
          </cell>
          <cell r="B4379" t="str">
            <v>Sold Out</v>
          </cell>
          <cell r="C4379" t="str">
            <v>Other</v>
          </cell>
        </row>
        <row r="4380">
          <cell r="A4380" t="str">
            <v>570416337000</v>
          </cell>
          <cell r="B4380" t="str">
            <v>30+ Days</v>
          </cell>
          <cell r="C4380" t="str">
            <v>Other</v>
          </cell>
        </row>
        <row r="4381">
          <cell r="A4381" t="str">
            <v>570416340000</v>
          </cell>
          <cell r="B4381" t="str">
            <v>30+ Days</v>
          </cell>
          <cell r="C4381" t="str">
            <v>Other</v>
          </cell>
        </row>
        <row r="4382">
          <cell r="A4382" t="str">
            <v>570416347000</v>
          </cell>
          <cell r="B4382" t="str">
            <v>30+ Days</v>
          </cell>
          <cell r="C4382" t="str">
            <v>Other</v>
          </cell>
        </row>
        <row r="4383">
          <cell r="A4383" t="str">
            <v>570416350000</v>
          </cell>
          <cell r="B4383" t="str">
            <v>30+ Days</v>
          </cell>
          <cell r="C4383" t="str">
            <v>Other</v>
          </cell>
        </row>
        <row r="4384">
          <cell r="A4384" t="str">
            <v>570416355000</v>
          </cell>
          <cell r="B4384" t="str">
            <v>30+ Days</v>
          </cell>
          <cell r="C4384" t="str">
            <v>Other</v>
          </cell>
        </row>
        <row r="4385">
          <cell r="A4385" t="str">
            <v>570435045000</v>
          </cell>
          <cell r="B4385" t="str">
            <v>Sold Out</v>
          </cell>
          <cell r="C4385" t="str">
            <v>Other</v>
          </cell>
        </row>
        <row r="4386">
          <cell r="A4386" t="str">
            <v>570435062000</v>
          </cell>
          <cell r="B4386" t="str">
            <v>Sold Out</v>
          </cell>
          <cell r="C4386" t="str">
            <v>Other</v>
          </cell>
        </row>
        <row r="4387">
          <cell r="A4387" t="str">
            <v>570435197000</v>
          </cell>
          <cell r="B4387" t="str">
            <v>Sold Out</v>
          </cell>
          <cell r="C4387" t="str">
            <v>Other</v>
          </cell>
        </row>
        <row r="4388">
          <cell r="A4388" t="str">
            <v>570480045000</v>
          </cell>
          <cell r="B4388" t="str">
            <v>30+ Days</v>
          </cell>
          <cell r="C4388" t="str">
            <v>Other</v>
          </cell>
        </row>
        <row r="4389">
          <cell r="A4389" t="str">
            <v>570480062000</v>
          </cell>
          <cell r="B4389" t="str">
            <v>30+ Days</v>
          </cell>
          <cell r="C4389" t="str">
            <v>Other</v>
          </cell>
        </row>
        <row r="4390">
          <cell r="A4390" t="str">
            <v>570480613000</v>
          </cell>
          <cell r="B4390" t="str">
            <v>30+ Days</v>
          </cell>
          <cell r="C4390" t="str">
            <v>Other</v>
          </cell>
        </row>
        <row r="4391">
          <cell r="A4391" t="str">
            <v>570484038000</v>
          </cell>
          <cell r="B4391" t="str">
            <v>Sold Out</v>
          </cell>
          <cell r="C4391" t="str">
            <v>Other</v>
          </cell>
        </row>
        <row r="4392">
          <cell r="A4392" t="str">
            <v>570484204000</v>
          </cell>
          <cell r="B4392" t="str">
            <v>Sold Out</v>
          </cell>
          <cell r="C4392" t="str">
            <v>Other</v>
          </cell>
        </row>
        <row r="4393">
          <cell r="A4393" t="str">
            <v>570484613000</v>
          </cell>
          <cell r="B4393" t="str">
            <v>Sold Out</v>
          </cell>
          <cell r="C4393" t="str">
            <v>Other</v>
          </cell>
        </row>
        <row r="4394">
          <cell r="A4394" t="str">
            <v>570488038000</v>
          </cell>
          <cell r="B4394" t="str">
            <v>Sold Out</v>
          </cell>
          <cell r="C4394" t="str">
            <v>Other</v>
          </cell>
        </row>
        <row r="4395">
          <cell r="A4395" t="str">
            <v>570488204000</v>
          </cell>
          <cell r="B4395" t="str">
            <v>Sold Out</v>
          </cell>
          <cell r="C4395" t="str">
            <v>Other</v>
          </cell>
        </row>
        <row r="4396">
          <cell r="A4396" t="str">
            <v>570512038000</v>
          </cell>
          <cell r="B4396" t="str">
            <v>Sold Out</v>
          </cell>
          <cell r="C4396" t="str">
            <v>Other</v>
          </cell>
        </row>
        <row r="4397">
          <cell r="A4397" t="str">
            <v>570512045000</v>
          </cell>
          <cell r="B4397" t="str">
            <v>Sold Out</v>
          </cell>
          <cell r="C4397" t="str">
            <v>Other</v>
          </cell>
        </row>
        <row r="4398">
          <cell r="A4398" t="str">
            <v>570512613000</v>
          </cell>
          <cell r="B4398" t="str">
            <v>Sold Out</v>
          </cell>
          <cell r="C4398" t="str">
            <v>Other</v>
          </cell>
        </row>
        <row r="4399">
          <cell r="A4399" t="str">
            <v>570535038000</v>
          </cell>
          <cell r="B4399" t="str">
            <v>30+ Days</v>
          </cell>
          <cell r="C4399" t="str">
            <v>Other</v>
          </cell>
        </row>
        <row r="4400">
          <cell r="A4400" t="str">
            <v>570535374000</v>
          </cell>
          <cell r="B4400" t="str">
            <v>30+ Days</v>
          </cell>
          <cell r="C4400" t="str">
            <v>Other</v>
          </cell>
        </row>
        <row r="4401">
          <cell r="A4401" t="str">
            <v>570535613000</v>
          </cell>
          <cell r="B4401" t="str">
            <v>30+ Days</v>
          </cell>
          <cell r="C4401" t="str">
            <v>Other</v>
          </cell>
        </row>
        <row r="4402">
          <cell r="A4402" t="str">
            <v>570541038000</v>
          </cell>
          <cell r="B4402" t="str">
            <v>30+ Days</v>
          </cell>
          <cell r="C4402" t="str">
            <v>Other</v>
          </cell>
        </row>
        <row r="4403">
          <cell r="A4403" t="str">
            <v>570541613000</v>
          </cell>
          <cell r="B4403" t="str">
            <v>30+ Days</v>
          </cell>
          <cell r="C4403" t="str">
            <v>Other</v>
          </cell>
        </row>
        <row r="4404">
          <cell r="A4404" t="str">
            <v>570654062000</v>
          </cell>
          <cell r="B4404" t="str">
            <v>30+ Days</v>
          </cell>
          <cell r="C4404" t="str">
            <v>Other</v>
          </cell>
        </row>
        <row r="4405">
          <cell r="A4405" t="str">
            <v>570818045000</v>
          </cell>
          <cell r="B4405" t="str">
            <v>Sold Out</v>
          </cell>
          <cell r="C4405" t="str">
            <v>Other</v>
          </cell>
        </row>
        <row r="4406">
          <cell r="A4406" t="str">
            <v>570818374000</v>
          </cell>
          <cell r="B4406" t="str">
            <v>Sold Out</v>
          </cell>
          <cell r="C4406" t="str">
            <v>Other</v>
          </cell>
        </row>
        <row r="4407">
          <cell r="A4407" t="str">
            <v>570818575000</v>
          </cell>
          <cell r="B4407" t="str">
            <v>Sold Out</v>
          </cell>
          <cell r="C4407" t="str">
            <v>Other</v>
          </cell>
        </row>
        <row r="4408">
          <cell r="A4408" t="str">
            <v>570861062000</v>
          </cell>
          <cell r="B4408" t="str">
            <v>30+ Days</v>
          </cell>
          <cell r="C4408" t="str">
            <v>Other</v>
          </cell>
        </row>
        <row r="4409">
          <cell r="A4409" t="str">
            <v>570861268000</v>
          </cell>
          <cell r="B4409" t="str">
            <v>30+ Days</v>
          </cell>
          <cell r="C4409" t="str">
            <v>Other</v>
          </cell>
        </row>
        <row r="4410">
          <cell r="A4410" t="str">
            <v>570923062000</v>
          </cell>
          <cell r="B4410" t="str">
            <v>30+ Days</v>
          </cell>
          <cell r="C4410" t="str">
            <v>Other</v>
          </cell>
        </row>
        <row r="4411">
          <cell r="A4411" t="str">
            <v>570923316000</v>
          </cell>
          <cell r="B4411" t="str">
            <v>30+ Days</v>
          </cell>
          <cell r="C4411" t="str">
            <v>Other</v>
          </cell>
        </row>
        <row r="4412">
          <cell r="A4412" t="str">
            <v>570923374000</v>
          </cell>
          <cell r="B4412" t="str">
            <v>30+ Days</v>
          </cell>
          <cell r="C4412" t="str">
            <v>Other</v>
          </cell>
        </row>
        <row r="4413">
          <cell r="A4413" t="str">
            <v>570924062000</v>
          </cell>
          <cell r="B4413" t="str">
            <v>30+ Days</v>
          </cell>
          <cell r="C4413" t="str">
            <v>Other</v>
          </cell>
        </row>
        <row r="4414">
          <cell r="A4414" t="str">
            <v>570924316000</v>
          </cell>
          <cell r="B4414" t="str">
            <v>30+ Days</v>
          </cell>
          <cell r="C4414" t="str">
            <v>Other</v>
          </cell>
        </row>
        <row r="4415">
          <cell r="A4415" t="str">
            <v>570937062000</v>
          </cell>
          <cell r="B4415" t="str">
            <v>30+ Days</v>
          </cell>
          <cell r="C4415" t="str">
            <v>Other</v>
          </cell>
        </row>
        <row r="4416">
          <cell r="A4416" t="str">
            <v>570937302000</v>
          </cell>
          <cell r="B4416" t="str">
            <v>30+ Days</v>
          </cell>
          <cell r="C4416" t="str">
            <v>Other</v>
          </cell>
        </row>
        <row r="4417">
          <cell r="A4417" t="str">
            <v>570937316000</v>
          </cell>
          <cell r="B4417" t="str">
            <v>30+ Days</v>
          </cell>
          <cell r="C4417" t="str">
            <v>Other</v>
          </cell>
        </row>
        <row r="4418">
          <cell r="A4418" t="str">
            <v>570937374000</v>
          </cell>
          <cell r="B4418" t="str">
            <v>30+ Days</v>
          </cell>
          <cell r="C4418" t="str">
            <v>Other</v>
          </cell>
        </row>
        <row r="4419">
          <cell r="A4419" t="str">
            <v>570939045000</v>
          </cell>
          <cell r="B4419" t="str">
            <v>30+ Days</v>
          </cell>
          <cell r="C4419" t="str">
            <v>Other</v>
          </cell>
        </row>
        <row r="4420">
          <cell r="A4420" t="str">
            <v>570939062000</v>
          </cell>
          <cell r="B4420" t="str">
            <v>30+ Days</v>
          </cell>
          <cell r="C4420" t="str">
            <v>Other</v>
          </cell>
        </row>
        <row r="4421">
          <cell r="A4421" t="str">
            <v>570939316000</v>
          </cell>
          <cell r="B4421" t="str">
            <v>30+ Days</v>
          </cell>
          <cell r="C4421" t="str">
            <v>Other</v>
          </cell>
        </row>
        <row r="4422">
          <cell r="A4422" t="str">
            <v>570939374000</v>
          </cell>
          <cell r="B4422" t="str">
            <v>30+ Days</v>
          </cell>
          <cell r="C4422" t="str">
            <v>Other</v>
          </cell>
        </row>
        <row r="4423">
          <cell r="A4423" t="str">
            <v>570980045000</v>
          </cell>
          <cell r="B4423" t="str">
            <v>30+ Days</v>
          </cell>
          <cell r="C4423" t="str">
            <v>Other</v>
          </cell>
        </row>
        <row r="4424">
          <cell r="A4424" t="str">
            <v>570980374000</v>
          </cell>
          <cell r="B4424" t="str">
            <v>30+ Days</v>
          </cell>
          <cell r="C4424" t="str">
            <v>Other</v>
          </cell>
        </row>
        <row r="4425">
          <cell r="A4425" t="str">
            <v>571011374000</v>
          </cell>
          <cell r="B4425" t="str">
            <v>30+ Days</v>
          </cell>
          <cell r="C4425" t="str">
            <v>Other</v>
          </cell>
        </row>
        <row r="4426">
          <cell r="A4426" t="str">
            <v>571011613000</v>
          </cell>
          <cell r="B4426" t="str">
            <v>30+ Days</v>
          </cell>
          <cell r="C4426" t="str">
            <v>Other</v>
          </cell>
        </row>
        <row r="4427">
          <cell r="A4427" t="str">
            <v>571015062000</v>
          </cell>
          <cell r="B4427" t="str">
            <v>30+ Days</v>
          </cell>
          <cell r="C4427" t="str">
            <v>Other</v>
          </cell>
        </row>
        <row r="4428">
          <cell r="A4428" t="str">
            <v>571015315000</v>
          </cell>
          <cell r="B4428" t="str">
            <v>30+ Days</v>
          </cell>
          <cell r="C4428" t="str">
            <v>Other</v>
          </cell>
        </row>
        <row r="4429">
          <cell r="A4429" t="str">
            <v>571038760000</v>
          </cell>
          <cell r="B4429" t="str">
            <v>30+ Days</v>
          </cell>
          <cell r="C4429" t="str">
            <v>Other</v>
          </cell>
        </row>
        <row r="4430">
          <cell r="A4430" t="str">
            <v>571038761000</v>
          </cell>
          <cell r="B4430" t="str">
            <v>30+ Days</v>
          </cell>
          <cell r="C4430" t="str">
            <v>Other</v>
          </cell>
        </row>
        <row r="4431">
          <cell r="A4431" t="str">
            <v>571038764000</v>
          </cell>
          <cell r="B4431" t="str">
            <v>30+ Days</v>
          </cell>
          <cell r="C4431" t="str">
            <v>Other</v>
          </cell>
        </row>
        <row r="4432">
          <cell r="A4432" t="str">
            <v>571038775000</v>
          </cell>
          <cell r="B4432" t="str">
            <v>30+ Days</v>
          </cell>
          <cell r="C4432" t="str">
            <v>Other</v>
          </cell>
        </row>
        <row r="4433">
          <cell r="A4433" t="str">
            <v>571039760000</v>
          </cell>
          <cell r="B4433" t="str">
            <v>30+ Days</v>
          </cell>
          <cell r="C4433" t="str">
            <v>Other</v>
          </cell>
        </row>
        <row r="4434">
          <cell r="A4434" t="str">
            <v>571039770000</v>
          </cell>
          <cell r="B4434" t="str">
            <v>30+ Days</v>
          </cell>
          <cell r="C4434" t="str">
            <v>Other</v>
          </cell>
        </row>
        <row r="4435">
          <cell r="A4435" t="str">
            <v>571039775000</v>
          </cell>
          <cell r="B4435" t="str">
            <v>30+ Days</v>
          </cell>
          <cell r="C4435" t="str">
            <v>Other</v>
          </cell>
        </row>
        <row r="4436">
          <cell r="A4436" t="str">
            <v>571040760000</v>
          </cell>
          <cell r="B4436" t="str">
            <v>30+ Days</v>
          </cell>
          <cell r="C4436" t="str">
            <v>Other</v>
          </cell>
        </row>
        <row r="4437">
          <cell r="A4437" t="str">
            <v>571040761000</v>
          </cell>
          <cell r="B4437" t="str">
            <v>30+ Days</v>
          </cell>
          <cell r="C4437" t="str">
            <v>Other</v>
          </cell>
        </row>
        <row r="4438">
          <cell r="A4438" t="str">
            <v>571040764000</v>
          </cell>
          <cell r="B4438" t="str">
            <v>30+ Days</v>
          </cell>
          <cell r="C4438" t="str">
            <v>Other</v>
          </cell>
        </row>
        <row r="4439">
          <cell r="A4439" t="str">
            <v>571040770000</v>
          </cell>
          <cell r="B4439" t="str">
            <v>30+ Days</v>
          </cell>
          <cell r="C4439" t="str">
            <v>Other</v>
          </cell>
        </row>
        <row r="4440">
          <cell r="A4440" t="str">
            <v>571041760000</v>
          </cell>
          <cell r="B4440" t="str">
            <v>30+ Days</v>
          </cell>
          <cell r="C4440" t="str">
            <v>Other</v>
          </cell>
        </row>
        <row r="4441">
          <cell r="A4441" t="str">
            <v>571041764000</v>
          </cell>
          <cell r="B4441" t="str">
            <v>30+ Days</v>
          </cell>
          <cell r="C4441" t="str">
            <v>Other</v>
          </cell>
        </row>
        <row r="4442">
          <cell r="A4442" t="str">
            <v>571041770000</v>
          </cell>
          <cell r="B4442" t="str">
            <v>30+ Days</v>
          </cell>
          <cell r="C4442" t="str">
            <v>Other</v>
          </cell>
        </row>
        <row r="4443">
          <cell r="A4443" t="str">
            <v>571041775000</v>
          </cell>
          <cell r="B4443" t="str">
            <v>30+ Days</v>
          </cell>
          <cell r="C4443" t="str">
            <v>Other</v>
          </cell>
        </row>
        <row r="4444">
          <cell r="A4444" t="str">
            <v>571042760000</v>
          </cell>
          <cell r="B4444" t="str">
            <v>30+ Days</v>
          </cell>
          <cell r="C4444" t="str">
            <v>Other</v>
          </cell>
        </row>
        <row r="4445">
          <cell r="A4445" t="str">
            <v>571042761000</v>
          </cell>
          <cell r="B4445" t="str">
            <v>30+ Days</v>
          </cell>
          <cell r="C4445" t="str">
            <v>Other</v>
          </cell>
        </row>
        <row r="4446">
          <cell r="A4446" t="str">
            <v>571042764000</v>
          </cell>
          <cell r="B4446" t="str">
            <v>30+ Days</v>
          </cell>
          <cell r="C4446" t="str">
            <v>Other</v>
          </cell>
        </row>
        <row r="4447">
          <cell r="A4447" t="str">
            <v>571042765000</v>
          </cell>
          <cell r="B4447" t="str">
            <v>30+ Days</v>
          </cell>
          <cell r="C4447" t="str">
            <v>Other</v>
          </cell>
        </row>
        <row r="4448">
          <cell r="A4448" t="str">
            <v>571042767000</v>
          </cell>
          <cell r="B4448" t="str">
            <v>30+ Days</v>
          </cell>
          <cell r="C4448" t="str">
            <v>Other</v>
          </cell>
        </row>
        <row r="4449">
          <cell r="A4449" t="str">
            <v>571043760000</v>
          </cell>
          <cell r="B4449" t="str">
            <v>30+ Days</v>
          </cell>
          <cell r="C4449" t="str">
            <v>Other</v>
          </cell>
        </row>
        <row r="4450">
          <cell r="A4450" t="str">
            <v>571043763000</v>
          </cell>
          <cell r="B4450" t="str">
            <v>30+ Days</v>
          </cell>
          <cell r="C4450" t="str">
            <v>Other</v>
          </cell>
        </row>
        <row r="4451">
          <cell r="A4451" t="str">
            <v>571043770000</v>
          </cell>
          <cell r="B4451" t="str">
            <v>30+ Days</v>
          </cell>
          <cell r="C4451" t="str">
            <v>Other</v>
          </cell>
        </row>
        <row r="4452">
          <cell r="A4452" t="str">
            <v>571044760000</v>
          </cell>
          <cell r="B4452" t="str">
            <v>30+ Days</v>
          </cell>
          <cell r="C4452" t="str">
            <v>Other</v>
          </cell>
        </row>
        <row r="4453">
          <cell r="A4453" t="str">
            <v>571044767000</v>
          </cell>
          <cell r="B4453" t="str">
            <v>30+ Days</v>
          </cell>
          <cell r="C4453" t="str">
            <v>Other</v>
          </cell>
        </row>
        <row r="4454">
          <cell r="A4454" t="str">
            <v>571044770000</v>
          </cell>
          <cell r="B4454" t="str">
            <v>30+ Days</v>
          </cell>
          <cell r="C4454" t="str">
            <v>Other</v>
          </cell>
        </row>
        <row r="4455">
          <cell r="A4455" t="str">
            <v>571045758000</v>
          </cell>
          <cell r="B4455" t="str">
            <v>30+ Days</v>
          </cell>
          <cell r="C4455" t="str">
            <v>Other</v>
          </cell>
        </row>
        <row r="4456">
          <cell r="A4456" t="str">
            <v>571045762000</v>
          </cell>
          <cell r="B4456" t="str">
            <v>30+ Days</v>
          </cell>
          <cell r="C4456" t="str">
            <v>Other</v>
          </cell>
        </row>
        <row r="4457">
          <cell r="A4457" t="str">
            <v>571045769000</v>
          </cell>
          <cell r="B4457" t="str">
            <v>30+ Days</v>
          </cell>
          <cell r="C4457" t="str">
            <v>Other</v>
          </cell>
        </row>
        <row r="4458">
          <cell r="A4458" t="str">
            <v>571045772000</v>
          </cell>
          <cell r="B4458" t="str">
            <v>30+ Days</v>
          </cell>
          <cell r="C4458" t="str">
            <v>Other</v>
          </cell>
        </row>
        <row r="4459">
          <cell r="A4459" t="str">
            <v>571046759000</v>
          </cell>
          <cell r="B4459" t="str">
            <v>30+ Days</v>
          </cell>
          <cell r="C4459" t="str">
            <v>Other</v>
          </cell>
        </row>
        <row r="4460">
          <cell r="A4460" t="str">
            <v>571046762000</v>
          </cell>
          <cell r="B4460" t="str">
            <v>30+ Days</v>
          </cell>
          <cell r="C4460" t="str">
            <v>Other</v>
          </cell>
        </row>
        <row r="4461">
          <cell r="A4461" t="str">
            <v>571046766000</v>
          </cell>
          <cell r="B4461" t="str">
            <v>30+ Days</v>
          </cell>
          <cell r="C4461" t="str">
            <v>Other</v>
          </cell>
        </row>
        <row r="4462">
          <cell r="A4462" t="str">
            <v>571046773000</v>
          </cell>
          <cell r="B4462" t="str">
            <v>30+ Days</v>
          </cell>
          <cell r="C4462" t="str">
            <v>Other</v>
          </cell>
        </row>
        <row r="4463">
          <cell r="A4463" t="str">
            <v>571047760000</v>
          </cell>
          <cell r="B4463" t="str">
            <v>30+ Days</v>
          </cell>
          <cell r="C4463" t="str">
            <v>Other</v>
          </cell>
        </row>
        <row r="4464">
          <cell r="A4464" t="str">
            <v>571047768000</v>
          </cell>
          <cell r="B4464" t="str">
            <v>30+ Days</v>
          </cell>
          <cell r="C4464" t="str">
            <v>Other</v>
          </cell>
        </row>
        <row r="4465">
          <cell r="A4465" t="str">
            <v>571047772000</v>
          </cell>
          <cell r="B4465" t="str">
            <v>30+ Days</v>
          </cell>
          <cell r="C4465" t="str">
            <v>Other</v>
          </cell>
        </row>
        <row r="4466">
          <cell r="A4466" t="str">
            <v>571047774000</v>
          </cell>
          <cell r="B4466" t="str">
            <v>30+ Days</v>
          </cell>
          <cell r="C4466" t="str">
            <v>Other</v>
          </cell>
        </row>
        <row r="4467">
          <cell r="A4467" t="str">
            <v>571063062000</v>
          </cell>
          <cell r="B4467" t="str">
            <v>30+ Days</v>
          </cell>
          <cell r="C4467" t="str">
            <v>Other</v>
          </cell>
        </row>
        <row r="4468">
          <cell r="A4468" t="str">
            <v>571063316000</v>
          </cell>
          <cell r="B4468" t="str">
            <v>30+ Days</v>
          </cell>
          <cell r="C4468" t="str">
            <v>Other</v>
          </cell>
        </row>
        <row r="4469">
          <cell r="A4469" t="str">
            <v>571089760000</v>
          </cell>
          <cell r="B4469" t="str">
            <v>30+ Days</v>
          </cell>
          <cell r="C4469" t="str">
            <v>Other</v>
          </cell>
        </row>
        <row r="4470">
          <cell r="A4470" t="str">
            <v>571089770000</v>
          </cell>
          <cell r="B4470" t="str">
            <v>30+ Days</v>
          </cell>
          <cell r="C4470" t="str">
            <v>Other</v>
          </cell>
        </row>
        <row r="4471">
          <cell r="A4471" t="str">
            <v>571089775000</v>
          </cell>
          <cell r="B4471" t="str">
            <v>30+ Days</v>
          </cell>
          <cell r="C4471" t="str">
            <v>Other</v>
          </cell>
        </row>
        <row r="4472">
          <cell r="A4472" t="str">
            <v>571090760000</v>
          </cell>
          <cell r="B4472" t="str">
            <v>30+ Days</v>
          </cell>
          <cell r="C4472" t="str">
            <v>Other</v>
          </cell>
        </row>
        <row r="4473">
          <cell r="A4473" t="str">
            <v>571090767000</v>
          </cell>
          <cell r="B4473" t="str">
            <v>30+ Days</v>
          </cell>
          <cell r="C4473" t="str">
            <v>Other</v>
          </cell>
        </row>
        <row r="4474">
          <cell r="A4474" t="str">
            <v>571090770000</v>
          </cell>
          <cell r="B4474" t="str">
            <v>30+ Days</v>
          </cell>
          <cell r="C4474" t="str">
            <v>Other</v>
          </cell>
        </row>
        <row r="4475">
          <cell r="A4475" t="str">
            <v>572006760000</v>
          </cell>
          <cell r="B4475" t="str">
            <v>30+ Days</v>
          </cell>
          <cell r="C4475" t="str">
            <v>Other</v>
          </cell>
        </row>
        <row r="4476">
          <cell r="A4476" t="str">
            <v>572006765000</v>
          </cell>
          <cell r="B4476" t="str">
            <v>Sold Out</v>
          </cell>
          <cell r="C4476" t="str">
            <v>Other</v>
          </cell>
        </row>
        <row r="4477">
          <cell r="A4477" t="str">
            <v>572006767000</v>
          </cell>
          <cell r="B4477" t="str">
            <v>30+ Days</v>
          </cell>
          <cell r="C4477" t="str">
            <v>Other</v>
          </cell>
        </row>
        <row r="4478">
          <cell r="A4478" t="str">
            <v>572006770000</v>
          </cell>
          <cell r="B4478" t="str">
            <v>30+ Days</v>
          </cell>
          <cell r="C4478" t="str">
            <v>Other</v>
          </cell>
        </row>
        <row r="4479">
          <cell r="A4479" t="str">
            <v>572006888000</v>
          </cell>
          <cell r="B4479" t="str">
            <v>30+ Days</v>
          </cell>
          <cell r="C4479" t="str">
            <v>Other</v>
          </cell>
        </row>
        <row r="4480">
          <cell r="A4480" t="str">
            <v>572007760000</v>
          </cell>
          <cell r="B4480" t="str">
            <v>Sold Out</v>
          </cell>
          <cell r="C4480" t="str">
            <v>Other</v>
          </cell>
        </row>
        <row r="4481">
          <cell r="A4481" t="str">
            <v>572007761000</v>
          </cell>
          <cell r="B4481" t="str">
            <v>Sold Out</v>
          </cell>
          <cell r="C4481" t="str">
            <v>Other</v>
          </cell>
        </row>
        <row r="4482">
          <cell r="A4482" t="str">
            <v>572007770000</v>
          </cell>
          <cell r="B4482" t="str">
            <v>Sold Out</v>
          </cell>
          <cell r="C4482" t="str">
            <v>Other</v>
          </cell>
        </row>
        <row r="4483">
          <cell r="A4483" t="str">
            <v>572007775000</v>
          </cell>
          <cell r="B4483" t="str">
            <v>Sold Out</v>
          </cell>
          <cell r="C4483" t="str">
            <v>Other</v>
          </cell>
        </row>
        <row r="4484">
          <cell r="A4484" t="str">
            <v>572008760000</v>
          </cell>
          <cell r="B4484" t="str">
            <v>Sold Out</v>
          </cell>
          <cell r="C4484" t="str">
            <v>Other</v>
          </cell>
        </row>
        <row r="4485">
          <cell r="A4485" t="str">
            <v>572008769000</v>
          </cell>
          <cell r="B4485" t="str">
            <v>Sold Out</v>
          </cell>
          <cell r="C4485" t="str">
            <v>Other</v>
          </cell>
        </row>
        <row r="4486">
          <cell r="A4486" t="str">
            <v>572008772000</v>
          </cell>
          <cell r="B4486" t="str">
            <v>Sold Out</v>
          </cell>
          <cell r="C4486" t="str">
            <v>Other</v>
          </cell>
        </row>
        <row r="4487">
          <cell r="A4487" t="str">
            <v>572008773000</v>
          </cell>
          <cell r="B4487" t="str">
            <v>Sold Out</v>
          </cell>
          <cell r="C4487" t="str">
            <v>Other</v>
          </cell>
        </row>
        <row r="4488">
          <cell r="A4488" t="str">
            <v>572009760000</v>
          </cell>
          <cell r="B4488" t="str">
            <v>30+ Days</v>
          </cell>
          <cell r="C4488" t="str">
            <v>Other</v>
          </cell>
        </row>
        <row r="4489">
          <cell r="A4489" t="str">
            <v>572009762000</v>
          </cell>
          <cell r="B4489" t="str">
            <v>30+ Days</v>
          </cell>
          <cell r="C4489" t="str">
            <v>Other</v>
          </cell>
        </row>
        <row r="4490">
          <cell r="A4490" t="str">
            <v>572009766000</v>
          </cell>
          <cell r="B4490" t="str">
            <v>30+ Days</v>
          </cell>
          <cell r="C4490" t="str">
            <v>Other</v>
          </cell>
        </row>
        <row r="4491">
          <cell r="A4491" t="str">
            <v>572009769000</v>
          </cell>
          <cell r="B4491" t="str">
            <v>30+ Days</v>
          </cell>
          <cell r="C4491" t="str">
            <v>Other</v>
          </cell>
        </row>
        <row r="4492">
          <cell r="A4492" t="str">
            <v>670002177143</v>
          </cell>
          <cell r="B4492" t="str">
            <v>Sold Out</v>
          </cell>
          <cell r="C4492" t="str">
            <v>Other</v>
          </cell>
        </row>
        <row r="4493">
          <cell r="A4493" t="str">
            <v>670002275078</v>
          </cell>
          <cell r="B4493" t="str">
            <v>Sold Out</v>
          </cell>
          <cell r="C4493" t="str">
            <v>Other</v>
          </cell>
        </row>
        <row r="4494">
          <cell r="A4494" t="str">
            <v>670002275088</v>
          </cell>
          <cell r="B4494" t="str">
            <v>3</v>
          </cell>
          <cell r="C4494" t="str">
            <v>Other</v>
          </cell>
        </row>
        <row r="4495">
          <cell r="A4495" t="str">
            <v>670002373143</v>
          </cell>
          <cell r="B4495" t="str">
            <v>Sold Out</v>
          </cell>
          <cell r="C4495" t="str">
            <v>Other</v>
          </cell>
        </row>
        <row r="4496">
          <cell r="A4496" t="str">
            <v>670002373173</v>
          </cell>
          <cell r="B4496" t="str">
            <v>1</v>
          </cell>
          <cell r="C4496" t="str">
            <v>Other</v>
          </cell>
        </row>
        <row r="4497">
          <cell r="A4497" t="str">
            <v>670002374133</v>
          </cell>
          <cell r="B4497" t="str">
            <v>1</v>
          </cell>
          <cell r="C4497" t="str">
            <v>Other</v>
          </cell>
        </row>
        <row r="4498">
          <cell r="A4498" t="str">
            <v>670002386063</v>
          </cell>
          <cell r="B4498" t="str">
            <v>4</v>
          </cell>
          <cell r="C4498" t="str">
            <v>Other</v>
          </cell>
        </row>
        <row r="4499">
          <cell r="A4499" t="str">
            <v>670009045044</v>
          </cell>
          <cell r="B4499" t="str">
            <v>1</v>
          </cell>
          <cell r="C4499" t="str">
            <v>Other</v>
          </cell>
        </row>
        <row r="4500">
          <cell r="A4500" t="str">
            <v>670009062133</v>
          </cell>
          <cell r="B4500" t="str">
            <v>Sold Out</v>
          </cell>
          <cell r="C4500" t="str">
            <v>Other</v>
          </cell>
        </row>
        <row r="4501">
          <cell r="A4501" t="str">
            <v>670009130073</v>
          </cell>
          <cell r="B4501" t="str">
            <v>4</v>
          </cell>
          <cell r="C4501" t="str">
            <v>Other</v>
          </cell>
        </row>
        <row r="4502">
          <cell r="A4502" t="str">
            <v>670009188069</v>
          </cell>
          <cell r="B4502" t="str">
            <v>Sold Out</v>
          </cell>
          <cell r="C4502" t="str">
            <v>Other</v>
          </cell>
        </row>
        <row r="4503">
          <cell r="A4503" t="str">
            <v>670009192069</v>
          </cell>
          <cell r="B4503" t="str">
            <v>Sold Out</v>
          </cell>
          <cell r="C4503" t="str">
            <v>Other</v>
          </cell>
        </row>
        <row r="4504">
          <cell r="A4504" t="str">
            <v>670009248129</v>
          </cell>
          <cell r="B4504" t="str">
            <v>Sold Out</v>
          </cell>
          <cell r="C4504" t="str">
            <v>Other</v>
          </cell>
        </row>
        <row r="4505">
          <cell r="A4505" t="str">
            <v>670009613069</v>
          </cell>
          <cell r="B4505" t="str">
            <v>1</v>
          </cell>
          <cell r="C4505" t="str">
            <v>Other</v>
          </cell>
        </row>
        <row r="4506">
          <cell r="A4506" t="str">
            <v>670010038129</v>
          </cell>
          <cell r="B4506" t="str">
            <v>Sold Out</v>
          </cell>
          <cell r="C4506" t="str">
            <v>Other</v>
          </cell>
        </row>
        <row r="4507">
          <cell r="A4507" t="str">
            <v>670010081043</v>
          </cell>
          <cell r="B4507" t="str">
            <v>Sold Out</v>
          </cell>
          <cell r="C4507" t="str">
            <v>Other</v>
          </cell>
        </row>
        <row r="4508">
          <cell r="A4508" t="str">
            <v>670010192129</v>
          </cell>
          <cell r="B4508" t="str">
            <v>Sold Out</v>
          </cell>
          <cell r="C4508" t="str">
            <v>Other</v>
          </cell>
        </row>
        <row r="4509">
          <cell r="A4509" t="str">
            <v>670010304129</v>
          </cell>
          <cell r="B4509" t="str">
            <v>Sold Out</v>
          </cell>
          <cell r="C4509" t="str">
            <v>Other</v>
          </cell>
        </row>
        <row r="4510">
          <cell r="A4510" t="str">
            <v>670010613069</v>
          </cell>
          <cell r="B4510" t="str">
            <v>1</v>
          </cell>
          <cell r="C4510" t="str">
            <v>Other</v>
          </cell>
        </row>
        <row r="4511">
          <cell r="A4511" t="str">
            <v>670010631088</v>
          </cell>
          <cell r="B4511" t="str">
            <v>Sold Out</v>
          </cell>
          <cell r="C4511" t="str">
            <v>Other</v>
          </cell>
        </row>
        <row r="4512">
          <cell r="A4512" t="str">
            <v>670013025093</v>
          </cell>
          <cell r="B4512" t="str">
            <v>Sold Out</v>
          </cell>
          <cell r="C4512" t="str">
            <v>Other</v>
          </cell>
        </row>
        <row r="4513">
          <cell r="A4513" t="str">
            <v>670013062069</v>
          </cell>
          <cell r="B4513" t="str">
            <v>Sold Out</v>
          </cell>
          <cell r="C4513" t="str">
            <v>Other</v>
          </cell>
        </row>
        <row r="4514">
          <cell r="A4514" t="str">
            <v>670013062129</v>
          </cell>
          <cell r="B4514" t="str">
            <v>Sold Out</v>
          </cell>
          <cell r="C4514" t="str">
            <v>Other</v>
          </cell>
        </row>
        <row r="4515">
          <cell r="A4515" t="str">
            <v>670013062135</v>
          </cell>
          <cell r="B4515" t="str">
            <v>Sold Out</v>
          </cell>
          <cell r="C4515" t="str">
            <v>Other</v>
          </cell>
        </row>
        <row r="4516">
          <cell r="A4516" t="str">
            <v>670013062136</v>
          </cell>
          <cell r="B4516" t="str">
            <v>2</v>
          </cell>
          <cell r="C4516" t="str">
            <v>Other</v>
          </cell>
        </row>
        <row r="4517">
          <cell r="A4517" t="str">
            <v>670013076073</v>
          </cell>
          <cell r="B4517" t="str">
            <v>1</v>
          </cell>
          <cell r="C4517" t="str">
            <v>Other</v>
          </cell>
        </row>
        <row r="4518">
          <cell r="A4518" t="str">
            <v>670013163073</v>
          </cell>
          <cell r="B4518" t="str">
            <v>100+</v>
          </cell>
          <cell r="C4518" t="str">
            <v>Other</v>
          </cell>
        </row>
        <row r="4519">
          <cell r="A4519" t="str">
            <v>670013174078</v>
          </cell>
          <cell r="B4519" t="str">
            <v>7</v>
          </cell>
          <cell r="C4519" t="str">
            <v>Other</v>
          </cell>
        </row>
        <row r="4520">
          <cell r="A4520" t="str">
            <v>670013220164</v>
          </cell>
          <cell r="B4520" t="str">
            <v>10</v>
          </cell>
          <cell r="C4520" t="str">
            <v>Other</v>
          </cell>
        </row>
        <row r="4521">
          <cell r="A4521" t="str">
            <v>670013229111</v>
          </cell>
          <cell r="B4521" t="str">
            <v>4</v>
          </cell>
          <cell r="C4521" t="str">
            <v>Other</v>
          </cell>
        </row>
        <row r="4522">
          <cell r="A4522" t="str">
            <v>670013315074</v>
          </cell>
          <cell r="B4522" t="str">
            <v>Sold Out</v>
          </cell>
          <cell r="C4522" t="str">
            <v>Other</v>
          </cell>
        </row>
        <row r="4523">
          <cell r="A4523" t="str">
            <v>670013342147</v>
          </cell>
          <cell r="B4523" t="str">
            <v>100+</v>
          </cell>
          <cell r="C4523" t="str">
            <v>Other</v>
          </cell>
        </row>
        <row r="4524">
          <cell r="A4524" t="str">
            <v>670013405129</v>
          </cell>
          <cell r="B4524" t="str">
            <v>100+</v>
          </cell>
          <cell r="C4524" t="str">
            <v>Other</v>
          </cell>
        </row>
        <row r="4525">
          <cell r="A4525" t="str">
            <v>670013405164</v>
          </cell>
          <cell r="B4525" t="str">
            <v>4</v>
          </cell>
          <cell r="C4525" t="str">
            <v>Other</v>
          </cell>
        </row>
        <row r="4526">
          <cell r="A4526" t="str">
            <v>670013446170</v>
          </cell>
          <cell r="B4526" t="str">
            <v>100+</v>
          </cell>
          <cell r="C4526" t="str">
            <v>Other</v>
          </cell>
        </row>
        <row r="4527">
          <cell r="A4527" t="str">
            <v>670013613069</v>
          </cell>
          <cell r="B4527" t="str">
            <v>3</v>
          </cell>
          <cell r="C4527" t="str">
            <v>Other</v>
          </cell>
        </row>
        <row r="4528">
          <cell r="A4528" t="str">
            <v>670013617073</v>
          </cell>
          <cell r="B4528" t="str">
            <v>30</v>
          </cell>
          <cell r="C4528" t="str">
            <v>Other</v>
          </cell>
        </row>
        <row r="4529">
          <cell r="A4529" t="str">
            <v>670013618073</v>
          </cell>
          <cell r="B4529" t="str">
            <v>26</v>
          </cell>
          <cell r="C4529" t="str">
            <v>Other</v>
          </cell>
        </row>
        <row r="4530">
          <cell r="A4530" t="str">
            <v>670013632073</v>
          </cell>
          <cell r="B4530" t="str">
            <v>100+</v>
          </cell>
          <cell r="C4530" t="str">
            <v>Other</v>
          </cell>
        </row>
        <row r="4531">
          <cell r="A4531" t="str">
            <v>670013632129</v>
          </cell>
          <cell r="B4531" t="str">
            <v>53</v>
          </cell>
          <cell r="C4531" t="str">
            <v>Other</v>
          </cell>
        </row>
        <row r="4532">
          <cell r="A4532" t="str">
            <v>670013674129</v>
          </cell>
          <cell r="B4532" t="str">
            <v>1</v>
          </cell>
          <cell r="C4532" t="str">
            <v>Other</v>
          </cell>
        </row>
        <row r="4533">
          <cell r="A4533" t="str">
            <v>670013684073</v>
          </cell>
          <cell r="B4533" t="str">
            <v>15</v>
          </cell>
          <cell r="C4533" t="str">
            <v>Other</v>
          </cell>
        </row>
        <row r="4534">
          <cell r="A4534" t="str">
            <v>670036062129</v>
          </cell>
          <cell r="B4534" t="str">
            <v>11/01/09</v>
          </cell>
          <cell r="C4534" t="str">
            <v>Other</v>
          </cell>
        </row>
        <row r="4535">
          <cell r="A4535" t="str">
            <v>670036062135</v>
          </cell>
          <cell r="B4535" t="str">
            <v>11/03/09</v>
          </cell>
          <cell r="C4535" t="str">
            <v>Other</v>
          </cell>
        </row>
        <row r="4536">
          <cell r="A4536" t="str">
            <v>670036316069</v>
          </cell>
          <cell r="B4536" t="str">
            <v>11/03/09</v>
          </cell>
          <cell r="C4536" t="str">
            <v>Other</v>
          </cell>
        </row>
        <row r="4537">
          <cell r="A4537" t="str">
            <v>670036316074</v>
          </cell>
          <cell r="B4537" t="str">
            <v>11/01/09</v>
          </cell>
          <cell r="C4537" t="str">
            <v>Other</v>
          </cell>
        </row>
        <row r="4538">
          <cell r="A4538" t="str">
            <v>670036316129</v>
          </cell>
          <cell r="B4538" t="str">
            <v>11/10/09</v>
          </cell>
          <cell r="C4538" t="str">
            <v>Other</v>
          </cell>
        </row>
        <row r="4539">
          <cell r="A4539" t="str">
            <v>670036379129</v>
          </cell>
          <cell r="B4539" t="str">
            <v>11/10/09</v>
          </cell>
          <cell r="C4539" t="str">
            <v>Other</v>
          </cell>
        </row>
        <row r="4540">
          <cell r="A4540" t="str">
            <v>670036379135</v>
          </cell>
          <cell r="B4540" t="str">
            <v>11/10/09</v>
          </cell>
          <cell r="C4540" t="str">
            <v>Other</v>
          </cell>
        </row>
        <row r="4541">
          <cell r="A4541" t="str">
            <v>670036638129</v>
          </cell>
          <cell r="B4541" t="str">
            <v>11/01/09</v>
          </cell>
          <cell r="C4541" t="str">
            <v>Other</v>
          </cell>
        </row>
        <row r="4542">
          <cell r="A4542" t="str">
            <v>670036638135</v>
          </cell>
          <cell r="B4542" t="str">
            <v>11/01/09</v>
          </cell>
          <cell r="C4542" t="str">
            <v>Other</v>
          </cell>
        </row>
        <row r="4543">
          <cell r="A4543" t="str">
            <v>670036642129</v>
          </cell>
          <cell r="B4543" t="str">
            <v>30+ Days</v>
          </cell>
          <cell r="C4543" t="str">
            <v>Other</v>
          </cell>
        </row>
        <row r="4544">
          <cell r="A4544" t="str">
            <v>670037163073</v>
          </cell>
          <cell r="B4544" t="str">
            <v>11/01/09</v>
          </cell>
          <cell r="C4544" t="str">
            <v>Other</v>
          </cell>
        </row>
        <row r="4545">
          <cell r="A4545" t="str">
            <v>670037632044</v>
          </cell>
          <cell r="B4545" t="str">
            <v>11/01/09</v>
          </cell>
          <cell r="C4545" t="str">
            <v>Other</v>
          </cell>
        </row>
        <row r="4546">
          <cell r="A4546" t="str">
            <v>670037798044</v>
          </cell>
          <cell r="B4546" t="str">
            <v>11/01/09</v>
          </cell>
          <cell r="C4546" t="str">
            <v>Other</v>
          </cell>
        </row>
        <row r="4547">
          <cell r="A4547" t="str">
            <v>670037863164</v>
          </cell>
          <cell r="B4547" t="str">
            <v>11/01/09</v>
          </cell>
          <cell r="C4547" t="str">
            <v>Other</v>
          </cell>
        </row>
        <row r="4548">
          <cell r="A4548" t="str">
            <v>670056038129</v>
          </cell>
          <cell r="B4548" t="str">
            <v>5</v>
          </cell>
          <cell r="C4548" t="str">
            <v>Other</v>
          </cell>
        </row>
        <row r="4549">
          <cell r="A4549" t="str">
            <v>670056164157</v>
          </cell>
          <cell r="B4549" t="str">
            <v>1</v>
          </cell>
          <cell r="C4549" t="str">
            <v>Other</v>
          </cell>
        </row>
        <row r="4550">
          <cell r="A4550" t="str">
            <v>670056177102</v>
          </cell>
          <cell r="B4550" t="str">
            <v>3</v>
          </cell>
          <cell r="C4550" t="str">
            <v>Other</v>
          </cell>
        </row>
        <row r="4551">
          <cell r="A4551" t="str">
            <v>670056536199</v>
          </cell>
          <cell r="B4551" t="str">
            <v>2</v>
          </cell>
          <cell r="C4551" t="str">
            <v>Other</v>
          </cell>
        </row>
        <row r="4552">
          <cell r="A4552" t="str">
            <v>670057040177</v>
          </cell>
          <cell r="B4552" t="str">
            <v>Sold Out</v>
          </cell>
          <cell r="C4552" t="str">
            <v>Other</v>
          </cell>
        </row>
        <row r="4553">
          <cell r="A4553" t="str">
            <v>670057045129</v>
          </cell>
          <cell r="B4553" t="str">
            <v>Sold Out</v>
          </cell>
          <cell r="C4553" t="str">
            <v>Other</v>
          </cell>
        </row>
        <row r="4554">
          <cell r="A4554" t="str">
            <v>670057045140</v>
          </cell>
          <cell r="B4554" t="str">
            <v>2</v>
          </cell>
          <cell r="C4554" t="str">
            <v>Other</v>
          </cell>
        </row>
        <row r="4555">
          <cell r="A4555" t="str">
            <v>670057062063</v>
          </cell>
          <cell r="B4555" t="str">
            <v>Sold Out</v>
          </cell>
          <cell r="C4555" t="str">
            <v>Other</v>
          </cell>
        </row>
        <row r="4556">
          <cell r="A4556" t="str">
            <v>670057062129</v>
          </cell>
          <cell r="B4556" t="str">
            <v>2</v>
          </cell>
          <cell r="C4556" t="str">
            <v>Other</v>
          </cell>
        </row>
        <row r="4557">
          <cell r="A4557" t="str">
            <v>670057062135</v>
          </cell>
          <cell r="B4557" t="str">
            <v>1</v>
          </cell>
          <cell r="C4557" t="str">
            <v>Other</v>
          </cell>
        </row>
        <row r="4558">
          <cell r="A4558" t="str">
            <v>670057112140</v>
          </cell>
          <cell r="B4558" t="str">
            <v>Sold Out</v>
          </cell>
          <cell r="C4558" t="str">
            <v>Other</v>
          </cell>
        </row>
        <row r="4559">
          <cell r="A4559" t="str">
            <v>670057183168</v>
          </cell>
          <cell r="B4559" t="str">
            <v>Sold Out</v>
          </cell>
          <cell r="C4559" t="str">
            <v>Other</v>
          </cell>
        </row>
        <row r="4560">
          <cell r="A4560" t="str">
            <v>670057186063</v>
          </cell>
          <cell r="B4560" t="str">
            <v>Sold Out</v>
          </cell>
          <cell r="C4560" t="str">
            <v>Other</v>
          </cell>
        </row>
        <row r="4561">
          <cell r="A4561" t="str">
            <v>670057192129</v>
          </cell>
          <cell r="B4561" t="str">
            <v>1</v>
          </cell>
          <cell r="C4561" t="str">
            <v>Other</v>
          </cell>
        </row>
        <row r="4562">
          <cell r="A4562" t="str">
            <v>670057204129</v>
          </cell>
          <cell r="B4562" t="str">
            <v>3</v>
          </cell>
          <cell r="C4562" t="str">
            <v>Other</v>
          </cell>
        </row>
        <row r="4563">
          <cell r="A4563" t="str">
            <v>670057264069</v>
          </cell>
          <cell r="B4563" t="str">
            <v>Sold Out</v>
          </cell>
          <cell r="C4563" t="str">
            <v>Other</v>
          </cell>
        </row>
        <row r="4564">
          <cell r="A4564" t="str">
            <v>670057264182</v>
          </cell>
          <cell r="B4564" t="str">
            <v>Sold Out</v>
          </cell>
          <cell r="C4564" t="str">
            <v>Other</v>
          </cell>
        </row>
        <row r="4565">
          <cell r="A4565" t="str">
            <v>670057386126</v>
          </cell>
          <cell r="B4565" t="str">
            <v>Sold Out</v>
          </cell>
          <cell r="C4565" t="str">
            <v>Other</v>
          </cell>
        </row>
        <row r="4566">
          <cell r="A4566" t="str">
            <v>670057386129</v>
          </cell>
          <cell r="B4566" t="str">
            <v>2</v>
          </cell>
          <cell r="C4566" t="str">
            <v>Other</v>
          </cell>
        </row>
        <row r="4567">
          <cell r="A4567" t="str">
            <v>670057422069</v>
          </cell>
          <cell r="B4567" t="str">
            <v>1</v>
          </cell>
          <cell r="C4567" t="str">
            <v>Other</v>
          </cell>
        </row>
        <row r="4568">
          <cell r="A4568" t="str">
            <v>670057422079</v>
          </cell>
          <cell r="B4568" t="str">
            <v>1</v>
          </cell>
          <cell r="C4568" t="str">
            <v>Other</v>
          </cell>
        </row>
        <row r="4569">
          <cell r="A4569" t="str">
            <v>670057542128</v>
          </cell>
          <cell r="B4569" t="str">
            <v>Sold Out</v>
          </cell>
          <cell r="C4569" t="str">
            <v>Other</v>
          </cell>
        </row>
        <row r="4570">
          <cell r="A4570" t="str">
            <v>670057559140</v>
          </cell>
          <cell r="B4570" t="str">
            <v>3</v>
          </cell>
          <cell r="C4570" t="str">
            <v>Other</v>
          </cell>
        </row>
        <row r="4571">
          <cell r="A4571" t="str">
            <v>670057559179</v>
          </cell>
          <cell r="B4571" t="str">
            <v>Sold Out</v>
          </cell>
          <cell r="C4571" t="str">
            <v>Other</v>
          </cell>
        </row>
        <row r="4572">
          <cell r="A4572" t="str">
            <v>670057567129</v>
          </cell>
          <cell r="B4572" t="str">
            <v>2</v>
          </cell>
          <cell r="C4572" t="str">
            <v>Other</v>
          </cell>
        </row>
        <row r="4573">
          <cell r="A4573" t="str">
            <v>670057589093</v>
          </cell>
          <cell r="B4573" t="str">
            <v>5</v>
          </cell>
          <cell r="C4573" t="str">
            <v>Other</v>
          </cell>
        </row>
        <row r="4574">
          <cell r="A4574" t="str">
            <v>670057613069</v>
          </cell>
          <cell r="B4574" t="str">
            <v>3</v>
          </cell>
          <cell r="C4574" t="str">
            <v>Other</v>
          </cell>
        </row>
        <row r="4575">
          <cell r="A4575" t="str">
            <v>670057613074</v>
          </cell>
          <cell r="B4575" t="str">
            <v>Sold Out</v>
          </cell>
          <cell r="C4575" t="str">
            <v>Other</v>
          </cell>
        </row>
        <row r="4576">
          <cell r="A4576" t="str">
            <v>670057624229</v>
          </cell>
          <cell r="B4576" t="str">
            <v>Sold Out</v>
          </cell>
          <cell r="C4576" t="str">
            <v>Other</v>
          </cell>
        </row>
        <row r="4577">
          <cell r="A4577" t="str">
            <v>670070062129</v>
          </cell>
          <cell r="B4577" t="str">
            <v>9</v>
          </cell>
          <cell r="C4577" t="str">
            <v>Other</v>
          </cell>
        </row>
        <row r="4578">
          <cell r="A4578" t="str">
            <v>670070062133</v>
          </cell>
          <cell r="B4578" t="str">
            <v>Sold Out</v>
          </cell>
          <cell r="C4578" t="str">
            <v>Other</v>
          </cell>
        </row>
        <row r="4579">
          <cell r="A4579" t="str">
            <v>670070062164</v>
          </cell>
          <cell r="B4579" t="str">
            <v>100+</v>
          </cell>
          <cell r="C4579" t="str">
            <v>Other</v>
          </cell>
        </row>
        <row r="4580">
          <cell r="A4580" t="str">
            <v>670070124129</v>
          </cell>
          <cell r="B4580" t="str">
            <v>Sold Out</v>
          </cell>
          <cell r="C4580" t="str">
            <v>Other</v>
          </cell>
        </row>
        <row r="4581">
          <cell r="A4581" t="str">
            <v>670070283164</v>
          </cell>
          <cell r="B4581" t="str">
            <v>100+</v>
          </cell>
          <cell r="C4581" t="str">
            <v>Other</v>
          </cell>
        </row>
        <row r="4582">
          <cell r="A4582" t="str">
            <v>670070315069</v>
          </cell>
          <cell r="B4582" t="str">
            <v>2</v>
          </cell>
          <cell r="C4582" t="str">
            <v>Other</v>
          </cell>
        </row>
        <row r="4583">
          <cell r="A4583" t="str">
            <v>670070317129</v>
          </cell>
          <cell r="B4583" t="str">
            <v>11</v>
          </cell>
          <cell r="C4583" t="str">
            <v>Other</v>
          </cell>
        </row>
        <row r="4584">
          <cell r="A4584" t="str">
            <v>670070317164</v>
          </cell>
          <cell r="B4584" t="str">
            <v>100+</v>
          </cell>
          <cell r="C4584" t="str">
            <v>Other</v>
          </cell>
        </row>
        <row r="4585">
          <cell r="A4585" t="str">
            <v>670070421229</v>
          </cell>
          <cell r="B4585" t="str">
            <v>3</v>
          </cell>
          <cell r="C4585" t="str">
            <v>Other</v>
          </cell>
        </row>
        <row r="4586">
          <cell r="A4586" t="str">
            <v>670070452173</v>
          </cell>
          <cell r="B4586" t="str">
            <v>100+</v>
          </cell>
          <cell r="C4586" t="str">
            <v>Other</v>
          </cell>
        </row>
        <row r="4587">
          <cell r="A4587" t="str">
            <v>670070473073</v>
          </cell>
          <cell r="B4587" t="str">
            <v>14</v>
          </cell>
          <cell r="C4587" t="str">
            <v>Other</v>
          </cell>
        </row>
        <row r="4588">
          <cell r="A4588" t="str">
            <v>670070553129</v>
          </cell>
          <cell r="B4588" t="str">
            <v>Sold Out</v>
          </cell>
          <cell r="C4588" t="str">
            <v>Other</v>
          </cell>
        </row>
        <row r="4589">
          <cell r="A4589" t="str">
            <v>670070623069</v>
          </cell>
          <cell r="B4589" t="str">
            <v>20</v>
          </cell>
          <cell r="C4589" t="str">
            <v>Other</v>
          </cell>
        </row>
        <row r="4590">
          <cell r="A4590" t="str">
            <v>670070626073</v>
          </cell>
          <cell r="B4590" t="str">
            <v>9</v>
          </cell>
          <cell r="C4590" t="str">
            <v>Other</v>
          </cell>
        </row>
        <row r="4591">
          <cell r="A4591" t="str">
            <v>670070632164</v>
          </cell>
          <cell r="B4591" t="str">
            <v>58</v>
          </cell>
          <cell r="C4591" t="str">
            <v>Other</v>
          </cell>
        </row>
        <row r="4592">
          <cell r="A4592" t="str">
            <v>670070638069</v>
          </cell>
          <cell r="B4592" t="str">
            <v>7</v>
          </cell>
          <cell r="C4592" t="str">
            <v>Other</v>
          </cell>
        </row>
        <row r="4593">
          <cell r="A4593" t="str">
            <v>670070638073</v>
          </cell>
          <cell r="B4593" t="str">
            <v>Sold Out</v>
          </cell>
          <cell r="C4593" t="str">
            <v>Other</v>
          </cell>
        </row>
        <row r="4594">
          <cell r="A4594" t="str">
            <v>670070638129</v>
          </cell>
          <cell r="B4594" t="str">
            <v>6</v>
          </cell>
          <cell r="C4594" t="str">
            <v>Other</v>
          </cell>
        </row>
        <row r="4595">
          <cell r="A4595" t="str">
            <v>670070658073</v>
          </cell>
          <cell r="B4595" t="str">
            <v>2</v>
          </cell>
          <cell r="C4595" t="str">
            <v>Other</v>
          </cell>
        </row>
        <row r="4596">
          <cell r="A4596" t="str">
            <v>670075374138</v>
          </cell>
          <cell r="B4596" t="str">
            <v>Sold Out</v>
          </cell>
          <cell r="C4596" t="str">
            <v>Other</v>
          </cell>
        </row>
        <row r="4597">
          <cell r="A4597" t="str">
            <v>670075567247</v>
          </cell>
          <cell r="B4597" t="str">
            <v>Sold Out</v>
          </cell>
          <cell r="C4597" t="str">
            <v>Other</v>
          </cell>
        </row>
        <row r="4598">
          <cell r="A4598" t="str">
            <v>670076178142</v>
          </cell>
          <cell r="B4598" t="str">
            <v>1</v>
          </cell>
          <cell r="C4598" t="str">
            <v>Other</v>
          </cell>
        </row>
        <row r="4599">
          <cell r="A4599" t="str">
            <v>670077045247</v>
          </cell>
          <cell r="B4599" t="str">
            <v>Sold Out</v>
          </cell>
          <cell r="C4599" t="str">
            <v>Other</v>
          </cell>
        </row>
        <row r="4600">
          <cell r="A4600" t="str">
            <v>670086062129</v>
          </cell>
          <cell r="B4600" t="str">
            <v>4</v>
          </cell>
          <cell r="C4600" t="str">
            <v>Other</v>
          </cell>
        </row>
        <row r="4601">
          <cell r="A4601" t="str">
            <v>670086130073</v>
          </cell>
          <cell r="B4601" t="str">
            <v>6</v>
          </cell>
          <cell r="C4601" t="str">
            <v>Other</v>
          </cell>
        </row>
        <row r="4602">
          <cell r="A4602" t="str">
            <v>670086153173</v>
          </cell>
          <cell r="B4602" t="str">
            <v>16</v>
          </cell>
          <cell r="C4602" t="str">
            <v>Other</v>
          </cell>
        </row>
        <row r="4603">
          <cell r="A4603" t="str">
            <v>670086204165</v>
          </cell>
          <cell r="B4603" t="str">
            <v>Sold Out</v>
          </cell>
          <cell r="C4603" t="str">
            <v>Other</v>
          </cell>
        </row>
        <row r="4604">
          <cell r="A4604" t="str">
            <v>670086316069</v>
          </cell>
          <cell r="B4604" t="str">
            <v>11</v>
          </cell>
          <cell r="C4604" t="str">
            <v>Other</v>
          </cell>
        </row>
        <row r="4605">
          <cell r="A4605" t="str">
            <v>670086418133</v>
          </cell>
          <cell r="B4605" t="str">
            <v>100+</v>
          </cell>
          <cell r="C4605" t="str">
            <v>Other</v>
          </cell>
        </row>
        <row r="4606">
          <cell r="A4606" t="str">
            <v>670086471044</v>
          </cell>
          <cell r="B4606" t="str">
            <v>Sold Out</v>
          </cell>
          <cell r="C4606" t="str">
            <v>Other</v>
          </cell>
        </row>
        <row r="4607">
          <cell r="A4607" t="str">
            <v>670087297140</v>
          </cell>
          <cell r="B4607" t="str">
            <v>12/01/09</v>
          </cell>
          <cell r="C4607" t="str">
            <v>Other</v>
          </cell>
        </row>
        <row r="4608">
          <cell r="A4608" t="str">
            <v>670087297143</v>
          </cell>
          <cell r="B4608" t="str">
            <v>Sold Out</v>
          </cell>
          <cell r="C4608" t="str">
            <v>Other</v>
          </cell>
        </row>
        <row r="4609">
          <cell r="A4609" t="str">
            <v>670087308073</v>
          </cell>
          <cell r="B4609" t="str">
            <v>12/01/09</v>
          </cell>
          <cell r="C4609" t="str">
            <v>Other</v>
          </cell>
        </row>
        <row r="4610">
          <cell r="A4610" t="str">
            <v>670087320044</v>
          </cell>
          <cell r="B4610" t="str">
            <v>12/01/09</v>
          </cell>
          <cell r="C4610" t="str">
            <v>Other</v>
          </cell>
        </row>
        <row r="4611">
          <cell r="A4611" t="str">
            <v>670087323129</v>
          </cell>
          <cell r="B4611" t="str">
            <v>12/01/09</v>
          </cell>
          <cell r="C4611" t="str">
            <v>Other</v>
          </cell>
        </row>
        <row r="4612">
          <cell r="A4612" t="str">
            <v>670146049129</v>
          </cell>
          <cell r="B4612" t="str">
            <v>Sold Out</v>
          </cell>
          <cell r="C4612" t="str">
            <v>Other</v>
          </cell>
        </row>
        <row r="4613">
          <cell r="A4613" t="str">
            <v>670146074069</v>
          </cell>
          <cell r="B4613" t="str">
            <v>Sold Out</v>
          </cell>
          <cell r="C4613" t="str">
            <v>Other</v>
          </cell>
        </row>
        <row r="4614">
          <cell r="A4614" t="str">
            <v>670146620069</v>
          </cell>
          <cell r="B4614" t="str">
            <v>1</v>
          </cell>
          <cell r="C4614" t="str">
            <v>Other</v>
          </cell>
        </row>
        <row r="4615">
          <cell r="A4615" t="str">
            <v>670168020129</v>
          </cell>
          <cell r="B4615" t="str">
            <v>Sold Out</v>
          </cell>
          <cell r="C4615" t="str">
            <v>Other</v>
          </cell>
        </row>
        <row r="4616">
          <cell r="A4616" t="str">
            <v>670168032129</v>
          </cell>
          <cell r="B4616" t="str">
            <v>Sold Out</v>
          </cell>
          <cell r="C4616" t="str">
            <v>Other</v>
          </cell>
        </row>
        <row r="4617">
          <cell r="A4617" t="str">
            <v>670168038044</v>
          </cell>
          <cell r="B4617" t="str">
            <v>Sold Out</v>
          </cell>
          <cell r="C4617" t="str">
            <v>Other</v>
          </cell>
        </row>
        <row r="4618">
          <cell r="A4618" t="str">
            <v>670168038135</v>
          </cell>
          <cell r="B4618" t="str">
            <v>Sold Out</v>
          </cell>
          <cell r="C4618" t="str">
            <v>Other</v>
          </cell>
        </row>
        <row r="4619">
          <cell r="A4619" t="str">
            <v>670168062069</v>
          </cell>
          <cell r="B4619" t="str">
            <v>Sold Out</v>
          </cell>
          <cell r="C4619" t="str">
            <v>Other</v>
          </cell>
        </row>
        <row r="4620">
          <cell r="A4620" t="str">
            <v>670168062129</v>
          </cell>
          <cell r="B4620" t="str">
            <v>Sold Out</v>
          </cell>
          <cell r="C4620" t="str">
            <v>Other</v>
          </cell>
        </row>
        <row r="4621">
          <cell r="A4621" t="str">
            <v>670168072044</v>
          </cell>
          <cell r="B4621" t="str">
            <v>1</v>
          </cell>
          <cell r="C4621" t="str">
            <v>Other</v>
          </cell>
        </row>
        <row r="4622">
          <cell r="A4622" t="str">
            <v>670168210069</v>
          </cell>
          <cell r="B4622" t="str">
            <v>100+</v>
          </cell>
          <cell r="C4622" t="str">
            <v>Other</v>
          </cell>
        </row>
        <row r="4623">
          <cell r="A4623" t="str">
            <v>670168210074</v>
          </cell>
          <cell r="B4623" t="str">
            <v>30+ Days</v>
          </cell>
          <cell r="C4623" t="str">
            <v>Other</v>
          </cell>
        </row>
        <row r="4624">
          <cell r="A4624" t="str">
            <v>670168210084</v>
          </cell>
          <cell r="B4624" t="str">
            <v>100+</v>
          </cell>
          <cell r="C4624" t="str">
            <v>Other</v>
          </cell>
        </row>
        <row r="4625">
          <cell r="A4625" t="str">
            <v>670168266133</v>
          </cell>
          <cell r="B4625" t="str">
            <v>100+</v>
          </cell>
          <cell r="C4625" t="str">
            <v>Other</v>
          </cell>
        </row>
        <row r="4626">
          <cell r="A4626" t="str">
            <v>670168299080</v>
          </cell>
          <cell r="B4626" t="str">
            <v>1</v>
          </cell>
          <cell r="C4626" t="str">
            <v>Other</v>
          </cell>
        </row>
        <row r="4627">
          <cell r="A4627" t="str">
            <v>670168302129</v>
          </cell>
          <cell r="B4627" t="str">
            <v>2</v>
          </cell>
          <cell r="C4627" t="str">
            <v>Other</v>
          </cell>
        </row>
        <row r="4628">
          <cell r="A4628" t="str">
            <v>670168424129</v>
          </cell>
          <cell r="B4628" t="str">
            <v>Sold Out</v>
          </cell>
          <cell r="C4628" t="str">
            <v>Other</v>
          </cell>
        </row>
        <row r="4629">
          <cell r="A4629" t="str">
            <v>670168537129</v>
          </cell>
          <cell r="B4629" t="str">
            <v>4</v>
          </cell>
          <cell r="C4629" t="str">
            <v>Other</v>
          </cell>
        </row>
        <row r="4630">
          <cell r="A4630" t="str">
            <v>670168553129</v>
          </cell>
          <cell r="B4630" t="str">
            <v>Sold Out</v>
          </cell>
          <cell r="C4630" t="str">
            <v>Other</v>
          </cell>
        </row>
        <row r="4631">
          <cell r="A4631" t="str">
            <v>670168555084</v>
          </cell>
          <cell r="B4631" t="str">
            <v>Sold Out</v>
          </cell>
          <cell r="C4631" t="str">
            <v>Other</v>
          </cell>
        </row>
        <row r="4632">
          <cell r="A4632" t="str">
            <v>670168613069</v>
          </cell>
          <cell r="B4632" t="str">
            <v>100+</v>
          </cell>
          <cell r="C4632" t="str">
            <v>Other</v>
          </cell>
        </row>
        <row r="4633">
          <cell r="A4633" t="str">
            <v>670168658073</v>
          </cell>
          <cell r="B4633" t="str">
            <v>3</v>
          </cell>
          <cell r="C4633" t="str">
            <v>Other</v>
          </cell>
        </row>
        <row r="4634">
          <cell r="A4634" t="str">
            <v>670168660129</v>
          </cell>
          <cell r="B4634" t="str">
            <v>3</v>
          </cell>
          <cell r="C4634" t="str">
            <v>Other</v>
          </cell>
        </row>
        <row r="4635">
          <cell r="A4635" t="str">
            <v>670168671084</v>
          </cell>
          <cell r="B4635" t="str">
            <v>Sold Out</v>
          </cell>
          <cell r="C4635" t="str">
            <v>Other</v>
          </cell>
        </row>
        <row r="4636">
          <cell r="A4636" t="str">
            <v>670174045044</v>
          </cell>
          <cell r="B4636" t="str">
            <v>Sold Out</v>
          </cell>
          <cell r="C4636" t="str">
            <v>Other</v>
          </cell>
        </row>
        <row r="4637">
          <cell r="A4637" t="str">
            <v>670174045137</v>
          </cell>
          <cell r="B4637" t="str">
            <v>2</v>
          </cell>
          <cell r="C4637" t="str">
            <v>Other</v>
          </cell>
        </row>
        <row r="4638">
          <cell r="A4638" t="str">
            <v>670174062129</v>
          </cell>
          <cell r="B4638" t="str">
            <v>1</v>
          </cell>
          <cell r="C4638" t="str">
            <v>Other</v>
          </cell>
        </row>
        <row r="4639">
          <cell r="A4639" t="str">
            <v>670174062135</v>
          </cell>
          <cell r="B4639" t="str">
            <v>4</v>
          </cell>
          <cell r="C4639" t="str">
            <v>Other</v>
          </cell>
        </row>
        <row r="4640">
          <cell r="A4640" t="str">
            <v>670174078048</v>
          </cell>
          <cell r="B4640" t="str">
            <v>5</v>
          </cell>
          <cell r="C4640" t="str">
            <v>Other</v>
          </cell>
        </row>
        <row r="4641">
          <cell r="A4641" t="str">
            <v>670174105052</v>
          </cell>
          <cell r="B4641" t="str">
            <v>Sold Out</v>
          </cell>
          <cell r="C4641" t="str">
            <v>Other</v>
          </cell>
        </row>
        <row r="4642">
          <cell r="A4642" t="str">
            <v>670174154069</v>
          </cell>
          <cell r="B4642" t="str">
            <v>Sold Out</v>
          </cell>
          <cell r="C4642" t="str">
            <v>Other</v>
          </cell>
        </row>
        <row r="4643">
          <cell r="A4643" t="str">
            <v>670174154227</v>
          </cell>
          <cell r="B4643" t="str">
            <v>2</v>
          </cell>
          <cell r="C4643" t="str">
            <v>Other</v>
          </cell>
        </row>
        <row r="4644">
          <cell r="A4644" t="str">
            <v>670174204129</v>
          </cell>
          <cell r="B4644" t="str">
            <v>4</v>
          </cell>
          <cell r="C4644" t="str">
            <v>Other</v>
          </cell>
        </row>
        <row r="4645">
          <cell r="A4645" t="str">
            <v>670174204140</v>
          </cell>
          <cell r="B4645" t="str">
            <v>Sold Out</v>
          </cell>
          <cell r="C4645" t="str">
            <v>Other</v>
          </cell>
        </row>
        <row r="4646">
          <cell r="A4646" t="str">
            <v>670174237173</v>
          </cell>
          <cell r="B4646" t="str">
            <v>3</v>
          </cell>
          <cell r="C4646" t="str">
            <v>Other</v>
          </cell>
        </row>
        <row r="4647">
          <cell r="A4647" t="str">
            <v>670174292124</v>
          </cell>
          <cell r="B4647" t="str">
            <v>Sold Out</v>
          </cell>
          <cell r="C4647" t="str">
            <v>Other</v>
          </cell>
        </row>
        <row r="4648">
          <cell r="A4648" t="str">
            <v>670174324056</v>
          </cell>
          <cell r="B4648" t="str">
            <v>Sold Out</v>
          </cell>
          <cell r="C4648" t="str">
            <v>Other</v>
          </cell>
        </row>
        <row r="4649">
          <cell r="A4649" t="str">
            <v>670174362069</v>
          </cell>
          <cell r="B4649" t="str">
            <v>Sold Out</v>
          </cell>
          <cell r="C4649" t="str">
            <v>Other</v>
          </cell>
        </row>
        <row r="4650">
          <cell r="A4650" t="str">
            <v>670174374123</v>
          </cell>
          <cell r="B4650" t="str">
            <v>2</v>
          </cell>
          <cell r="C4650" t="str">
            <v>Other</v>
          </cell>
        </row>
        <row r="4651">
          <cell r="A4651" t="str">
            <v>670174374129</v>
          </cell>
          <cell r="B4651" t="str">
            <v>Sold Out</v>
          </cell>
          <cell r="C4651" t="str">
            <v>Other</v>
          </cell>
        </row>
        <row r="4652">
          <cell r="A4652" t="str">
            <v>670174422074</v>
          </cell>
          <cell r="B4652" t="str">
            <v>1</v>
          </cell>
          <cell r="C4652" t="str">
            <v>Other</v>
          </cell>
        </row>
        <row r="4653">
          <cell r="A4653" t="str">
            <v>670174422079</v>
          </cell>
          <cell r="B4653" t="str">
            <v>Sold Out</v>
          </cell>
          <cell r="C4653" t="str">
            <v>Other</v>
          </cell>
        </row>
        <row r="4654">
          <cell r="A4654" t="str">
            <v>670174430166</v>
          </cell>
          <cell r="B4654" t="str">
            <v>3</v>
          </cell>
          <cell r="C4654" t="str">
            <v>Other</v>
          </cell>
        </row>
        <row r="4655">
          <cell r="A4655" t="str">
            <v>670174453113</v>
          </cell>
          <cell r="B4655" t="str">
            <v>Sold Out</v>
          </cell>
          <cell r="C4655" t="str">
            <v>Other</v>
          </cell>
        </row>
        <row r="4656">
          <cell r="A4656" t="str">
            <v>670174613069</v>
          </cell>
          <cell r="B4656" t="str">
            <v>1</v>
          </cell>
          <cell r="C4656" t="str">
            <v>Other</v>
          </cell>
        </row>
        <row r="4657">
          <cell r="A4657" t="str">
            <v>670174613074</v>
          </cell>
          <cell r="B4657" t="str">
            <v>3</v>
          </cell>
          <cell r="C4657" t="str">
            <v>Other</v>
          </cell>
        </row>
        <row r="4658">
          <cell r="A4658" t="str">
            <v>670174632073</v>
          </cell>
          <cell r="B4658" t="str">
            <v>3</v>
          </cell>
          <cell r="C4658" t="str">
            <v>Other</v>
          </cell>
        </row>
        <row r="4659">
          <cell r="A4659" t="str">
            <v>670175182129</v>
          </cell>
          <cell r="B4659" t="str">
            <v>Sold Out</v>
          </cell>
          <cell r="C4659" t="str">
            <v>Other</v>
          </cell>
        </row>
        <row r="4660">
          <cell r="A4660" t="str">
            <v>670175280069</v>
          </cell>
          <cell r="B4660" t="str">
            <v>12/01/09</v>
          </cell>
          <cell r="C4660" t="str">
            <v>B</v>
          </cell>
        </row>
        <row r="4661">
          <cell r="A4661" t="str">
            <v>670175311129</v>
          </cell>
          <cell r="B4661" t="str">
            <v>Sold Out</v>
          </cell>
          <cell r="C4661" t="str">
            <v>Other</v>
          </cell>
        </row>
        <row r="4662">
          <cell r="A4662" t="str">
            <v>670175374133</v>
          </cell>
          <cell r="B4662" t="str">
            <v>72</v>
          </cell>
          <cell r="C4662" t="str">
            <v>C</v>
          </cell>
        </row>
        <row r="4663">
          <cell r="A4663" t="str">
            <v>670175561133</v>
          </cell>
          <cell r="B4663" t="str">
            <v>12/01/09</v>
          </cell>
          <cell r="C4663" t="str">
            <v>B</v>
          </cell>
        </row>
        <row r="4664">
          <cell r="A4664" t="str">
            <v>670175682129</v>
          </cell>
          <cell r="B4664" t="str">
            <v>5</v>
          </cell>
          <cell r="C4664" t="str">
            <v>Other</v>
          </cell>
        </row>
        <row r="4665">
          <cell r="A4665" t="str">
            <v>670175742139</v>
          </cell>
          <cell r="B4665" t="str">
            <v>100+</v>
          </cell>
          <cell r="C4665" t="str">
            <v>B</v>
          </cell>
        </row>
        <row r="4666">
          <cell r="A4666" t="str">
            <v>670175792129</v>
          </cell>
          <cell r="B4666" t="str">
            <v>12/01/09</v>
          </cell>
          <cell r="C4666" t="str">
            <v>B</v>
          </cell>
        </row>
        <row r="4667">
          <cell r="A4667" t="str">
            <v>670195038069</v>
          </cell>
          <cell r="B4667" t="str">
            <v>42</v>
          </cell>
          <cell r="C4667" t="str">
            <v>C</v>
          </cell>
        </row>
        <row r="4668">
          <cell r="A4668" t="str">
            <v>670195038136</v>
          </cell>
          <cell r="B4668" t="str">
            <v>Sold Out</v>
          </cell>
          <cell r="C4668" t="str">
            <v>Other</v>
          </cell>
        </row>
        <row r="4669">
          <cell r="A4669" t="str">
            <v>670195045044</v>
          </cell>
          <cell r="B4669" t="str">
            <v>Sold Out</v>
          </cell>
          <cell r="C4669" t="str">
            <v>Other</v>
          </cell>
        </row>
        <row r="4670">
          <cell r="A4670" t="str">
            <v>670195045129</v>
          </cell>
          <cell r="B4670" t="str">
            <v>10/06/09</v>
          </cell>
          <cell r="C4670" t="str">
            <v>A</v>
          </cell>
        </row>
        <row r="4671">
          <cell r="A4671" t="str">
            <v>670195062129</v>
          </cell>
          <cell r="B4671" t="str">
            <v>100+</v>
          </cell>
          <cell r="C4671" t="str">
            <v>A+</v>
          </cell>
        </row>
        <row r="4672">
          <cell r="A4672" t="str">
            <v>670195062135</v>
          </cell>
          <cell r="B4672" t="str">
            <v>09/29/09</v>
          </cell>
          <cell r="C4672" t="str">
            <v>A+</v>
          </cell>
        </row>
        <row r="4673">
          <cell r="A4673" t="str">
            <v>670195063129</v>
          </cell>
          <cell r="B4673" t="str">
            <v>1</v>
          </cell>
          <cell r="C4673" t="str">
            <v>Other</v>
          </cell>
        </row>
        <row r="4674">
          <cell r="A4674" t="str">
            <v>670195066129</v>
          </cell>
          <cell r="B4674" t="str">
            <v>66</v>
          </cell>
          <cell r="C4674" t="str">
            <v>B</v>
          </cell>
        </row>
        <row r="4675">
          <cell r="A4675" t="str">
            <v>670195130069</v>
          </cell>
          <cell r="B4675" t="str">
            <v>Sold Out</v>
          </cell>
          <cell r="C4675" t="str">
            <v>Other</v>
          </cell>
        </row>
        <row r="4676">
          <cell r="A4676" t="str">
            <v>670195130073</v>
          </cell>
          <cell r="B4676" t="str">
            <v>Sold Out</v>
          </cell>
          <cell r="C4676" t="str">
            <v>Other</v>
          </cell>
        </row>
        <row r="4677">
          <cell r="A4677" t="str">
            <v>670195154227</v>
          </cell>
          <cell r="B4677" t="str">
            <v>Sold Out</v>
          </cell>
          <cell r="C4677" t="str">
            <v>Other</v>
          </cell>
        </row>
        <row r="4678">
          <cell r="A4678" t="str">
            <v>670195188073</v>
          </cell>
          <cell r="B4678" t="str">
            <v>1</v>
          </cell>
          <cell r="C4678" t="str">
            <v>Other</v>
          </cell>
        </row>
        <row r="4679">
          <cell r="A4679" t="str">
            <v>670195266133</v>
          </cell>
          <cell r="B4679" t="str">
            <v>Sold Out</v>
          </cell>
          <cell r="C4679" t="str">
            <v>Other</v>
          </cell>
        </row>
        <row r="4680">
          <cell r="A4680" t="str">
            <v>670195374129</v>
          </cell>
          <cell r="B4680" t="str">
            <v>100+</v>
          </cell>
          <cell r="C4680" t="str">
            <v>A</v>
          </cell>
        </row>
        <row r="4681">
          <cell r="A4681" t="str">
            <v>670195374135</v>
          </cell>
          <cell r="B4681" t="str">
            <v>100+</v>
          </cell>
          <cell r="C4681" t="str">
            <v>A</v>
          </cell>
        </row>
        <row r="4682">
          <cell r="A4682" t="str">
            <v>670195374139</v>
          </cell>
          <cell r="B4682" t="str">
            <v>Sold Out</v>
          </cell>
          <cell r="C4682" t="str">
            <v>Other</v>
          </cell>
        </row>
        <row r="4683">
          <cell r="A4683" t="str">
            <v>670195474044</v>
          </cell>
          <cell r="B4683" t="str">
            <v>1</v>
          </cell>
          <cell r="C4683" t="str">
            <v>Other</v>
          </cell>
        </row>
        <row r="4684">
          <cell r="A4684" t="str">
            <v>670195537129</v>
          </cell>
          <cell r="B4684" t="str">
            <v>4</v>
          </cell>
          <cell r="C4684" t="str">
            <v>Other</v>
          </cell>
        </row>
        <row r="4685">
          <cell r="A4685" t="str">
            <v>670195555143</v>
          </cell>
          <cell r="B4685" t="str">
            <v>Sold Out</v>
          </cell>
          <cell r="C4685" t="str">
            <v>Other</v>
          </cell>
        </row>
        <row r="4686">
          <cell r="A4686" t="str">
            <v>670195613069</v>
          </cell>
          <cell r="B4686" t="str">
            <v>100+</v>
          </cell>
          <cell r="C4686" t="str">
            <v>A</v>
          </cell>
        </row>
        <row r="4687">
          <cell r="A4687" t="str">
            <v>670195613074</v>
          </cell>
          <cell r="B4687" t="str">
            <v>100+</v>
          </cell>
          <cell r="C4687" t="str">
            <v>A</v>
          </cell>
        </row>
        <row r="4688">
          <cell r="A4688" t="str">
            <v>670195638129</v>
          </cell>
          <cell r="B4688" t="str">
            <v>100+</v>
          </cell>
          <cell r="C4688" t="str">
            <v>A</v>
          </cell>
        </row>
        <row r="4689">
          <cell r="A4689" t="str">
            <v>670195642129</v>
          </cell>
          <cell r="B4689" t="str">
            <v>30+ Days</v>
          </cell>
          <cell r="C4689" t="str">
            <v>Other</v>
          </cell>
        </row>
        <row r="4690">
          <cell r="A4690" t="str">
            <v>670195662038</v>
          </cell>
          <cell r="B4690" t="str">
            <v>3</v>
          </cell>
          <cell r="C4690" t="str">
            <v>Other</v>
          </cell>
        </row>
        <row r="4691">
          <cell r="A4691" t="str">
            <v>670197062044</v>
          </cell>
          <cell r="B4691" t="str">
            <v>Sold Out</v>
          </cell>
          <cell r="C4691" t="str">
            <v>Other</v>
          </cell>
        </row>
        <row r="4692">
          <cell r="A4692" t="str">
            <v>670197062069</v>
          </cell>
          <cell r="B4692" t="str">
            <v>28</v>
          </cell>
          <cell r="C4692" t="str">
            <v>Other</v>
          </cell>
        </row>
        <row r="4693">
          <cell r="A4693" t="str">
            <v>670197062073</v>
          </cell>
          <cell r="B4693" t="str">
            <v>100+</v>
          </cell>
          <cell r="C4693" t="str">
            <v>Other</v>
          </cell>
        </row>
        <row r="4694">
          <cell r="A4694" t="str">
            <v>670197122073</v>
          </cell>
          <cell r="B4694" t="str">
            <v>Sold Out</v>
          </cell>
          <cell r="C4694" t="str">
            <v>Other</v>
          </cell>
        </row>
        <row r="4695">
          <cell r="A4695" t="str">
            <v>670197283164</v>
          </cell>
          <cell r="B4695" t="str">
            <v>100+</v>
          </cell>
          <cell r="C4695" t="str">
            <v>Other</v>
          </cell>
        </row>
        <row r="4696">
          <cell r="A4696" t="str">
            <v>670197315069</v>
          </cell>
          <cell r="B4696" t="str">
            <v>31</v>
          </cell>
          <cell r="C4696" t="str">
            <v>Other</v>
          </cell>
        </row>
        <row r="4697">
          <cell r="A4697" t="str">
            <v>670197322147</v>
          </cell>
          <cell r="B4697" t="str">
            <v>Sold Out</v>
          </cell>
          <cell r="C4697" t="str">
            <v>Other</v>
          </cell>
        </row>
        <row r="4698">
          <cell r="A4698" t="str">
            <v>670197473073</v>
          </cell>
          <cell r="B4698" t="str">
            <v>Sold Out</v>
          </cell>
          <cell r="C4698" t="str">
            <v>Other</v>
          </cell>
        </row>
        <row r="4699">
          <cell r="A4699" t="str">
            <v>670197680073</v>
          </cell>
          <cell r="B4699" t="str">
            <v>53</v>
          </cell>
          <cell r="C4699" t="str">
            <v>Other</v>
          </cell>
        </row>
        <row r="4700">
          <cell r="A4700" t="str">
            <v>670197681129</v>
          </cell>
          <cell r="B4700" t="str">
            <v>Sold Out</v>
          </cell>
          <cell r="C4700" t="str">
            <v>Other</v>
          </cell>
        </row>
        <row r="4701">
          <cell r="A4701" t="str">
            <v>670201062129</v>
          </cell>
          <cell r="B4701" t="str">
            <v>Sold Out</v>
          </cell>
          <cell r="C4701" t="str">
            <v>Other</v>
          </cell>
        </row>
        <row r="4702">
          <cell r="A4702" t="str">
            <v>670201100051</v>
          </cell>
          <cell r="B4702" t="str">
            <v>Sold Out</v>
          </cell>
          <cell r="C4702" t="str">
            <v>Other</v>
          </cell>
        </row>
        <row r="4703">
          <cell r="A4703" t="str">
            <v>670201100129</v>
          </cell>
          <cell r="B4703" t="str">
            <v>Sold Out</v>
          </cell>
          <cell r="C4703" t="str">
            <v>Other</v>
          </cell>
        </row>
        <row r="4704">
          <cell r="A4704" t="str">
            <v>670201103050</v>
          </cell>
          <cell r="B4704" t="str">
            <v>Sold Out</v>
          </cell>
          <cell r="C4704" t="str">
            <v>Other</v>
          </cell>
        </row>
        <row r="4705">
          <cell r="A4705" t="str">
            <v>670201105052</v>
          </cell>
          <cell r="B4705" t="str">
            <v>Sold Out</v>
          </cell>
          <cell r="C4705" t="str">
            <v>Other</v>
          </cell>
        </row>
        <row r="4706">
          <cell r="A4706" t="str">
            <v>670201190075</v>
          </cell>
          <cell r="B4706" t="str">
            <v>Sold Out</v>
          </cell>
          <cell r="C4706" t="str">
            <v>Other</v>
          </cell>
        </row>
        <row r="4707">
          <cell r="A4707" t="str">
            <v>670201286045</v>
          </cell>
          <cell r="B4707" t="str">
            <v>9</v>
          </cell>
          <cell r="C4707" t="str">
            <v>Other</v>
          </cell>
        </row>
        <row r="4708">
          <cell r="A4708" t="str">
            <v>670201405164</v>
          </cell>
          <cell r="B4708" t="str">
            <v>Sold Out</v>
          </cell>
          <cell r="C4708" t="str">
            <v>Other</v>
          </cell>
        </row>
        <row r="4709">
          <cell r="A4709" t="str">
            <v>670201421069</v>
          </cell>
          <cell r="B4709" t="str">
            <v>Sold Out</v>
          </cell>
          <cell r="C4709" t="str">
            <v>Other</v>
          </cell>
        </row>
        <row r="4710">
          <cell r="A4710" t="str">
            <v>670201514129</v>
          </cell>
          <cell r="B4710" t="str">
            <v>Sold Out</v>
          </cell>
          <cell r="C4710" t="str">
            <v>Other</v>
          </cell>
        </row>
        <row r="4711">
          <cell r="A4711" t="str">
            <v>670201613069</v>
          </cell>
          <cell r="B4711" t="str">
            <v>Sold Out</v>
          </cell>
          <cell r="C4711" t="str">
            <v>Other</v>
          </cell>
        </row>
        <row r="4712">
          <cell r="A4712" t="str">
            <v>670201625231</v>
          </cell>
          <cell r="B4712" t="str">
            <v>Sold Out</v>
          </cell>
          <cell r="C4712" t="str">
            <v>Other</v>
          </cell>
        </row>
        <row r="4713">
          <cell r="A4713" t="str">
            <v>670207038129</v>
          </cell>
          <cell r="B4713" t="str">
            <v>10</v>
          </cell>
          <cell r="C4713" t="str">
            <v>Other</v>
          </cell>
        </row>
        <row r="4714">
          <cell r="A4714" t="str">
            <v>670207062135</v>
          </cell>
          <cell r="B4714" t="str">
            <v>1</v>
          </cell>
          <cell r="C4714" t="str">
            <v>Other</v>
          </cell>
        </row>
        <row r="4715">
          <cell r="A4715" t="str">
            <v>670207163159</v>
          </cell>
          <cell r="B4715" t="str">
            <v>100+</v>
          </cell>
          <cell r="C4715" t="str">
            <v>Other</v>
          </cell>
        </row>
        <row r="4716">
          <cell r="A4716" t="str">
            <v>670207203143</v>
          </cell>
          <cell r="B4716" t="str">
            <v>2</v>
          </cell>
          <cell r="C4716" t="str">
            <v>Other</v>
          </cell>
        </row>
        <row r="4717">
          <cell r="A4717" t="str">
            <v>670207334133</v>
          </cell>
          <cell r="B4717" t="str">
            <v>54</v>
          </cell>
          <cell r="C4717" t="str">
            <v>Other</v>
          </cell>
        </row>
        <row r="4718">
          <cell r="A4718" t="str">
            <v>670207342147</v>
          </cell>
          <cell r="B4718" t="str">
            <v>100+</v>
          </cell>
          <cell r="C4718" t="str">
            <v>Other</v>
          </cell>
        </row>
        <row r="4719">
          <cell r="A4719" t="str">
            <v>670207363073</v>
          </cell>
          <cell r="B4719" t="str">
            <v>100+</v>
          </cell>
          <cell r="C4719" t="str">
            <v>Other</v>
          </cell>
        </row>
        <row r="4720">
          <cell r="A4720" t="str">
            <v>670207613069</v>
          </cell>
          <cell r="B4720" t="str">
            <v>13</v>
          </cell>
          <cell r="C4720" t="str">
            <v>Other</v>
          </cell>
        </row>
        <row r="4721">
          <cell r="A4721" t="str">
            <v>670207625230</v>
          </cell>
          <cell r="B4721" t="str">
            <v>100+</v>
          </cell>
          <cell r="C4721" t="str">
            <v>Other</v>
          </cell>
        </row>
        <row r="4722">
          <cell r="A4722" t="str">
            <v>670221045129</v>
          </cell>
          <cell r="B4722" t="str">
            <v>Sold Out</v>
          </cell>
          <cell r="C4722" t="str">
            <v>Other</v>
          </cell>
        </row>
        <row r="4723">
          <cell r="A4723" t="str">
            <v>670221045137</v>
          </cell>
          <cell r="B4723" t="str">
            <v>2</v>
          </cell>
          <cell r="C4723" t="str">
            <v>Other</v>
          </cell>
        </row>
        <row r="4724">
          <cell r="A4724" t="str">
            <v>670221062129</v>
          </cell>
          <cell r="B4724" t="str">
            <v>Sold Out</v>
          </cell>
          <cell r="C4724" t="str">
            <v>Other</v>
          </cell>
        </row>
        <row r="4725">
          <cell r="A4725" t="str">
            <v>670221062135</v>
          </cell>
          <cell r="B4725" t="str">
            <v>Sold Out</v>
          </cell>
          <cell r="C4725" t="str">
            <v>Other</v>
          </cell>
        </row>
        <row r="4726">
          <cell r="A4726" t="str">
            <v>670221062136</v>
          </cell>
          <cell r="B4726" t="str">
            <v>Sold Out</v>
          </cell>
          <cell r="C4726" t="str">
            <v>Other</v>
          </cell>
        </row>
        <row r="4727">
          <cell r="A4727" t="str">
            <v>670221062143</v>
          </cell>
          <cell r="B4727" t="str">
            <v>Sold Out</v>
          </cell>
          <cell r="C4727" t="str">
            <v>Other</v>
          </cell>
        </row>
        <row r="4728">
          <cell r="A4728" t="str">
            <v>670221066129</v>
          </cell>
          <cell r="B4728" t="str">
            <v>Sold Out</v>
          </cell>
          <cell r="C4728" t="str">
            <v>Other</v>
          </cell>
        </row>
        <row r="4729">
          <cell r="A4729" t="str">
            <v>670221078048</v>
          </cell>
          <cell r="B4729" t="str">
            <v>1</v>
          </cell>
          <cell r="C4729" t="str">
            <v>Other</v>
          </cell>
        </row>
        <row r="4730">
          <cell r="A4730" t="str">
            <v>670221130069</v>
          </cell>
          <cell r="B4730" t="str">
            <v>Sold Out</v>
          </cell>
          <cell r="C4730" t="str">
            <v>Other</v>
          </cell>
        </row>
        <row r="4731">
          <cell r="A4731" t="str">
            <v>670221130072</v>
          </cell>
          <cell r="B4731" t="str">
            <v>4</v>
          </cell>
          <cell r="C4731" t="str">
            <v>Other</v>
          </cell>
        </row>
        <row r="4732">
          <cell r="A4732" t="str">
            <v>670221130073</v>
          </cell>
          <cell r="B4732" t="str">
            <v>2</v>
          </cell>
          <cell r="C4732" t="str">
            <v>Other</v>
          </cell>
        </row>
        <row r="4733">
          <cell r="A4733" t="str">
            <v>670221154227</v>
          </cell>
          <cell r="B4733" t="str">
            <v>Sold Out</v>
          </cell>
          <cell r="C4733" t="str">
            <v>Other</v>
          </cell>
        </row>
        <row r="4734">
          <cell r="A4734" t="str">
            <v>670221204140</v>
          </cell>
          <cell r="B4734" t="str">
            <v>4</v>
          </cell>
          <cell r="C4734" t="str">
            <v>Other</v>
          </cell>
        </row>
        <row r="4735">
          <cell r="A4735" t="str">
            <v>670221237173</v>
          </cell>
          <cell r="B4735" t="str">
            <v>Sold Out</v>
          </cell>
          <cell r="C4735" t="str">
            <v>Other</v>
          </cell>
        </row>
        <row r="4736">
          <cell r="A4736" t="str">
            <v>670221471129</v>
          </cell>
          <cell r="B4736" t="str">
            <v>Sold Out</v>
          </cell>
          <cell r="C4736" t="str">
            <v>Other</v>
          </cell>
        </row>
        <row r="4737">
          <cell r="A4737" t="str">
            <v>670221608069</v>
          </cell>
          <cell r="B4737" t="str">
            <v>1</v>
          </cell>
          <cell r="C4737" t="str">
            <v>Other</v>
          </cell>
        </row>
        <row r="4738">
          <cell r="A4738" t="str">
            <v>670221613069</v>
          </cell>
          <cell r="B4738" t="str">
            <v>Sold Out</v>
          </cell>
          <cell r="C4738" t="str">
            <v>Other</v>
          </cell>
        </row>
        <row r="4739">
          <cell r="A4739" t="str">
            <v>670224151129</v>
          </cell>
          <cell r="B4739" t="str">
            <v>4</v>
          </cell>
          <cell r="C4739" t="str">
            <v>Other</v>
          </cell>
        </row>
        <row r="4740">
          <cell r="A4740" t="str">
            <v>670224164157</v>
          </cell>
          <cell r="B4740" t="str">
            <v>1</v>
          </cell>
          <cell r="C4740" t="str">
            <v>Other</v>
          </cell>
        </row>
        <row r="4741">
          <cell r="A4741" t="str">
            <v>670224177102</v>
          </cell>
          <cell r="B4741" t="str">
            <v>1</v>
          </cell>
          <cell r="C4741" t="str">
            <v>Other</v>
          </cell>
        </row>
        <row r="4742">
          <cell r="A4742" t="str">
            <v>670224177140</v>
          </cell>
          <cell r="B4742" t="str">
            <v>Sold Out</v>
          </cell>
          <cell r="C4742" t="str">
            <v>Other</v>
          </cell>
        </row>
        <row r="4743">
          <cell r="A4743" t="str">
            <v>670224617069</v>
          </cell>
          <cell r="B4743" t="str">
            <v>Sold Out</v>
          </cell>
          <cell r="C4743" t="str">
            <v>Other</v>
          </cell>
        </row>
        <row r="4744">
          <cell r="A4744" t="str">
            <v>670271062133</v>
          </cell>
          <cell r="B4744" t="str">
            <v>Sold Out</v>
          </cell>
          <cell r="C4744" t="str">
            <v>Other</v>
          </cell>
        </row>
        <row r="4745">
          <cell r="A4745" t="str">
            <v>670271356052</v>
          </cell>
          <cell r="B4745" t="str">
            <v>Sold Out</v>
          </cell>
          <cell r="C4745" t="str">
            <v>Other</v>
          </cell>
        </row>
        <row r="4746">
          <cell r="A4746" t="str">
            <v>670271448113</v>
          </cell>
          <cell r="B4746" t="str">
            <v>Sold Out</v>
          </cell>
          <cell r="C4746" t="str">
            <v>Other</v>
          </cell>
        </row>
        <row r="4747">
          <cell r="A4747" t="str">
            <v>670271613074</v>
          </cell>
          <cell r="B4747" t="str">
            <v>Sold Out</v>
          </cell>
          <cell r="C4747" t="str">
            <v>Other</v>
          </cell>
        </row>
        <row r="4748">
          <cell r="A4748" t="str">
            <v>670271631088</v>
          </cell>
          <cell r="B4748" t="str">
            <v>Sold Out</v>
          </cell>
          <cell r="C4748" t="str">
            <v>Other</v>
          </cell>
        </row>
        <row r="4749">
          <cell r="A4749" t="str">
            <v>670275044129</v>
          </cell>
          <cell r="B4749" t="str">
            <v>4</v>
          </cell>
          <cell r="C4749" t="str">
            <v>Other</v>
          </cell>
        </row>
        <row r="4750">
          <cell r="A4750" t="str">
            <v>670275062129</v>
          </cell>
          <cell r="B4750" t="str">
            <v>Sold Out</v>
          </cell>
          <cell r="C4750" t="str">
            <v>Other</v>
          </cell>
        </row>
        <row r="4751">
          <cell r="A4751" t="str">
            <v>670275062164</v>
          </cell>
          <cell r="B4751" t="str">
            <v>30+ Days</v>
          </cell>
          <cell r="C4751" t="str">
            <v>B</v>
          </cell>
        </row>
        <row r="4752">
          <cell r="A4752" t="str">
            <v>670275123069</v>
          </cell>
          <cell r="B4752" t="str">
            <v>Sold Out</v>
          </cell>
          <cell r="C4752" t="str">
            <v>Other</v>
          </cell>
        </row>
        <row r="4753">
          <cell r="A4753" t="str">
            <v>670275129069</v>
          </cell>
          <cell r="B4753" t="str">
            <v>100+</v>
          </cell>
          <cell r="C4753" t="str">
            <v>Other</v>
          </cell>
        </row>
        <row r="4754">
          <cell r="A4754" t="str">
            <v>670275145164</v>
          </cell>
          <cell r="B4754" t="str">
            <v>100+</v>
          </cell>
          <cell r="C4754" t="str">
            <v>Other</v>
          </cell>
        </row>
        <row r="4755">
          <cell r="A4755" t="str">
            <v>670275188093</v>
          </cell>
          <cell r="B4755" t="str">
            <v>2</v>
          </cell>
          <cell r="C4755" t="str">
            <v>Other</v>
          </cell>
        </row>
        <row r="4756">
          <cell r="A4756" t="str">
            <v>670275189073</v>
          </cell>
          <cell r="B4756" t="str">
            <v>11/17/09</v>
          </cell>
          <cell r="C4756" t="str">
            <v>Other</v>
          </cell>
        </row>
        <row r="4757">
          <cell r="A4757" t="str">
            <v>670275210074</v>
          </cell>
          <cell r="B4757" t="str">
            <v>4</v>
          </cell>
          <cell r="C4757" t="str">
            <v>B</v>
          </cell>
        </row>
        <row r="4758">
          <cell r="A4758" t="str">
            <v>670275210105</v>
          </cell>
          <cell r="B4758" t="str">
            <v>30+ Days</v>
          </cell>
          <cell r="C4758" t="str">
            <v>B</v>
          </cell>
        </row>
        <row r="4759">
          <cell r="A4759" t="str">
            <v>670275229052</v>
          </cell>
          <cell r="B4759" t="str">
            <v>Sold Out</v>
          </cell>
          <cell r="C4759" t="str">
            <v>Other</v>
          </cell>
        </row>
        <row r="4760">
          <cell r="A4760" t="str">
            <v>670275268069</v>
          </cell>
          <cell r="B4760" t="str">
            <v>Sold Out</v>
          </cell>
          <cell r="C4760" t="str">
            <v>Other</v>
          </cell>
        </row>
        <row r="4761">
          <cell r="A4761" t="str">
            <v>670275272073</v>
          </cell>
          <cell r="B4761" t="str">
            <v>4</v>
          </cell>
          <cell r="C4761" t="str">
            <v>Other</v>
          </cell>
        </row>
        <row r="4762">
          <cell r="A4762" t="str">
            <v>670275315069</v>
          </cell>
          <cell r="B4762" t="str">
            <v>Sold Out</v>
          </cell>
          <cell r="C4762" t="str">
            <v>Other</v>
          </cell>
        </row>
        <row r="4763">
          <cell r="A4763" t="str">
            <v>670275315074</v>
          </cell>
          <cell r="B4763" t="str">
            <v>100+</v>
          </cell>
          <cell r="C4763" t="str">
            <v>C</v>
          </cell>
        </row>
        <row r="4764">
          <cell r="A4764" t="str">
            <v>670275334144</v>
          </cell>
          <cell r="B4764" t="str">
            <v>2</v>
          </cell>
          <cell r="C4764" t="str">
            <v>Other</v>
          </cell>
        </row>
        <row r="4765">
          <cell r="A4765" t="str">
            <v>670275405129</v>
          </cell>
          <cell r="B4765" t="str">
            <v>Sold Out</v>
          </cell>
          <cell r="C4765" t="str">
            <v>Other</v>
          </cell>
        </row>
        <row r="4766">
          <cell r="A4766" t="str">
            <v>670275405164</v>
          </cell>
          <cell r="B4766" t="str">
            <v>34</v>
          </cell>
          <cell r="C4766" t="str">
            <v>Other</v>
          </cell>
        </row>
        <row r="4767">
          <cell r="A4767" t="str">
            <v>670275462073</v>
          </cell>
          <cell r="B4767" t="str">
            <v>6</v>
          </cell>
          <cell r="C4767" t="str">
            <v>Other</v>
          </cell>
        </row>
        <row r="4768">
          <cell r="A4768" t="str">
            <v>670275478105</v>
          </cell>
          <cell r="B4768" t="str">
            <v>10</v>
          </cell>
          <cell r="C4768" t="str">
            <v>Other</v>
          </cell>
        </row>
        <row r="4769">
          <cell r="A4769" t="str">
            <v>670275568069</v>
          </cell>
          <cell r="B4769" t="str">
            <v>Sold Out</v>
          </cell>
          <cell r="C4769" t="str">
            <v>Other</v>
          </cell>
        </row>
        <row r="4770">
          <cell r="A4770" t="str">
            <v>670275577093</v>
          </cell>
          <cell r="B4770" t="str">
            <v>1</v>
          </cell>
          <cell r="C4770" t="str">
            <v>Other</v>
          </cell>
        </row>
        <row r="4771">
          <cell r="A4771" t="str">
            <v>670275581073</v>
          </cell>
          <cell r="B4771" t="str">
            <v>2</v>
          </cell>
          <cell r="C4771" t="str">
            <v>Other</v>
          </cell>
        </row>
        <row r="4772">
          <cell r="A4772" t="str">
            <v>670275592073</v>
          </cell>
          <cell r="B4772" t="str">
            <v>100+</v>
          </cell>
          <cell r="C4772" t="str">
            <v>Other</v>
          </cell>
        </row>
        <row r="4773">
          <cell r="A4773" t="str">
            <v>670275613079</v>
          </cell>
          <cell r="B4773" t="str">
            <v>Sold Out</v>
          </cell>
          <cell r="C4773" t="str">
            <v>Other</v>
          </cell>
        </row>
        <row r="4774">
          <cell r="A4774" t="str">
            <v>670275617073</v>
          </cell>
          <cell r="B4774" t="str">
            <v>28</v>
          </cell>
          <cell r="C4774" t="str">
            <v>Other</v>
          </cell>
        </row>
        <row r="4775">
          <cell r="A4775" t="str">
            <v>670275623194</v>
          </cell>
          <cell r="B4775" t="str">
            <v>100+</v>
          </cell>
          <cell r="C4775" t="str">
            <v>Other</v>
          </cell>
        </row>
        <row r="4776">
          <cell r="A4776" t="str">
            <v>670275629052</v>
          </cell>
          <cell r="B4776" t="str">
            <v>100+</v>
          </cell>
          <cell r="C4776" t="str">
            <v>Other</v>
          </cell>
        </row>
        <row r="4777">
          <cell r="A4777" t="str">
            <v>670275630069</v>
          </cell>
          <cell r="B4777" t="str">
            <v>100+</v>
          </cell>
          <cell r="C4777" t="str">
            <v>Other</v>
          </cell>
        </row>
        <row r="4778">
          <cell r="A4778" t="str">
            <v>670275630073</v>
          </cell>
          <cell r="B4778" t="str">
            <v>Sold Out</v>
          </cell>
          <cell r="C4778" t="str">
            <v>Other</v>
          </cell>
        </row>
        <row r="4779">
          <cell r="A4779" t="str">
            <v>670275632073</v>
          </cell>
          <cell r="B4779" t="str">
            <v>Sold Out</v>
          </cell>
          <cell r="C4779" t="str">
            <v>C</v>
          </cell>
        </row>
        <row r="4780">
          <cell r="A4780" t="str">
            <v>670275683129</v>
          </cell>
          <cell r="B4780" t="str">
            <v>Sold Out</v>
          </cell>
          <cell r="C4780" t="str">
            <v>Other</v>
          </cell>
        </row>
        <row r="4781">
          <cell r="A4781" t="str">
            <v>670275803073</v>
          </cell>
          <cell r="B4781" t="str">
            <v>100+</v>
          </cell>
          <cell r="C4781" t="str">
            <v>C</v>
          </cell>
        </row>
        <row r="4782">
          <cell r="A4782" t="str">
            <v>670275862164</v>
          </cell>
          <cell r="B4782" t="str">
            <v>100+</v>
          </cell>
          <cell r="C4782" t="str">
            <v>C</v>
          </cell>
        </row>
        <row r="4783">
          <cell r="A4783" t="str">
            <v>670283062044</v>
          </cell>
          <cell r="B4783" t="str">
            <v>30+ Days</v>
          </cell>
          <cell r="C4783" t="str">
            <v>Other</v>
          </cell>
        </row>
        <row r="4784">
          <cell r="A4784" t="str">
            <v>670283105044</v>
          </cell>
          <cell r="B4784" t="str">
            <v>30+ Days</v>
          </cell>
          <cell r="C4784" t="str">
            <v>Other</v>
          </cell>
        </row>
        <row r="4785">
          <cell r="A4785" t="str">
            <v>670283486044</v>
          </cell>
          <cell r="B4785" t="str">
            <v>30+ Days</v>
          </cell>
          <cell r="C4785" t="str">
            <v>Other</v>
          </cell>
        </row>
        <row r="4786">
          <cell r="A4786" t="str">
            <v>670283863164</v>
          </cell>
          <cell r="B4786" t="str">
            <v>30+ Days</v>
          </cell>
          <cell r="C4786" t="str">
            <v>Other</v>
          </cell>
        </row>
        <row r="4787">
          <cell r="A4787" t="str">
            <v>670283867073</v>
          </cell>
          <cell r="B4787" t="str">
            <v>30+ Days</v>
          </cell>
          <cell r="C4787" t="str">
            <v>Other</v>
          </cell>
        </row>
        <row r="4788">
          <cell r="A4788" t="str">
            <v>670288045129</v>
          </cell>
          <cell r="B4788" t="str">
            <v>Sold Out</v>
          </cell>
          <cell r="C4788" t="str">
            <v>Other</v>
          </cell>
        </row>
        <row r="4789">
          <cell r="A4789" t="str">
            <v>670288045132</v>
          </cell>
          <cell r="B4789" t="str">
            <v>Sold Out</v>
          </cell>
          <cell r="C4789" t="str">
            <v>Other</v>
          </cell>
        </row>
        <row r="4790">
          <cell r="A4790" t="str">
            <v>670288177140</v>
          </cell>
          <cell r="B4790" t="str">
            <v>Sold Out</v>
          </cell>
          <cell r="C4790" t="str">
            <v>Other</v>
          </cell>
        </row>
        <row r="4791">
          <cell r="A4791" t="str">
            <v>670288266133</v>
          </cell>
          <cell r="B4791" t="str">
            <v>Sold Out</v>
          </cell>
          <cell r="C4791" t="str">
            <v>Other</v>
          </cell>
        </row>
        <row r="4792">
          <cell r="A4792" t="str">
            <v>670288374129</v>
          </cell>
          <cell r="B4792" t="str">
            <v>Sold Out</v>
          </cell>
          <cell r="C4792" t="str">
            <v>Other</v>
          </cell>
        </row>
        <row r="4793">
          <cell r="A4793" t="str">
            <v>670288374135</v>
          </cell>
          <cell r="B4793" t="str">
            <v>Sold Out</v>
          </cell>
          <cell r="C4793" t="str">
            <v>Other</v>
          </cell>
        </row>
        <row r="4794">
          <cell r="A4794" t="str">
            <v>670288512140</v>
          </cell>
          <cell r="B4794" t="str">
            <v>Sold Out</v>
          </cell>
          <cell r="C4794" t="str">
            <v>Other</v>
          </cell>
        </row>
        <row r="4795">
          <cell r="A4795" t="str">
            <v>670288557139</v>
          </cell>
          <cell r="B4795" t="str">
            <v>Sold Out</v>
          </cell>
          <cell r="C4795" t="str">
            <v>Other</v>
          </cell>
        </row>
        <row r="4796">
          <cell r="A4796" t="str">
            <v>670288567129</v>
          </cell>
          <cell r="B4796" t="str">
            <v>Sold Out</v>
          </cell>
          <cell r="C4796" t="str">
            <v>Other</v>
          </cell>
        </row>
        <row r="4797">
          <cell r="A4797" t="str">
            <v>670288589069</v>
          </cell>
          <cell r="B4797" t="str">
            <v>Sold Out</v>
          </cell>
          <cell r="C4797" t="str">
            <v>Other</v>
          </cell>
        </row>
        <row r="4798">
          <cell r="A4798" t="str">
            <v>670288613069</v>
          </cell>
          <cell r="B4798" t="str">
            <v>Sold Out</v>
          </cell>
          <cell r="C4798" t="str">
            <v>Other</v>
          </cell>
        </row>
        <row r="4799">
          <cell r="A4799" t="str">
            <v>670288638132</v>
          </cell>
          <cell r="B4799" t="str">
            <v>Sold Out</v>
          </cell>
          <cell r="C4799" t="str">
            <v>Other</v>
          </cell>
        </row>
        <row r="4800">
          <cell r="A4800" t="str">
            <v>670293062133</v>
          </cell>
          <cell r="B4800" t="str">
            <v>Sold Out</v>
          </cell>
          <cell r="C4800" t="str">
            <v>Other</v>
          </cell>
        </row>
        <row r="4801">
          <cell r="A4801" t="str">
            <v>670293188088</v>
          </cell>
          <cell r="B4801" t="str">
            <v>Sold Out</v>
          </cell>
          <cell r="C4801" t="str">
            <v>Other</v>
          </cell>
        </row>
        <row r="4802">
          <cell r="A4802" t="str">
            <v>670293204052</v>
          </cell>
          <cell r="B4802" t="str">
            <v>Sold Out</v>
          </cell>
          <cell r="C4802" t="str">
            <v>Other</v>
          </cell>
        </row>
        <row r="4803">
          <cell r="A4803" t="str">
            <v>670344038069</v>
          </cell>
          <cell r="B4803" t="str">
            <v>2</v>
          </cell>
          <cell r="C4803" t="str">
            <v>Other</v>
          </cell>
        </row>
        <row r="4804">
          <cell r="A4804" t="str">
            <v>670344073116</v>
          </cell>
          <cell r="B4804" t="str">
            <v>Sold Out</v>
          </cell>
          <cell r="C4804" t="str">
            <v>Other</v>
          </cell>
        </row>
        <row r="4805">
          <cell r="A4805" t="str">
            <v>670344153133</v>
          </cell>
          <cell r="B4805" t="str">
            <v>Sold Out</v>
          </cell>
          <cell r="C4805" t="str">
            <v>Other</v>
          </cell>
        </row>
        <row r="4806">
          <cell r="A4806" t="str">
            <v>670344305129</v>
          </cell>
          <cell r="B4806" t="str">
            <v>4</v>
          </cell>
          <cell r="C4806" t="str">
            <v>Other</v>
          </cell>
        </row>
        <row r="4807">
          <cell r="A4807" t="str">
            <v>670344316069</v>
          </cell>
          <cell r="B4807" t="str">
            <v>Sold Out</v>
          </cell>
          <cell r="C4807" t="str">
            <v>Other</v>
          </cell>
        </row>
        <row r="4808">
          <cell r="A4808" t="str">
            <v>670344424069</v>
          </cell>
          <cell r="B4808" t="str">
            <v>1</v>
          </cell>
          <cell r="C4808" t="str">
            <v>Other</v>
          </cell>
        </row>
        <row r="4809">
          <cell r="A4809" t="str">
            <v>670344424129</v>
          </cell>
          <cell r="B4809" t="str">
            <v>1</v>
          </cell>
          <cell r="C4809" t="str">
            <v>Other</v>
          </cell>
        </row>
        <row r="4810">
          <cell r="A4810" t="str">
            <v>670344424133</v>
          </cell>
          <cell r="B4810" t="str">
            <v>Sold Out</v>
          </cell>
          <cell r="C4810" t="str">
            <v>Other</v>
          </cell>
        </row>
        <row r="4811">
          <cell r="A4811" t="str">
            <v>670344632040</v>
          </cell>
          <cell r="B4811" t="str">
            <v>1</v>
          </cell>
          <cell r="C4811" t="str">
            <v>Other</v>
          </cell>
        </row>
        <row r="4812">
          <cell r="A4812" t="str">
            <v>670344686129</v>
          </cell>
          <cell r="B4812" t="str">
            <v>Sold Out</v>
          </cell>
          <cell r="C4812" t="str">
            <v>Other</v>
          </cell>
        </row>
        <row r="4813">
          <cell r="A4813" t="str">
            <v>670349045044</v>
          </cell>
          <cell r="B4813" t="str">
            <v>Sold Out</v>
          </cell>
          <cell r="C4813" t="str">
            <v>Other</v>
          </cell>
        </row>
        <row r="4814">
          <cell r="A4814" t="str">
            <v>670349062129</v>
          </cell>
          <cell r="B4814" t="str">
            <v>Sold Out</v>
          </cell>
          <cell r="C4814" t="str">
            <v>Other</v>
          </cell>
        </row>
        <row r="4815">
          <cell r="A4815" t="str">
            <v>670349062135</v>
          </cell>
          <cell r="B4815" t="str">
            <v>1</v>
          </cell>
          <cell r="C4815" t="str">
            <v>Other</v>
          </cell>
        </row>
        <row r="4816">
          <cell r="A4816" t="str">
            <v>670349104064</v>
          </cell>
          <cell r="B4816" t="str">
            <v>3</v>
          </cell>
          <cell r="C4816" t="str">
            <v>Other</v>
          </cell>
        </row>
        <row r="4817">
          <cell r="A4817" t="str">
            <v>670349130073</v>
          </cell>
          <cell r="B4817" t="str">
            <v>Sold Out</v>
          </cell>
          <cell r="C4817" t="str">
            <v>Other</v>
          </cell>
        </row>
        <row r="4818">
          <cell r="A4818" t="str">
            <v>670349183101</v>
          </cell>
          <cell r="B4818" t="str">
            <v>1</v>
          </cell>
          <cell r="C4818" t="str">
            <v>Other</v>
          </cell>
        </row>
        <row r="4819">
          <cell r="A4819" t="str">
            <v>670349338145</v>
          </cell>
          <cell r="B4819" t="str">
            <v>Sold Out</v>
          </cell>
          <cell r="C4819" t="str">
            <v>Other</v>
          </cell>
        </row>
        <row r="4820">
          <cell r="A4820" t="str">
            <v>670349339073</v>
          </cell>
          <cell r="B4820" t="str">
            <v>Sold Out</v>
          </cell>
          <cell r="C4820" t="str">
            <v>Other</v>
          </cell>
        </row>
        <row r="4821">
          <cell r="A4821" t="str">
            <v>670349451173</v>
          </cell>
          <cell r="B4821" t="str">
            <v>Sold Out</v>
          </cell>
          <cell r="C4821" t="str">
            <v>Other</v>
          </cell>
        </row>
        <row r="4822">
          <cell r="A4822" t="str">
            <v>670349544073</v>
          </cell>
          <cell r="B4822" t="str">
            <v>Sold Out</v>
          </cell>
          <cell r="C4822" t="str">
            <v>Other</v>
          </cell>
        </row>
        <row r="4823">
          <cell r="A4823" t="str">
            <v>670349544203</v>
          </cell>
          <cell r="B4823" t="str">
            <v>2</v>
          </cell>
          <cell r="C4823" t="str">
            <v>Other</v>
          </cell>
        </row>
        <row r="4824">
          <cell r="A4824" t="str">
            <v>670349613069</v>
          </cell>
          <cell r="B4824" t="str">
            <v>Sold Out</v>
          </cell>
          <cell r="C4824" t="str">
            <v>Other</v>
          </cell>
        </row>
        <row r="4825">
          <cell r="A4825" t="str">
            <v>670349613074</v>
          </cell>
          <cell r="B4825" t="str">
            <v>Sold Out</v>
          </cell>
          <cell r="C4825" t="str">
            <v>Other</v>
          </cell>
        </row>
        <row r="4826">
          <cell r="A4826" t="str">
            <v>670349670135</v>
          </cell>
          <cell r="B4826" t="str">
            <v>Sold Out</v>
          </cell>
          <cell r="C4826" t="str">
            <v>Other</v>
          </cell>
        </row>
        <row r="4827">
          <cell r="A4827" t="str">
            <v>670358051046</v>
          </cell>
          <cell r="B4827" t="str">
            <v>Sold Out</v>
          </cell>
          <cell r="C4827" t="str">
            <v>Other</v>
          </cell>
        </row>
        <row r="4828">
          <cell r="A4828" t="str">
            <v>670358062042</v>
          </cell>
          <cell r="B4828" t="str">
            <v>Sold Out</v>
          </cell>
          <cell r="C4828" t="str">
            <v>Other</v>
          </cell>
        </row>
        <row r="4829">
          <cell r="A4829" t="str">
            <v>670358133156</v>
          </cell>
          <cell r="B4829" t="str">
            <v>Sold Out</v>
          </cell>
          <cell r="C4829" t="str">
            <v>Other</v>
          </cell>
        </row>
        <row r="4830">
          <cell r="A4830" t="str">
            <v>670358324153</v>
          </cell>
          <cell r="B4830" t="str">
            <v>1</v>
          </cell>
          <cell r="C4830" t="str">
            <v>Other</v>
          </cell>
        </row>
        <row r="4831">
          <cell r="A4831" t="str">
            <v>670358356046</v>
          </cell>
          <cell r="B4831" t="str">
            <v>1</v>
          </cell>
          <cell r="C4831" t="str">
            <v>Other</v>
          </cell>
        </row>
        <row r="4832">
          <cell r="A4832" t="str">
            <v>670358462174</v>
          </cell>
          <cell r="B4832" t="str">
            <v>Sold Out</v>
          </cell>
          <cell r="C4832" t="str">
            <v>Other</v>
          </cell>
        </row>
        <row r="4833">
          <cell r="A4833" t="str">
            <v>670358486234</v>
          </cell>
          <cell r="B4833" t="str">
            <v>Sold Out</v>
          </cell>
          <cell r="C4833" t="str">
            <v>Other</v>
          </cell>
        </row>
        <row r="4834">
          <cell r="A4834" t="str">
            <v>670359074044</v>
          </cell>
          <cell r="B4834" t="str">
            <v>77</v>
          </cell>
          <cell r="C4834" t="str">
            <v>Other</v>
          </cell>
        </row>
        <row r="4835">
          <cell r="A4835" t="str">
            <v>670359268071</v>
          </cell>
          <cell r="B4835" t="str">
            <v>100+</v>
          </cell>
          <cell r="C4835" t="str">
            <v>Other</v>
          </cell>
        </row>
        <row r="4836">
          <cell r="A4836" t="str">
            <v>670359304164</v>
          </cell>
          <cell r="B4836" t="str">
            <v>100+</v>
          </cell>
          <cell r="C4836" t="str">
            <v>Other</v>
          </cell>
        </row>
        <row r="4837">
          <cell r="A4837" t="str">
            <v>670360029194</v>
          </cell>
          <cell r="B4837" t="str">
            <v>1</v>
          </cell>
          <cell r="C4837" t="str">
            <v>Other</v>
          </cell>
        </row>
        <row r="4838">
          <cell r="A4838" t="str">
            <v>670360045044</v>
          </cell>
          <cell r="B4838" t="str">
            <v>Sold Out</v>
          </cell>
          <cell r="C4838" t="str">
            <v>Other</v>
          </cell>
        </row>
        <row r="4839">
          <cell r="A4839" t="str">
            <v>670360045129</v>
          </cell>
          <cell r="B4839" t="str">
            <v>Sold Out</v>
          </cell>
          <cell r="C4839" t="str">
            <v>Other</v>
          </cell>
        </row>
        <row r="4840">
          <cell r="A4840" t="str">
            <v>670360054069</v>
          </cell>
          <cell r="B4840" t="str">
            <v>Sold Out</v>
          </cell>
          <cell r="C4840" t="str">
            <v>Other</v>
          </cell>
        </row>
        <row r="4841">
          <cell r="A4841" t="str">
            <v>670360054073</v>
          </cell>
          <cell r="B4841" t="str">
            <v>Sold Out</v>
          </cell>
          <cell r="C4841" t="str">
            <v>Other</v>
          </cell>
        </row>
        <row r="4842">
          <cell r="A4842" t="str">
            <v>670360054135</v>
          </cell>
          <cell r="B4842" t="str">
            <v>Sold Out</v>
          </cell>
          <cell r="C4842" t="str">
            <v>Other</v>
          </cell>
        </row>
        <row r="4843">
          <cell r="A4843" t="str">
            <v>670360062069</v>
          </cell>
          <cell r="B4843" t="str">
            <v>3</v>
          </cell>
          <cell r="C4843" t="str">
            <v>Other</v>
          </cell>
        </row>
        <row r="4844">
          <cell r="A4844" t="str">
            <v>670360062129</v>
          </cell>
          <cell r="B4844" t="str">
            <v>100+</v>
          </cell>
          <cell r="C4844" t="str">
            <v>Other</v>
          </cell>
        </row>
        <row r="4845">
          <cell r="A4845" t="str">
            <v>670360062135</v>
          </cell>
          <cell r="B4845" t="str">
            <v>Sold Out</v>
          </cell>
          <cell r="C4845" t="str">
            <v>Other</v>
          </cell>
        </row>
        <row r="4846">
          <cell r="A4846" t="str">
            <v>670360062136</v>
          </cell>
          <cell r="B4846" t="str">
            <v>Sold Out</v>
          </cell>
          <cell r="C4846" t="str">
            <v>Other</v>
          </cell>
        </row>
        <row r="4847">
          <cell r="A4847" t="str">
            <v>670360066129</v>
          </cell>
          <cell r="B4847" t="str">
            <v>2</v>
          </cell>
          <cell r="C4847" t="str">
            <v>Other</v>
          </cell>
        </row>
        <row r="4848">
          <cell r="A4848" t="str">
            <v>670360130069</v>
          </cell>
          <cell r="B4848" t="str">
            <v>Sold Out</v>
          </cell>
          <cell r="C4848" t="str">
            <v>Other</v>
          </cell>
        </row>
        <row r="4849">
          <cell r="A4849" t="str">
            <v>670360130073</v>
          </cell>
          <cell r="B4849" t="str">
            <v>Sold Out</v>
          </cell>
          <cell r="C4849" t="str">
            <v>Other</v>
          </cell>
        </row>
        <row r="4850">
          <cell r="A4850" t="str">
            <v>670360196069</v>
          </cell>
          <cell r="B4850" t="str">
            <v>Sold Out</v>
          </cell>
          <cell r="C4850" t="str">
            <v>Other</v>
          </cell>
        </row>
        <row r="4851">
          <cell r="A4851" t="str">
            <v>670360299080</v>
          </cell>
          <cell r="B4851" t="str">
            <v>1</v>
          </cell>
          <cell r="C4851" t="str">
            <v>Other</v>
          </cell>
        </row>
        <row r="4852">
          <cell r="A4852" t="str">
            <v>670360316069</v>
          </cell>
          <cell r="B4852" t="str">
            <v>100+</v>
          </cell>
          <cell r="C4852" t="str">
            <v>Other</v>
          </cell>
        </row>
        <row r="4853">
          <cell r="A4853" t="str">
            <v>670360362069</v>
          </cell>
          <cell r="B4853" t="str">
            <v>3</v>
          </cell>
          <cell r="C4853" t="str">
            <v>Other</v>
          </cell>
        </row>
        <row r="4854">
          <cell r="A4854" t="str">
            <v>670360424129</v>
          </cell>
          <cell r="B4854" t="str">
            <v>1</v>
          </cell>
          <cell r="C4854" t="str">
            <v>Other</v>
          </cell>
        </row>
        <row r="4855">
          <cell r="A4855" t="str">
            <v>670360484042</v>
          </cell>
          <cell r="B4855" t="str">
            <v>5</v>
          </cell>
          <cell r="C4855" t="str">
            <v>Other</v>
          </cell>
        </row>
        <row r="4856">
          <cell r="A4856" t="str">
            <v>670360512143</v>
          </cell>
          <cell r="B4856" t="str">
            <v>Sold Out</v>
          </cell>
          <cell r="C4856" t="str">
            <v>Other</v>
          </cell>
        </row>
        <row r="4857">
          <cell r="A4857" t="str">
            <v>670360537129</v>
          </cell>
          <cell r="B4857" t="str">
            <v>2</v>
          </cell>
          <cell r="C4857" t="str">
            <v>Other</v>
          </cell>
        </row>
        <row r="4858">
          <cell r="A4858" t="str">
            <v>670360660129</v>
          </cell>
          <cell r="B4858" t="str">
            <v>Sold Out</v>
          </cell>
          <cell r="C4858" t="str">
            <v>Other</v>
          </cell>
        </row>
        <row r="4859">
          <cell r="A4859" t="str">
            <v>670362287143</v>
          </cell>
          <cell r="B4859" t="str">
            <v>Sold Out</v>
          </cell>
          <cell r="C4859" t="str">
            <v>Other</v>
          </cell>
        </row>
        <row r="4860">
          <cell r="A4860" t="str">
            <v>670362311129</v>
          </cell>
          <cell r="B4860" t="str">
            <v>Sold Out</v>
          </cell>
          <cell r="C4860" t="str">
            <v>Other</v>
          </cell>
        </row>
        <row r="4861">
          <cell r="A4861" t="str">
            <v>670362311143</v>
          </cell>
          <cell r="B4861" t="str">
            <v>Sold Out</v>
          </cell>
          <cell r="C4861" t="str">
            <v>Other</v>
          </cell>
        </row>
        <row r="4862">
          <cell r="A4862" t="str">
            <v>670362512069</v>
          </cell>
          <cell r="B4862" t="str">
            <v>Sold Out</v>
          </cell>
          <cell r="C4862" t="str">
            <v>Other</v>
          </cell>
        </row>
        <row r="4863">
          <cell r="A4863" t="str">
            <v>670363009063</v>
          </cell>
          <cell r="B4863" t="str">
            <v>Sold Out</v>
          </cell>
          <cell r="C4863" t="str">
            <v>Other</v>
          </cell>
        </row>
        <row r="4864">
          <cell r="A4864" t="str">
            <v>670363009129</v>
          </cell>
          <cell r="B4864" t="str">
            <v>Sold Out</v>
          </cell>
          <cell r="C4864" t="str">
            <v>Other</v>
          </cell>
        </row>
        <row r="4865">
          <cell r="A4865" t="str">
            <v>670363038129</v>
          </cell>
          <cell r="B4865" t="str">
            <v>Sold Out</v>
          </cell>
          <cell r="C4865" t="str">
            <v>Other</v>
          </cell>
        </row>
        <row r="4866">
          <cell r="A4866" t="str">
            <v>670363099066</v>
          </cell>
          <cell r="B4866" t="str">
            <v>1</v>
          </cell>
          <cell r="C4866" t="str">
            <v>Other</v>
          </cell>
        </row>
        <row r="4867">
          <cell r="A4867" t="str">
            <v>670363164080</v>
          </cell>
          <cell r="B4867" t="str">
            <v>Sold Out</v>
          </cell>
          <cell r="C4867" t="str">
            <v>Other</v>
          </cell>
        </row>
        <row r="4868">
          <cell r="A4868" t="str">
            <v>670363311129</v>
          </cell>
          <cell r="B4868" t="str">
            <v>Sold Out</v>
          </cell>
          <cell r="C4868" t="str">
            <v>Other</v>
          </cell>
        </row>
        <row r="4869">
          <cell r="A4869" t="str">
            <v>670364071143</v>
          </cell>
          <cell r="B4869" t="str">
            <v>Sold Out</v>
          </cell>
          <cell r="C4869" t="str">
            <v>Other</v>
          </cell>
        </row>
        <row r="4870">
          <cell r="A4870" t="str">
            <v>670364075133</v>
          </cell>
          <cell r="B4870" t="str">
            <v>Sold Out</v>
          </cell>
          <cell r="C4870" t="str">
            <v>Other</v>
          </cell>
        </row>
        <row r="4871">
          <cell r="A4871" t="str">
            <v>670364135044</v>
          </cell>
          <cell r="B4871" t="str">
            <v>Sold Out</v>
          </cell>
          <cell r="C4871" t="str">
            <v>Other</v>
          </cell>
        </row>
        <row r="4872">
          <cell r="A4872" t="str">
            <v>670364144044</v>
          </cell>
          <cell r="B4872" t="str">
            <v>Sold Out</v>
          </cell>
          <cell r="C4872" t="str">
            <v>Other</v>
          </cell>
        </row>
        <row r="4873">
          <cell r="A4873" t="str">
            <v>670371071044</v>
          </cell>
          <cell r="B4873" t="str">
            <v>1</v>
          </cell>
          <cell r="C4873" t="str">
            <v>Other</v>
          </cell>
        </row>
        <row r="4874">
          <cell r="A4874" t="str">
            <v>670371071129</v>
          </cell>
          <cell r="B4874" t="str">
            <v>Sold Out</v>
          </cell>
          <cell r="C4874" t="str">
            <v>Other</v>
          </cell>
        </row>
        <row r="4875">
          <cell r="A4875" t="str">
            <v>670371096133</v>
          </cell>
          <cell r="B4875" t="str">
            <v>Sold Out</v>
          </cell>
          <cell r="C4875" t="str">
            <v>Other</v>
          </cell>
        </row>
        <row r="4876">
          <cell r="A4876" t="str">
            <v>670371368164</v>
          </cell>
          <cell r="B4876" t="str">
            <v>5</v>
          </cell>
          <cell r="C4876" t="str">
            <v>Other</v>
          </cell>
        </row>
        <row r="4877">
          <cell r="A4877" t="str">
            <v>670371798129</v>
          </cell>
          <cell r="B4877" t="str">
            <v>Sold Out</v>
          </cell>
          <cell r="C4877" t="str">
            <v>Other</v>
          </cell>
        </row>
        <row r="4878">
          <cell r="A4878" t="str">
            <v>670371799069</v>
          </cell>
          <cell r="B4878" t="str">
            <v>Sold Out</v>
          </cell>
          <cell r="C4878" t="str">
            <v>Other</v>
          </cell>
        </row>
        <row r="4879">
          <cell r="A4879" t="str">
            <v>670371805129</v>
          </cell>
          <cell r="B4879" t="str">
            <v>Sold Out</v>
          </cell>
          <cell r="C4879" t="str">
            <v>Other</v>
          </cell>
        </row>
        <row r="4880">
          <cell r="A4880" t="str">
            <v>670373056129</v>
          </cell>
          <cell r="B4880" t="str">
            <v>4</v>
          </cell>
          <cell r="C4880" t="str">
            <v>Other</v>
          </cell>
        </row>
        <row r="4881">
          <cell r="A4881" t="str">
            <v>670373062129</v>
          </cell>
          <cell r="B4881" t="str">
            <v>100+</v>
          </cell>
          <cell r="C4881" t="str">
            <v>A+</v>
          </cell>
        </row>
        <row r="4882">
          <cell r="A4882" t="str">
            <v>670373062135</v>
          </cell>
          <cell r="B4882" t="str">
            <v>11/24/09</v>
          </cell>
          <cell r="C4882" t="str">
            <v>B</v>
          </cell>
        </row>
        <row r="4883">
          <cell r="A4883" t="str">
            <v>670373200044</v>
          </cell>
          <cell r="B4883" t="str">
            <v>11/03/09</v>
          </cell>
          <cell r="C4883" t="str">
            <v>Other</v>
          </cell>
        </row>
        <row r="4884">
          <cell r="A4884" t="str">
            <v>670373210073</v>
          </cell>
          <cell r="B4884" t="str">
            <v>100+</v>
          </cell>
          <cell r="C4884" t="str">
            <v>A</v>
          </cell>
        </row>
        <row r="4885">
          <cell r="A4885" t="str">
            <v>670373267139</v>
          </cell>
          <cell r="B4885" t="str">
            <v>11/03/09</v>
          </cell>
          <cell r="C4885" t="str">
            <v>Other</v>
          </cell>
        </row>
        <row r="4886">
          <cell r="A4886" t="str">
            <v>670373316069</v>
          </cell>
          <cell r="B4886" t="str">
            <v>100+</v>
          </cell>
          <cell r="C4886" t="str">
            <v>A</v>
          </cell>
        </row>
        <row r="4887">
          <cell r="A4887" t="str">
            <v>670373316074</v>
          </cell>
          <cell r="B4887" t="str">
            <v>7</v>
          </cell>
          <cell r="C4887" t="str">
            <v>B</v>
          </cell>
        </row>
        <row r="4888">
          <cell r="A4888" t="str">
            <v>670373374129</v>
          </cell>
          <cell r="B4888" t="str">
            <v>96</v>
          </cell>
          <cell r="C4888" t="str">
            <v>A</v>
          </cell>
        </row>
        <row r="4889">
          <cell r="A4889" t="str">
            <v>670373374139</v>
          </cell>
          <cell r="B4889" t="str">
            <v>Sold Out</v>
          </cell>
          <cell r="C4889" t="str">
            <v>Other</v>
          </cell>
        </row>
        <row r="4890">
          <cell r="A4890" t="str">
            <v>670373613069</v>
          </cell>
          <cell r="B4890" t="str">
            <v>Sold Out</v>
          </cell>
          <cell r="C4890" t="str">
            <v>Other</v>
          </cell>
        </row>
        <row r="4891">
          <cell r="A4891" t="str">
            <v>670373638044</v>
          </cell>
          <cell r="B4891" t="str">
            <v>100+</v>
          </cell>
          <cell r="C4891" t="str">
            <v>A</v>
          </cell>
        </row>
        <row r="4892">
          <cell r="A4892" t="str">
            <v>670373687129</v>
          </cell>
          <cell r="B4892" t="str">
            <v>Sold Out</v>
          </cell>
          <cell r="C4892" t="str">
            <v>Other</v>
          </cell>
        </row>
        <row r="4893">
          <cell r="A4893" t="str">
            <v>670373797129</v>
          </cell>
          <cell r="B4893" t="str">
            <v>Sold Out</v>
          </cell>
          <cell r="C4893" t="str">
            <v>B</v>
          </cell>
        </row>
        <row r="4894">
          <cell r="A4894" t="str">
            <v>670373864129</v>
          </cell>
          <cell r="B4894" t="str">
            <v>Sold Out</v>
          </cell>
          <cell r="C4894" t="str">
            <v>B</v>
          </cell>
        </row>
        <row r="4895">
          <cell r="A4895" t="str">
            <v>670375045044</v>
          </cell>
          <cell r="B4895" t="str">
            <v>1</v>
          </cell>
          <cell r="C4895" t="str">
            <v>Other</v>
          </cell>
        </row>
        <row r="4896">
          <cell r="A4896" t="str">
            <v>670375045129</v>
          </cell>
          <cell r="B4896" t="str">
            <v>100+</v>
          </cell>
          <cell r="C4896" t="str">
            <v>A</v>
          </cell>
        </row>
        <row r="4897">
          <cell r="A4897" t="str">
            <v>670375062129</v>
          </cell>
          <cell r="B4897" t="str">
            <v>100+</v>
          </cell>
          <cell r="C4897" t="str">
            <v>A+</v>
          </cell>
        </row>
        <row r="4898">
          <cell r="A4898" t="str">
            <v>670375062135</v>
          </cell>
          <cell r="B4898" t="str">
            <v>100+</v>
          </cell>
          <cell r="C4898" t="str">
            <v>A</v>
          </cell>
        </row>
        <row r="4899">
          <cell r="A4899" t="str">
            <v>670375130069</v>
          </cell>
          <cell r="B4899" t="str">
            <v>100+</v>
          </cell>
          <cell r="C4899" t="str">
            <v>B</v>
          </cell>
        </row>
        <row r="4900">
          <cell r="A4900" t="str">
            <v>670375130073</v>
          </cell>
          <cell r="B4900" t="str">
            <v>4</v>
          </cell>
          <cell r="C4900" t="str">
            <v>Other</v>
          </cell>
        </row>
        <row r="4901">
          <cell r="A4901" t="str">
            <v>670375130074</v>
          </cell>
          <cell r="B4901" t="str">
            <v>97</v>
          </cell>
          <cell r="C4901" t="str">
            <v>B</v>
          </cell>
        </row>
        <row r="4902">
          <cell r="A4902" t="str">
            <v>670375210069</v>
          </cell>
          <cell r="B4902" t="str">
            <v>100+</v>
          </cell>
          <cell r="C4902" t="str">
            <v>B</v>
          </cell>
        </row>
        <row r="4903">
          <cell r="A4903" t="str">
            <v>670375210074</v>
          </cell>
          <cell r="B4903" t="str">
            <v>41</v>
          </cell>
          <cell r="C4903" t="str">
            <v>B</v>
          </cell>
        </row>
        <row r="4904">
          <cell r="A4904" t="str">
            <v>670375295129</v>
          </cell>
          <cell r="B4904" t="str">
            <v>30+ Days</v>
          </cell>
          <cell r="C4904" t="str">
            <v>Other</v>
          </cell>
        </row>
        <row r="4905">
          <cell r="A4905" t="str">
            <v>670375301129</v>
          </cell>
          <cell r="B4905" t="str">
            <v>100+</v>
          </cell>
          <cell r="C4905" t="str">
            <v>A</v>
          </cell>
        </row>
        <row r="4906">
          <cell r="A4906" t="str">
            <v>670375302135</v>
          </cell>
          <cell r="B4906" t="str">
            <v>Sold Out</v>
          </cell>
          <cell r="C4906" t="str">
            <v>B</v>
          </cell>
        </row>
        <row r="4907">
          <cell r="A4907" t="str">
            <v>670375374129</v>
          </cell>
          <cell r="B4907" t="str">
            <v>100+</v>
          </cell>
          <cell r="C4907" t="str">
            <v>A</v>
          </cell>
        </row>
        <row r="4908">
          <cell r="A4908" t="str">
            <v>670375374135</v>
          </cell>
          <cell r="B4908" t="str">
            <v>100+</v>
          </cell>
          <cell r="C4908" t="str">
            <v>A</v>
          </cell>
        </row>
        <row r="4909">
          <cell r="A4909" t="str">
            <v>670375374139</v>
          </cell>
          <cell r="B4909" t="str">
            <v>Sold Out</v>
          </cell>
          <cell r="C4909" t="str">
            <v>Other</v>
          </cell>
        </row>
        <row r="4910">
          <cell r="A4910" t="str">
            <v>670375471129</v>
          </cell>
          <cell r="B4910" t="str">
            <v>Sold Out</v>
          </cell>
          <cell r="C4910" t="str">
            <v>Other</v>
          </cell>
        </row>
        <row r="4911">
          <cell r="A4911" t="str">
            <v>670375474069</v>
          </cell>
          <cell r="B4911" t="str">
            <v>Sold Out</v>
          </cell>
          <cell r="C4911" t="str">
            <v>Other</v>
          </cell>
        </row>
        <row r="4912">
          <cell r="A4912" t="str">
            <v>670375474074</v>
          </cell>
          <cell r="B4912" t="str">
            <v>Sold Out</v>
          </cell>
          <cell r="C4912" t="str">
            <v>Other</v>
          </cell>
        </row>
        <row r="4913">
          <cell r="A4913" t="str">
            <v>670375474129</v>
          </cell>
          <cell r="B4913" t="str">
            <v>100+</v>
          </cell>
          <cell r="C4913" t="str">
            <v>A</v>
          </cell>
        </row>
        <row r="4914">
          <cell r="A4914" t="str">
            <v>670375613069</v>
          </cell>
          <cell r="B4914" t="str">
            <v>100+</v>
          </cell>
          <cell r="C4914" t="str">
            <v>A</v>
          </cell>
        </row>
        <row r="4915">
          <cell r="A4915" t="str">
            <v>670375613074</v>
          </cell>
          <cell r="B4915" t="str">
            <v>10/06/09</v>
          </cell>
          <cell r="C4915" t="str">
            <v>B</v>
          </cell>
        </row>
        <row r="4916">
          <cell r="A4916" t="str">
            <v>670375687129</v>
          </cell>
          <cell r="B4916" t="str">
            <v>Sold Out</v>
          </cell>
          <cell r="C4916" t="str">
            <v>Other</v>
          </cell>
        </row>
        <row r="4917">
          <cell r="A4917" t="str">
            <v>670375794129</v>
          </cell>
          <cell r="B4917" t="str">
            <v>Sold Out</v>
          </cell>
          <cell r="C4917" t="str">
            <v>C</v>
          </cell>
        </row>
        <row r="4918">
          <cell r="A4918" t="str">
            <v>670375808080</v>
          </cell>
          <cell r="B4918" t="str">
            <v>100+</v>
          </cell>
          <cell r="C4918" t="str">
            <v>C</v>
          </cell>
        </row>
        <row r="4919">
          <cell r="A4919" t="str">
            <v>670377038129</v>
          </cell>
          <cell r="B4919" t="str">
            <v>Sold Out</v>
          </cell>
          <cell r="C4919" t="str">
            <v>Other</v>
          </cell>
        </row>
        <row r="4920">
          <cell r="A4920" t="str">
            <v>670377057116</v>
          </cell>
          <cell r="B4920" t="str">
            <v>Sold Out</v>
          </cell>
          <cell r="C4920" t="str">
            <v>Other</v>
          </cell>
        </row>
        <row r="4921">
          <cell r="A4921" t="str">
            <v>670377062135</v>
          </cell>
          <cell r="B4921" t="str">
            <v>Sold Out</v>
          </cell>
          <cell r="C4921" t="str">
            <v>Other</v>
          </cell>
        </row>
        <row r="4922">
          <cell r="A4922" t="str">
            <v>670377130073</v>
          </cell>
          <cell r="B4922" t="str">
            <v>Sold Out</v>
          </cell>
          <cell r="C4922" t="str">
            <v>Other</v>
          </cell>
        </row>
        <row r="4923">
          <cell r="A4923" t="str">
            <v>670377287090</v>
          </cell>
          <cell r="B4923" t="str">
            <v>1</v>
          </cell>
          <cell r="C4923" t="str">
            <v>Other</v>
          </cell>
        </row>
        <row r="4924">
          <cell r="A4924" t="str">
            <v>670377316069</v>
          </cell>
          <cell r="B4924" t="str">
            <v>1</v>
          </cell>
          <cell r="C4924" t="str">
            <v>Other</v>
          </cell>
        </row>
        <row r="4925">
          <cell r="A4925" t="str">
            <v>670377316074</v>
          </cell>
          <cell r="B4925" t="str">
            <v>4</v>
          </cell>
          <cell r="C4925" t="str">
            <v>Other</v>
          </cell>
        </row>
        <row r="4926">
          <cell r="A4926" t="str">
            <v>670377472073</v>
          </cell>
          <cell r="B4926" t="str">
            <v>5</v>
          </cell>
          <cell r="C4926" t="str">
            <v>Other</v>
          </cell>
        </row>
        <row r="4927">
          <cell r="A4927" t="str">
            <v>670377529073</v>
          </cell>
          <cell r="B4927" t="str">
            <v>Sold Out</v>
          </cell>
          <cell r="C4927" t="str">
            <v>Other</v>
          </cell>
        </row>
        <row r="4928">
          <cell r="A4928" t="str">
            <v>670377634140</v>
          </cell>
          <cell r="B4928" t="str">
            <v>4</v>
          </cell>
          <cell r="C4928" t="str">
            <v>Other</v>
          </cell>
        </row>
        <row r="4929">
          <cell r="A4929" t="str">
            <v>670377637048</v>
          </cell>
          <cell r="B4929" t="str">
            <v>11</v>
          </cell>
          <cell r="C4929" t="str">
            <v>Other</v>
          </cell>
        </row>
        <row r="4930">
          <cell r="A4930" t="str">
            <v>670377658073</v>
          </cell>
          <cell r="B4930" t="str">
            <v>2</v>
          </cell>
          <cell r="C4930" t="str">
            <v>Other</v>
          </cell>
        </row>
        <row r="4931">
          <cell r="A4931" t="str">
            <v>670377671143</v>
          </cell>
          <cell r="B4931" t="str">
            <v>Sold Out</v>
          </cell>
          <cell r="C4931" t="str">
            <v>Other</v>
          </cell>
        </row>
        <row r="4932">
          <cell r="A4932" t="str">
            <v>670378038069</v>
          </cell>
          <cell r="B4932" t="str">
            <v>Sold Out</v>
          </cell>
          <cell r="C4932" t="str">
            <v>Other</v>
          </cell>
        </row>
        <row r="4933">
          <cell r="A4933" t="str">
            <v>670378038129</v>
          </cell>
          <cell r="B4933" t="str">
            <v>Sold Out</v>
          </cell>
          <cell r="C4933" t="str">
            <v>Other</v>
          </cell>
        </row>
        <row r="4934">
          <cell r="A4934" t="str">
            <v>670378038135</v>
          </cell>
          <cell r="B4934" t="str">
            <v>Sold Out</v>
          </cell>
          <cell r="C4934" t="str">
            <v>Other</v>
          </cell>
        </row>
        <row r="4935">
          <cell r="A4935" t="str">
            <v>670378053174</v>
          </cell>
          <cell r="B4935" t="str">
            <v>Sold Out</v>
          </cell>
          <cell r="C4935" t="str">
            <v>Other</v>
          </cell>
        </row>
        <row r="4936">
          <cell r="A4936" t="str">
            <v>670378053181</v>
          </cell>
          <cell r="B4936" t="str">
            <v>Sold Out</v>
          </cell>
          <cell r="C4936" t="str">
            <v>Other</v>
          </cell>
        </row>
        <row r="4937">
          <cell r="A4937" t="str">
            <v>670378104063</v>
          </cell>
          <cell r="B4937" t="str">
            <v>2</v>
          </cell>
          <cell r="C4937" t="str">
            <v>Other</v>
          </cell>
        </row>
        <row r="4938">
          <cell r="A4938" t="str">
            <v>670378104129</v>
          </cell>
          <cell r="B4938" t="str">
            <v>Sold Out</v>
          </cell>
          <cell r="C4938" t="str">
            <v>Other</v>
          </cell>
        </row>
        <row r="4939">
          <cell r="A4939" t="str">
            <v>670378112140</v>
          </cell>
          <cell r="B4939" t="str">
            <v>4</v>
          </cell>
          <cell r="C4939" t="str">
            <v>Other</v>
          </cell>
        </row>
        <row r="4940">
          <cell r="A4940" t="str">
            <v>670378133079</v>
          </cell>
          <cell r="B4940" t="str">
            <v>Sold Out</v>
          </cell>
          <cell r="C4940" t="str">
            <v>Other</v>
          </cell>
        </row>
        <row r="4941">
          <cell r="A4941" t="str">
            <v>670378154199</v>
          </cell>
          <cell r="B4941" t="str">
            <v>Sold Out</v>
          </cell>
          <cell r="C4941" t="str">
            <v>Other</v>
          </cell>
        </row>
        <row r="4942">
          <cell r="A4942" t="str">
            <v>670378163069</v>
          </cell>
          <cell r="B4942" t="str">
            <v>Sold Out</v>
          </cell>
          <cell r="C4942" t="str">
            <v>Other</v>
          </cell>
        </row>
        <row r="4943">
          <cell r="A4943" t="str">
            <v>670378177063</v>
          </cell>
          <cell r="B4943" t="str">
            <v>1</v>
          </cell>
          <cell r="C4943" t="str">
            <v>Other</v>
          </cell>
        </row>
        <row r="4944">
          <cell r="A4944" t="str">
            <v>670378178137</v>
          </cell>
          <cell r="B4944" t="str">
            <v>Sold Out</v>
          </cell>
          <cell r="C4944" t="str">
            <v>Other</v>
          </cell>
        </row>
        <row r="4945">
          <cell r="A4945" t="str">
            <v>670378178140</v>
          </cell>
          <cell r="B4945" t="str">
            <v>Sold Out</v>
          </cell>
          <cell r="C4945" t="str">
            <v>Other</v>
          </cell>
        </row>
        <row r="4946">
          <cell r="A4946" t="str">
            <v>670378188069</v>
          </cell>
          <cell r="B4946" t="str">
            <v>2</v>
          </cell>
          <cell r="C4946" t="str">
            <v>Other</v>
          </cell>
        </row>
        <row r="4947">
          <cell r="A4947" t="str">
            <v>670378188074</v>
          </cell>
          <cell r="B4947" t="str">
            <v>Sold Out</v>
          </cell>
          <cell r="C4947" t="str">
            <v>Other</v>
          </cell>
        </row>
        <row r="4948">
          <cell r="A4948" t="str">
            <v>670378188079</v>
          </cell>
          <cell r="B4948" t="str">
            <v>Sold Out</v>
          </cell>
          <cell r="C4948" t="str">
            <v>Other</v>
          </cell>
        </row>
        <row r="4949">
          <cell r="A4949" t="str">
            <v>670378194069</v>
          </cell>
          <cell r="B4949" t="str">
            <v>2</v>
          </cell>
          <cell r="C4949" t="str">
            <v>Other</v>
          </cell>
        </row>
        <row r="4950">
          <cell r="A4950" t="str">
            <v>670378194240</v>
          </cell>
          <cell r="B4950" t="str">
            <v>1</v>
          </cell>
          <cell r="C4950" t="str">
            <v>Other</v>
          </cell>
        </row>
        <row r="4951">
          <cell r="A4951" t="str">
            <v>670378306129</v>
          </cell>
          <cell r="B4951" t="str">
            <v>Sold Out</v>
          </cell>
          <cell r="C4951" t="str">
            <v>Other</v>
          </cell>
        </row>
        <row r="4952">
          <cell r="A4952" t="str">
            <v>670378306181</v>
          </cell>
          <cell r="B4952" t="str">
            <v>Sold Out</v>
          </cell>
          <cell r="C4952" t="str">
            <v>Other</v>
          </cell>
        </row>
        <row r="4953">
          <cell r="A4953" t="str">
            <v>670378329110</v>
          </cell>
          <cell r="B4953" t="str">
            <v>1</v>
          </cell>
          <cell r="C4953" t="str">
            <v>Other</v>
          </cell>
        </row>
        <row r="4954">
          <cell r="A4954" t="str">
            <v>670378339129</v>
          </cell>
          <cell r="B4954" t="str">
            <v>Sold Out</v>
          </cell>
          <cell r="C4954" t="str">
            <v>Other</v>
          </cell>
        </row>
        <row r="4955">
          <cell r="A4955" t="str">
            <v>670378358162</v>
          </cell>
          <cell r="B4955" t="str">
            <v>Sold Out</v>
          </cell>
          <cell r="C4955" t="str">
            <v>Other</v>
          </cell>
        </row>
        <row r="4956">
          <cell r="A4956" t="str">
            <v>670378567129</v>
          </cell>
          <cell r="B4956" t="str">
            <v>Sold Out</v>
          </cell>
          <cell r="C4956" t="str">
            <v>Other</v>
          </cell>
        </row>
        <row r="4957">
          <cell r="A4957" t="str">
            <v>670378589069</v>
          </cell>
          <cell r="B4957" t="str">
            <v>Sold Out</v>
          </cell>
          <cell r="C4957" t="str">
            <v>Other</v>
          </cell>
        </row>
        <row r="4958">
          <cell r="A4958" t="str">
            <v>670378589072</v>
          </cell>
          <cell r="B4958" t="str">
            <v>1</v>
          </cell>
          <cell r="C4958" t="str">
            <v>Other</v>
          </cell>
        </row>
        <row r="4959">
          <cell r="A4959" t="str">
            <v>670378613069</v>
          </cell>
          <cell r="B4959" t="str">
            <v>Sold Out</v>
          </cell>
          <cell r="C4959" t="str">
            <v>Other</v>
          </cell>
        </row>
        <row r="4960">
          <cell r="A4960" t="str">
            <v>670378638129</v>
          </cell>
          <cell r="B4960" t="str">
            <v>Sold Out</v>
          </cell>
          <cell r="C4960" t="str">
            <v>Other</v>
          </cell>
        </row>
        <row r="4961">
          <cell r="A4961" t="str">
            <v>670378638132</v>
          </cell>
          <cell r="B4961" t="str">
            <v>5</v>
          </cell>
          <cell r="C4961" t="str">
            <v>Other</v>
          </cell>
        </row>
        <row r="4962">
          <cell r="A4962" t="str">
            <v>670378638139</v>
          </cell>
          <cell r="B4962" t="str">
            <v>1</v>
          </cell>
          <cell r="C4962" t="str">
            <v>Other</v>
          </cell>
        </row>
        <row r="4963">
          <cell r="A4963" t="str">
            <v>670405026149</v>
          </cell>
          <cell r="B4963" t="str">
            <v>Sold Out</v>
          </cell>
          <cell r="C4963" t="str">
            <v>Other</v>
          </cell>
        </row>
        <row r="4964">
          <cell r="A4964" t="str">
            <v>670405038129</v>
          </cell>
          <cell r="B4964" t="str">
            <v>1</v>
          </cell>
          <cell r="C4964" t="str">
            <v>Other</v>
          </cell>
        </row>
        <row r="4965">
          <cell r="A4965" t="str">
            <v>670405105053</v>
          </cell>
          <cell r="B4965" t="str">
            <v>Sold Out</v>
          </cell>
          <cell r="C4965" t="str">
            <v>Other</v>
          </cell>
        </row>
        <row r="4966">
          <cell r="A4966" t="str">
            <v>670405212129</v>
          </cell>
          <cell r="B4966" t="str">
            <v>Sold Out</v>
          </cell>
          <cell r="C4966" t="str">
            <v>Other</v>
          </cell>
        </row>
        <row r="4967">
          <cell r="A4967" t="str">
            <v>670405212196</v>
          </cell>
          <cell r="B4967" t="str">
            <v>Sold Out</v>
          </cell>
          <cell r="C4967" t="str">
            <v>Other</v>
          </cell>
        </row>
        <row r="4968">
          <cell r="A4968" t="str">
            <v>670405292133</v>
          </cell>
          <cell r="B4968" t="str">
            <v>1</v>
          </cell>
          <cell r="C4968" t="str">
            <v>Other</v>
          </cell>
        </row>
        <row r="4969">
          <cell r="A4969" t="str">
            <v>670405356052</v>
          </cell>
          <cell r="B4969" t="str">
            <v>Sold Out</v>
          </cell>
          <cell r="C4969" t="str">
            <v>Other</v>
          </cell>
        </row>
        <row r="4970">
          <cell r="A4970" t="str">
            <v>670405421069</v>
          </cell>
          <cell r="B4970" t="str">
            <v>Sold Out</v>
          </cell>
          <cell r="C4970" t="str">
            <v>Other</v>
          </cell>
        </row>
        <row r="4971">
          <cell r="A4971" t="str">
            <v>670405574069</v>
          </cell>
          <cell r="B4971" t="str">
            <v>Sold Out</v>
          </cell>
          <cell r="C4971" t="str">
            <v>Other</v>
          </cell>
        </row>
        <row r="4972">
          <cell r="A4972" t="str">
            <v>670405607069</v>
          </cell>
          <cell r="B4972" t="str">
            <v>2</v>
          </cell>
          <cell r="C4972" t="str">
            <v>Other</v>
          </cell>
        </row>
        <row r="4973">
          <cell r="A4973" t="str">
            <v>670405624229</v>
          </cell>
          <cell r="B4973" t="str">
            <v>Sold Out</v>
          </cell>
          <cell r="C4973" t="str">
            <v>Other</v>
          </cell>
        </row>
        <row r="4974">
          <cell r="A4974" t="str">
            <v>670405657233</v>
          </cell>
          <cell r="B4974" t="str">
            <v>1</v>
          </cell>
          <cell r="C4974" t="str">
            <v>Other</v>
          </cell>
        </row>
        <row r="4975">
          <cell r="A4975" t="str">
            <v>670409062129</v>
          </cell>
          <cell r="B4975" t="str">
            <v>3</v>
          </cell>
          <cell r="C4975" t="str">
            <v>Other</v>
          </cell>
        </row>
        <row r="4976">
          <cell r="A4976" t="str">
            <v>670409062135</v>
          </cell>
          <cell r="B4976" t="str">
            <v>2</v>
          </cell>
          <cell r="C4976" t="str">
            <v>Other</v>
          </cell>
        </row>
        <row r="4977">
          <cell r="A4977" t="str">
            <v>670409105052</v>
          </cell>
          <cell r="B4977" t="str">
            <v>100+</v>
          </cell>
          <cell r="C4977" t="str">
            <v>Other</v>
          </cell>
        </row>
        <row r="4978">
          <cell r="A4978" t="str">
            <v>670409286045</v>
          </cell>
          <cell r="B4978" t="str">
            <v>1</v>
          </cell>
          <cell r="C4978" t="str">
            <v>Other</v>
          </cell>
        </row>
        <row r="4979">
          <cell r="A4979" t="str">
            <v>670409342147</v>
          </cell>
          <cell r="B4979" t="str">
            <v>100+</v>
          </cell>
          <cell r="C4979" t="str">
            <v>Other</v>
          </cell>
        </row>
        <row r="4980">
          <cell r="A4980" t="str">
            <v>670409363073</v>
          </cell>
          <cell r="B4980" t="str">
            <v>3</v>
          </cell>
          <cell r="C4980" t="str">
            <v>Other</v>
          </cell>
        </row>
        <row r="4981">
          <cell r="A4981" t="str">
            <v>670409575224</v>
          </cell>
          <cell r="B4981" t="str">
            <v>100+</v>
          </cell>
          <cell r="C4981" t="str">
            <v>Other</v>
          </cell>
        </row>
        <row r="4982">
          <cell r="A4982" t="str">
            <v>670409608069</v>
          </cell>
          <cell r="B4982" t="str">
            <v>3</v>
          </cell>
          <cell r="C4982" t="str">
            <v>Other</v>
          </cell>
        </row>
        <row r="4983">
          <cell r="A4983" t="str">
            <v>670409613069</v>
          </cell>
          <cell r="B4983" t="str">
            <v>Sold Out</v>
          </cell>
          <cell r="C4983" t="str">
            <v>Other</v>
          </cell>
        </row>
        <row r="4984">
          <cell r="A4984" t="str">
            <v>670409657233</v>
          </cell>
          <cell r="B4984" t="str">
            <v>3</v>
          </cell>
          <cell r="C4984" t="str">
            <v>Other</v>
          </cell>
        </row>
        <row r="4985">
          <cell r="A4985" t="str">
            <v>670411312135</v>
          </cell>
          <cell r="B4985" t="str">
            <v>Sold Out</v>
          </cell>
          <cell r="C4985" t="str">
            <v>Other</v>
          </cell>
        </row>
        <row r="4986">
          <cell r="A4986" t="str">
            <v>670411613080</v>
          </cell>
          <cell r="B4986" t="str">
            <v>Sold Out</v>
          </cell>
          <cell r="C4986" t="str">
            <v>Other</v>
          </cell>
        </row>
        <row r="4987">
          <cell r="A4987" t="str">
            <v>670413062129</v>
          </cell>
          <cell r="B4987" t="str">
            <v>12/01/09</v>
          </cell>
          <cell r="C4987" t="str">
            <v>Other</v>
          </cell>
        </row>
        <row r="4988">
          <cell r="A4988" t="str">
            <v>670413069069</v>
          </cell>
          <cell r="B4988" t="str">
            <v>12/01/09</v>
          </cell>
          <cell r="C4988" t="str">
            <v>Other</v>
          </cell>
        </row>
        <row r="4989">
          <cell r="A4989" t="str">
            <v>670413075133</v>
          </cell>
          <cell r="B4989" t="str">
            <v>12/01/09</v>
          </cell>
          <cell r="C4989" t="str">
            <v>Other</v>
          </cell>
        </row>
        <row r="4990">
          <cell r="A4990" t="str">
            <v>670413332129</v>
          </cell>
          <cell r="B4990" t="str">
            <v>12/01/09</v>
          </cell>
          <cell r="C4990" t="str">
            <v>Other</v>
          </cell>
        </row>
        <row r="4991">
          <cell r="A4991" t="str">
            <v>670418013069</v>
          </cell>
          <cell r="B4991" t="str">
            <v>Sold Out</v>
          </cell>
          <cell r="C4991" t="str">
            <v>Other</v>
          </cell>
        </row>
        <row r="4992">
          <cell r="A4992" t="str">
            <v>670418038129</v>
          </cell>
          <cell r="B4992" t="str">
            <v>2</v>
          </cell>
          <cell r="C4992" t="str">
            <v>Other</v>
          </cell>
        </row>
        <row r="4993">
          <cell r="A4993" t="str">
            <v>670418311129</v>
          </cell>
          <cell r="B4993" t="str">
            <v>1</v>
          </cell>
          <cell r="C4993" t="str">
            <v>Other</v>
          </cell>
        </row>
        <row r="4994">
          <cell r="A4994" t="str">
            <v>670420071044</v>
          </cell>
          <cell r="B4994" t="str">
            <v>100+</v>
          </cell>
          <cell r="C4994" t="str">
            <v>Other</v>
          </cell>
        </row>
        <row r="4995">
          <cell r="A4995" t="str">
            <v>670420137073</v>
          </cell>
          <cell r="B4995" t="str">
            <v>100+</v>
          </cell>
          <cell r="C4995" t="str">
            <v>Other</v>
          </cell>
        </row>
        <row r="4996">
          <cell r="A4996" t="str">
            <v>670420284164</v>
          </cell>
          <cell r="B4996" t="str">
            <v>100+</v>
          </cell>
          <cell r="C4996" t="str">
            <v>Other</v>
          </cell>
        </row>
        <row r="4997">
          <cell r="A4997" t="str">
            <v>670425038069</v>
          </cell>
          <cell r="B4997" t="str">
            <v>1</v>
          </cell>
          <cell r="C4997" t="str">
            <v>Other</v>
          </cell>
        </row>
        <row r="4998">
          <cell r="A4998" t="str">
            <v>670425110154</v>
          </cell>
          <cell r="B4998" t="str">
            <v>1</v>
          </cell>
          <cell r="C4998" t="str">
            <v>Other</v>
          </cell>
        </row>
        <row r="4999">
          <cell r="A4999" t="str">
            <v>670425132078</v>
          </cell>
          <cell r="B4999" t="str">
            <v>1</v>
          </cell>
          <cell r="C4999" t="str">
            <v>Other</v>
          </cell>
        </row>
        <row r="5000">
          <cell r="A5000" t="str">
            <v>670425152133</v>
          </cell>
          <cell r="B5000" t="str">
            <v>2</v>
          </cell>
          <cell r="C5000" t="str">
            <v>Other</v>
          </cell>
        </row>
        <row r="5001">
          <cell r="A5001" t="str">
            <v>670425177192</v>
          </cell>
          <cell r="B5001" t="str">
            <v>2</v>
          </cell>
          <cell r="C5001" t="str">
            <v>Other</v>
          </cell>
        </row>
        <row r="5002">
          <cell r="A5002" t="str">
            <v>670425287143</v>
          </cell>
          <cell r="B5002" t="str">
            <v>Sold Out</v>
          </cell>
          <cell r="C5002" t="str">
            <v>Other</v>
          </cell>
        </row>
        <row r="5003">
          <cell r="A5003" t="str">
            <v>670431041129</v>
          </cell>
          <cell r="B5003" t="str">
            <v>Sold Out</v>
          </cell>
          <cell r="C5003" t="str">
            <v>Other</v>
          </cell>
        </row>
        <row r="5004">
          <cell r="A5004" t="str">
            <v>670431045129</v>
          </cell>
          <cell r="B5004" t="str">
            <v>100+</v>
          </cell>
          <cell r="C5004" t="str">
            <v>Other</v>
          </cell>
        </row>
        <row r="5005">
          <cell r="A5005" t="str">
            <v>670431062129</v>
          </cell>
          <cell r="B5005" t="str">
            <v>100+</v>
          </cell>
          <cell r="C5005" t="str">
            <v>A</v>
          </cell>
        </row>
        <row r="5006">
          <cell r="A5006" t="str">
            <v>670431062135</v>
          </cell>
          <cell r="B5006" t="str">
            <v>100+</v>
          </cell>
          <cell r="C5006" t="str">
            <v>A</v>
          </cell>
        </row>
        <row r="5007">
          <cell r="A5007" t="str">
            <v>670431066129</v>
          </cell>
          <cell r="B5007" t="str">
            <v>2</v>
          </cell>
          <cell r="C5007" t="str">
            <v>Other</v>
          </cell>
        </row>
        <row r="5008">
          <cell r="A5008" t="str">
            <v>670431071129</v>
          </cell>
          <cell r="B5008" t="str">
            <v>12</v>
          </cell>
          <cell r="C5008" t="str">
            <v>Other</v>
          </cell>
        </row>
        <row r="5009">
          <cell r="A5009" t="str">
            <v>670431118069</v>
          </cell>
          <cell r="B5009" t="str">
            <v>Sold Out</v>
          </cell>
          <cell r="C5009" t="str">
            <v>Other</v>
          </cell>
        </row>
        <row r="5010">
          <cell r="A5010" t="str">
            <v>670431130069</v>
          </cell>
          <cell r="B5010" t="str">
            <v>2</v>
          </cell>
          <cell r="C5010" t="str">
            <v>Other</v>
          </cell>
        </row>
        <row r="5011">
          <cell r="A5011" t="str">
            <v>670431189069</v>
          </cell>
          <cell r="B5011" t="str">
            <v>30+ Days</v>
          </cell>
          <cell r="C5011" t="str">
            <v>Other</v>
          </cell>
        </row>
        <row r="5012">
          <cell r="A5012" t="str">
            <v>670431204143</v>
          </cell>
          <cell r="B5012" t="str">
            <v>Sold Out</v>
          </cell>
          <cell r="C5012" t="str">
            <v>C</v>
          </cell>
        </row>
        <row r="5013">
          <cell r="A5013" t="str">
            <v>670431305129</v>
          </cell>
          <cell r="B5013" t="str">
            <v>1</v>
          </cell>
          <cell r="C5013" t="str">
            <v>Other</v>
          </cell>
        </row>
        <row r="5014">
          <cell r="A5014" t="str">
            <v>670431374129</v>
          </cell>
          <cell r="B5014" t="str">
            <v>100+</v>
          </cell>
          <cell r="C5014" t="str">
            <v>B</v>
          </cell>
        </row>
        <row r="5015">
          <cell r="A5015" t="str">
            <v>670431374135</v>
          </cell>
          <cell r="B5015" t="str">
            <v>100+</v>
          </cell>
          <cell r="C5015" t="str">
            <v>A</v>
          </cell>
        </row>
        <row r="5016">
          <cell r="A5016" t="str">
            <v>670431613069</v>
          </cell>
          <cell r="B5016" t="str">
            <v>100+</v>
          </cell>
          <cell r="C5016" t="str">
            <v>B</v>
          </cell>
        </row>
        <row r="5017">
          <cell r="A5017" t="str">
            <v>670431613074</v>
          </cell>
          <cell r="B5017" t="str">
            <v>30+ Days</v>
          </cell>
          <cell r="C5017" t="str">
            <v>B</v>
          </cell>
        </row>
        <row r="5018">
          <cell r="A5018" t="str">
            <v>670431638129</v>
          </cell>
          <cell r="B5018" t="str">
            <v>30+ Days</v>
          </cell>
          <cell r="C5018" t="str">
            <v>B</v>
          </cell>
        </row>
        <row r="5019">
          <cell r="A5019" t="str">
            <v>670431638135</v>
          </cell>
          <cell r="B5019" t="str">
            <v>Sold Out</v>
          </cell>
          <cell r="C5019" t="str">
            <v>C</v>
          </cell>
        </row>
        <row r="5020">
          <cell r="A5020" t="str">
            <v>670431662093</v>
          </cell>
          <cell r="B5020" t="str">
            <v>Sold Out</v>
          </cell>
          <cell r="C5020" t="str">
            <v>Other</v>
          </cell>
        </row>
        <row r="5021">
          <cell r="A5021" t="str">
            <v>670431676069</v>
          </cell>
          <cell r="B5021" t="str">
            <v>Sold Out</v>
          </cell>
          <cell r="C5021" t="str">
            <v>Other</v>
          </cell>
        </row>
        <row r="5022">
          <cell r="A5022" t="str">
            <v>670431794129</v>
          </cell>
          <cell r="B5022" t="str">
            <v>Sold Out</v>
          </cell>
          <cell r="C5022" t="str">
            <v>C</v>
          </cell>
        </row>
        <row r="5023">
          <cell r="A5023" t="str">
            <v>670431797129</v>
          </cell>
          <cell r="B5023" t="str">
            <v>100+</v>
          </cell>
          <cell r="C5023" t="str">
            <v>C</v>
          </cell>
        </row>
        <row r="5024">
          <cell r="A5024" t="str">
            <v>670435045044</v>
          </cell>
          <cell r="B5024" t="str">
            <v>Sold Out</v>
          </cell>
          <cell r="C5024" t="str">
            <v>Other</v>
          </cell>
        </row>
        <row r="5025">
          <cell r="A5025" t="str">
            <v>670435062129</v>
          </cell>
          <cell r="B5025" t="str">
            <v>Sold Out</v>
          </cell>
          <cell r="C5025" t="str">
            <v>Other</v>
          </cell>
        </row>
        <row r="5026">
          <cell r="A5026" t="str">
            <v>670435062135</v>
          </cell>
          <cell r="B5026" t="str">
            <v>Sold Out</v>
          </cell>
          <cell r="C5026" t="str">
            <v>Other</v>
          </cell>
        </row>
        <row r="5027">
          <cell r="A5027" t="str">
            <v>670435062136</v>
          </cell>
          <cell r="B5027" t="str">
            <v>1</v>
          </cell>
          <cell r="C5027" t="str">
            <v>Other</v>
          </cell>
        </row>
        <row r="5028">
          <cell r="A5028" t="str">
            <v>670435197171</v>
          </cell>
          <cell r="B5028" t="str">
            <v>3</v>
          </cell>
          <cell r="C5028" t="str">
            <v>Other</v>
          </cell>
        </row>
        <row r="5029">
          <cell r="A5029" t="str">
            <v>670435201099</v>
          </cell>
          <cell r="B5029" t="str">
            <v>Sold Out</v>
          </cell>
          <cell r="C5029" t="str">
            <v>Other</v>
          </cell>
        </row>
        <row r="5030">
          <cell r="A5030" t="str">
            <v>670435589155</v>
          </cell>
          <cell r="B5030" t="str">
            <v>5</v>
          </cell>
          <cell r="C5030" t="str">
            <v>Other</v>
          </cell>
        </row>
        <row r="5031">
          <cell r="A5031" t="str">
            <v>670435613069</v>
          </cell>
          <cell r="B5031" t="str">
            <v>1</v>
          </cell>
          <cell r="C5031" t="str">
            <v>Other</v>
          </cell>
        </row>
        <row r="5032">
          <cell r="A5032" t="str">
            <v>670437010039</v>
          </cell>
          <cell r="B5032" t="str">
            <v>Sold Out</v>
          </cell>
          <cell r="C5032" t="str">
            <v>Other</v>
          </cell>
        </row>
        <row r="5033">
          <cell r="A5033" t="str">
            <v>670437051046</v>
          </cell>
          <cell r="B5033" t="str">
            <v>Sold Out</v>
          </cell>
          <cell r="C5033" t="str">
            <v>Other</v>
          </cell>
        </row>
        <row r="5034">
          <cell r="A5034" t="str">
            <v>670437062129</v>
          </cell>
          <cell r="B5034" t="str">
            <v>Sold Out</v>
          </cell>
          <cell r="C5034" t="str">
            <v>Other</v>
          </cell>
        </row>
        <row r="5035">
          <cell r="A5035" t="str">
            <v>670437154129</v>
          </cell>
          <cell r="B5035" t="str">
            <v>Sold Out</v>
          </cell>
          <cell r="C5035" t="str">
            <v>Other</v>
          </cell>
        </row>
        <row r="5036">
          <cell r="A5036" t="str">
            <v>670437523069</v>
          </cell>
          <cell r="B5036" t="str">
            <v>Sold Out</v>
          </cell>
          <cell r="C5036" t="str">
            <v>Other</v>
          </cell>
        </row>
        <row r="5037">
          <cell r="A5037" t="str">
            <v>670437607069</v>
          </cell>
          <cell r="B5037" t="str">
            <v>1</v>
          </cell>
          <cell r="C5037" t="str">
            <v>Other</v>
          </cell>
        </row>
        <row r="5038">
          <cell r="A5038" t="str">
            <v>670465031057</v>
          </cell>
          <cell r="B5038" t="str">
            <v>Sold Out</v>
          </cell>
          <cell r="C5038" t="str">
            <v>Other</v>
          </cell>
        </row>
        <row r="5039">
          <cell r="A5039" t="str">
            <v>670465038129</v>
          </cell>
          <cell r="B5039" t="str">
            <v>1</v>
          </cell>
          <cell r="C5039" t="str">
            <v>Other</v>
          </cell>
        </row>
        <row r="5040">
          <cell r="A5040" t="str">
            <v>670465038135</v>
          </cell>
          <cell r="B5040" t="str">
            <v>Sold Out</v>
          </cell>
          <cell r="C5040" t="str">
            <v>Other</v>
          </cell>
        </row>
        <row r="5041">
          <cell r="A5041" t="str">
            <v>670465104056</v>
          </cell>
          <cell r="B5041" t="str">
            <v>Sold Out</v>
          </cell>
          <cell r="C5041" t="str">
            <v>Other</v>
          </cell>
        </row>
        <row r="5042">
          <cell r="A5042" t="str">
            <v>670465187063</v>
          </cell>
          <cell r="B5042" t="str">
            <v>Sold Out</v>
          </cell>
          <cell r="C5042" t="str">
            <v>Other</v>
          </cell>
        </row>
        <row r="5043">
          <cell r="A5043" t="str">
            <v>670465192069</v>
          </cell>
          <cell r="B5043" t="str">
            <v>Sold Out</v>
          </cell>
          <cell r="C5043" t="str">
            <v>Other</v>
          </cell>
        </row>
        <row r="5044">
          <cell r="A5044" t="str">
            <v>670465204140</v>
          </cell>
          <cell r="B5044" t="str">
            <v>Sold Out</v>
          </cell>
          <cell r="C5044" t="str">
            <v>Other</v>
          </cell>
        </row>
        <row r="5045">
          <cell r="A5045" t="str">
            <v>670465357162</v>
          </cell>
          <cell r="B5045" t="str">
            <v>Sold Out</v>
          </cell>
          <cell r="C5045" t="str">
            <v>Other</v>
          </cell>
        </row>
        <row r="5046">
          <cell r="A5046" t="str">
            <v>670465380140</v>
          </cell>
          <cell r="B5046" t="str">
            <v>1</v>
          </cell>
          <cell r="C5046" t="str">
            <v>Other</v>
          </cell>
        </row>
        <row r="5047">
          <cell r="A5047" t="str">
            <v>670465483065</v>
          </cell>
          <cell r="B5047" t="str">
            <v>Sold Out</v>
          </cell>
          <cell r="C5047" t="str">
            <v>Other</v>
          </cell>
        </row>
        <row r="5048">
          <cell r="A5048" t="str">
            <v>670465524177</v>
          </cell>
          <cell r="B5048" t="str">
            <v>2</v>
          </cell>
          <cell r="C5048" t="str">
            <v>Other</v>
          </cell>
        </row>
        <row r="5049">
          <cell r="A5049" t="str">
            <v>670465613069</v>
          </cell>
          <cell r="B5049" t="str">
            <v>Sold Out</v>
          </cell>
          <cell r="C5049" t="str">
            <v>Other</v>
          </cell>
        </row>
        <row r="5050">
          <cell r="A5050" t="str">
            <v>670465613074</v>
          </cell>
          <cell r="B5050" t="str">
            <v>Sold Out</v>
          </cell>
          <cell r="C5050" t="str">
            <v>Other</v>
          </cell>
        </row>
        <row r="5051">
          <cell r="A5051" t="str">
            <v>670465632199</v>
          </cell>
          <cell r="B5051" t="str">
            <v>Sold Out</v>
          </cell>
          <cell r="C5051" t="str">
            <v>Other</v>
          </cell>
        </row>
        <row r="5052">
          <cell r="A5052" t="str">
            <v>670480045044</v>
          </cell>
          <cell r="B5052" t="str">
            <v>1</v>
          </cell>
          <cell r="C5052" t="str">
            <v>Other</v>
          </cell>
        </row>
        <row r="5053">
          <cell r="A5053" t="str">
            <v>670480045129</v>
          </cell>
          <cell r="B5053" t="str">
            <v>Sold Out</v>
          </cell>
          <cell r="C5053" t="str">
            <v>Other</v>
          </cell>
        </row>
        <row r="5054">
          <cell r="A5054" t="str">
            <v>670480050129</v>
          </cell>
          <cell r="B5054" t="str">
            <v>3</v>
          </cell>
          <cell r="C5054" t="str">
            <v>Other</v>
          </cell>
        </row>
        <row r="5055">
          <cell r="A5055" t="str">
            <v>670480062044</v>
          </cell>
          <cell r="B5055" t="str">
            <v>Sold Out</v>
          </cell>
          <cell r="C5055" t="str">
            <v>Other</v>
          </cell>
        </row>
        <row r="5056">
          <cell r="A5056" t="str">
            <v>670480062069</v>
          </cell>
          <cell r="B5056" t="str">
            <v>Sold Out</v>
          </cell>
          <cell r="C5056" t="str">
            <v>Other</v>
          </cell>
        </row>
        <row r="5057">
          <cell r="A5057" t="str">
            <v>670480062129</v>
          </cell>
          <cell r="B5057" t="str">
            <v>100+</v>
          </cell>
          <cell r="C5057" t="str">
            <v>Other</v>
          </cell>
        </row>
        <row r="5058">
          <cell r="A5058" t="str">
            <v>670480062135</v>
          </cell>
          <cell r="B5058" t="str">
            <v>Sold Out</v>
          </cell>
          <cell r="C5058" t="str">
            <v>Other</v>
          </cell>
        </row>
        <row r="5059">
          <cell r="A5059" t="str">
            <v>670480062136</v>
          </cell>
          <cell r="B5059" t="str">
            <v>Sold Out</v>
          </cell>
          <cell r="C5059" t="str">
            <v>Other</v>
          </cell>
        </row>
        <row r="5060">
          <cell r="A5060" t="str">
            <v>670480066129</v>
          </cell>
          <cell r="B5060" t="str">
            <v>Sold Out</v>
          </cell>
          <cell r="C5060" t="str">
            <v>Other</v>
          </cell>
        </row>
        <row r="5061">
          <cell r="A5061" t="str">
            <v>670480078048</v>
          </cell>
          <cell r="B5061" t="str">
            <v>4</v>
          </cell>
          <cell r="C5061" t="str">
            <v>Other</v>
          </cell>
        </row>
        <row r="5062">
          <cell r="A5062" t="str">
            <v>670480105052</v>
          </cell>
          <cell r="B5062" t="str">
            <v>2</v>
          </cell>
          <cell r="C5062" t="str">
            <v>Other</v>
          </cell>
        </row>
        <row r="5063">
          <cell r="A5063" t="str">
            <v>670480130069</v>
          </cell>
          <cell r="B5063" t="str">
            <v>Sold Out</v>
          </cell>
          <cell r="C5063" t="str">
            <v>Other</v>
          </cell>
        </row>
        <row r="5064">
          <cell r="A5064" t="str">
            <v>670480130073</v>
          </cell>
          <cell r="B5064" t="str">
            <v>49</v>
          </cell>
          <cell r="C5064" t="str">
            <v>Other</v>
          </cell>
        </row>
        <row r="5065">
          <cell r="A5065" t="str">
            <v>670480184098</v>
          </cell>
          <cell r="B5065" t="str">
            <v>1</v>
          </cell>
          <cell r="C5065" t="str">
            <v>Other</v>
          </cell>
        </row>
        <row r="5066">
          <cell r="A5066" t="str">
            <v>670480184129</v>
          </cell>
          <cell r="B5066" t="str">
            <v>4</v>
          </cell>
          <cell r="C5066" t="str">
            <v>Other</v>
          </cell>
        </row>
        <row r="5067">
          <cell r="A5067" t="str">
            <v>670480188069</v>
          </cell>
          <cell r="B5067" t="str">
            <v>Sold Out</v>
          </cell>
          <cell r="C5067" t="str">
            <v>Other</v>
          </cell>
        </row>
        <row r="5068">
          <cell r="A5068" t="str">
            <v>670480188156</v>
          </cell>
          <cell r="B5068" t="str">
            <v>Sold Out</v>
          </cell>
          <cell r="C5068" t="str">
            <v>Other</v>
          </cell>
        </row>
        <row r="5069">
          <cell r="A5069" t="str">
            <v>670480192129</v>
          </cell>
          <cell r="B5069" t="str">
            <v>Sold Out</v>
          </cell>
          <cell r="C5069" t="str">
            <v>Other</v>
          </cell>
        </row>
        <row r="5070">
          <cell r="A5070" t="str">
            <v>670480199175</v>
          </cell>
          <cell r="B5070" t="str">
            <v>2</v>
          </cell>
          <cell r="C5070" t="str">
            <v>Other</v>
          </cell>
        </row>
        <row r="5071">
          <cell r="A5071" t="str">
            <v>670480204129</v>
          </cell>
          <cell r="B5071" t="str">
            <v>1</v>
          </cell>
          <cell r="C5071" t="str">
            <v>Other</v>
          </cell>
        </row>
        <row r="5072">
          <cell r="A5072" t="str">
            <v>670480230053</v>
          </cell>
          <cell r="B5072" t="str">
            <v>Sold Out</v>
          </cell>
          <cell r="C5072" t="str">
            <v>Other</v>
          </cell>
        </row>
        <row r="5073">
          <cell r="A5073" t="str">
            <v>670480274080</v>
          </cell>
          <cell r="B5073" t="str">
            <v>Sold Out</v>
          </cell>
          <cell r="C5073" t="str">
            <v>Other</v>
          </cell>
        </row>
        <row r="5074">
          <cell r="A5074" t="str">
            <v>670480339073</v>
          </cell>
          <cell r="B5074" t="str">
            <v>Sold Out</v>
          </cell>
          <cell r="C5074" t="str">
            <v>Other</v>
          </cell>
        </row>
        <row r="5075">
          <cell r="A5075" t="str">
            <v>670480365046</v>
          </cell>
          <cell r="B5075" t="str">
            <v>Sold Out</v>
          </cell>
          <cell r="C5075" t="str">
            <v>Other</v>
          </cell>
        </row>
        <row r="5076">
          <cell r="A5076" t="str">
            <v>670480386129</v>
          </cell>
          <cell r="B5076" t="str">
            <v>1</v>
          </cell>
          <cell r="C5076" t="str">
            <v>Other</v>
          </cell>
        </row>
        <row r="5077">
          <cell r="A5077" t="str">
            <v>670480430166</v>
          </cell>
          <cell r="B5077" t="str">
            <v>5</v>
          </cell>
          <cell r="C5077" t="str">
            <v>Other</v>
          </cell>
        </row>
        <row r="5078">
          <cell r="A5078" t="str">
            <v>670480451113</v>
          </cell>
          <cell r="B5078" t="str">
            <v>Sold Out</v>
          </cell>
          <cell r="C5078" t="str">
            <v>Other</v>
          </cell>
        </row>
        <row r="5079">
          <cell r="A5079" t="str">
            <v>670480472073</v>
          </cell>
          <cell r="B5079" t="str">
            <v>Sold Out</v>
          </cell>
          <cell r="C5079" t="str">
            <v>Other</v>
          </cell>
        </row>
        <row r="5080">
          <cell r="A5080" t="str">
            <v>670480485044</v>
          </cell>
          <cell r="B5080" t="str">
            <v>1</v>
          </cell>
          <cell r="C5080" t="str">
            <v>Other</v>
          </cell>
        </row>
        <row r="5081">
          <cell r="A5081" t="str">
            <v>670480555143</v>
          </cell>
          <cell r="B5081" t="str">
            <v>1</v>
          </cell>
          <cell r="C5081" t="str">
            <v>Other</v>
          </cell>
        </row>
        <row r="5082">
          <cell r="A5082" t="str">
            <v>670480613069</v>
          </cell>
          <cell r="B5082" t="str">
            <v>100+</v>
          </cell>
          <cell r="C5082" t="str">
            <v>Other</v>
          </cell>
        </row>
        <row r="5083">
          <cell r="A5083" t="str">
            <v>670480613074</v>
          </cell>
          <cell r="B5083" t="str">
            <v>1</v>
          </cell>
          <cell r="C5083" t="str">
            <v>Other</v>
          </cell>
        </row>
        <row r="5084">
          <cell r="A5084" t="str">
            <v>670480632073</v>
          </cell>
          <cell r="B5084" t="str">
            <v>Sold Out</v>
          </cell>
          <cell r="C5084" t="str">
            <v>Other</v>
          </cell>
        </row>
        <row r="5085">
          <cell r="A5085" t="str">
            <v>670480632129</v>
          </cell>
          <cell r="B5085" t="str">
            <v>Sold Out</v>
          </cell>
          <cell r="C5085" t="str">
            <v>Other</v>
          </cell>
        </row>
        <row r="5086">
          <cell r="A5086" t="str">
            <v>670480638129</v>
          </cell>
          <cell r="B5086" t="str">
            <v>Sold Out</v>
          </cell>
          <cell r="C5086" t="str">
            <v>Other</v>
          </cell>
        </row>
        <row r="5087">
          <cell r="A5087" t="str">
            <v>670484031057</v>
          </cell>
          <cell r="B5087" t="str">
            <v>Sold Out</v>
          </cell>
          <cell r="C5087" t="str">
            <v>Other</v>
          </cell>
        </row>
        <row r="5088">
          <cell r="A5088" t="str">
            <v>670484038060</v>
          </cell>
          <cell r="B5088" t="str">
            <v>Sold Out</v>
          </cell>
          <cell r="C5088" t="str">
            <v>Other</v>
          </cell>
        </row>
        <row r="5089">
          <cell r="A5089" t="str">
            <v>670484038129</v>
          </cell>
          <cell r="B5089" t="str">
            <v>Sold Out</v>
          </cell>
          <cell r="C5089" t="str">
            <v>Other</v>
          </cell>
        </row>
        <row r="5090">
          <cell r="A5090" t="str">
            <v>670484038135</v>
          </cell>
          <cell r="B5090" t="str">
            <v>Sold Out</v>
          </cell>
          <cell r="C5090" t="str">
            <v>Other</v>
          </cell>
        </row>
        <row r="5091">
          <cell r="A5091" t="str">
            <v>670484045129</v>
          </cell>
          <cell r="B5091" t="str">
            <v>Sold Out</v>
          </cell>
          <cell r="C5091" t="str">
            <v>Other</v>
          </cell>
        </row>
        <row r="5092">
          <cell r="A5092" t="str">
            <v>670484045132</v>
          </cell>
          <cell r="B5092" t="str">
            <v>Sold Out</v>
          </cell>
          <cell r="C5092" t="str">
            <v>Other</v>
          </cell>
        </row>
        <row r="5093">
          <cell r="A5093" t="str">
            <v>670484053177</v>
          </cell>
          <cell r="B5093" t="str">
            <v>Sold Out</v>
          </cell>
          <cell r="C5093" t="str">
            <v>Other</v>
          </cell>
        </row>
        <row r="5094">
          <cell r="A5094" t="str">
            <v>670484112140</v>
          </cell>
          <cell r="B5094" t="str">
            <v>Sold Out</v>
          </cell>
          <cell r="C5094" t="str">
            <v>Other</v>
          </cell>
        </row>
        <row r="5095">
          <cell r="A5095" t="str">
            <v>670484177063</v>
          </cell>
          <cell r="B5095" t="str">
            <v>Sold Out</v>
          </cell>
          <cell r="C5095" t="str">
            <v>Other</v>
          </cell>
        </row>
        <row r="5096">
          <cell r="A5096" t="str">
            <v>670484177177</v>
          </cell>
          <cell r="B5096" t="str">
            <v>Sold Out</v>
          </cell>
          <cell r="C5096" t="str">
            <v>Other</v>
          </cell>
        </row>
        <row r="5097">
          <cell r="A5097" t="str">
            <v>670484188069</v>
          </cell>
          <cell r="B5097" t="str">
            <v>Sold Out</v>
          </cell>
          <cell r="C5097" t="str">
            <v>Other</v>
          </cell>
        </row>
        <row r="5098">
          <cell r="A5098" t="str">
            <v>670484204143</v>
          </cell>
          <cell r="B5098" t="str">
            <v>Sold Out</v>
          </cell>
          <cell r="C5098" t="str">
            <v>Other</v>
          </cell>
        </row>
        <row r="5099">
          <cell r="A5099" t="str">
            <v>670484236129</v>
          </cell>
          <cell r="B5099" t="str">
            <v>Sold Out</v>
          </cell>
          <cell r="C5099" t="str">
            <v>Other</v>
          </cell>
        </row>
        <row r="5100">
          <cell r="A5100" t="str">
            <v>670484278069</v>
          </cell>
          <cell r="B5100" t="str">
            <v>Sold Out</v>
          </cell>
          <cell r="C5100" t="str">
            <v>Other</v>
          </cell>
        </row>
        <row r="5101">
          <cell r="A5101" t="str">
            <v>670484318076</v>
          </cell>
          <cell r="B5101" t="str">
            <v>Sold Out</v>
          </cell>
          <cell r="C5101" t="str">
            <v>Other</v>
          </cell>
        </row>
        <row r="5102">
          <cell r="A5102" t="str">
            <v>670484375141</v>
          </cell>
          <cell r="B5102" t="str">
            <v>Sold Out</v>
          </cell>
          <cell r="C5102" t="str">
            <v>Other</v>
          </cell>
        </row>
        <row r="5103">
          <cell r="A5103" t="str">
            <v>670484524143</v>
          </cell>
          <cell r="B5103" t="str">
            <v>Sold Out</v>
          </cell>
          <cell r="C5103" t="str">
            <v>Other</v>
          </cell>
        </row>
        <row r="5104">
          <cell r="A5104" t="str">
            <v>670484565129</v>
          </cell>
          <cell r="B5104" t="str">
            <v>Sold Out</v>
          </cell>
          <cell r="C5104" t="str">
            <v>Other</v>
          </cell>
        </row>
        <row r="5105">
          <cell r="A5105" t="str">
            <v>670484613069</v>
          </cell>
          <cell r="B5105" t="str">
            <v>Sold Out</v>
          </cell>
          <cell r="C5105" t="str">
            <v>Other</v>
          </cell>
        </row>
        <row r="5106">
          <cell r="A5106" t="str">
            <v>670484613079</v>
          </cell>
          <cell r="B5106" t="str">
            <v>Sold Out</v>
          </cell>
          <cell r="C5106" t="str">
            <v>Other</v>
          </cell>
        </row>
        <row r="5107">
          <cell r="A5107" t="str">
            <v>670488038069</v>
          </cell>
          <cell r="B5107" t="str">
            <v>Sold Out</v>
          </cell>
          <cell r="C5107" t="str">
            <v>Other</v>
          </cell>
        </row>
        <row r="5108">
          <cell r="A5108" t="str">
            <v>670488038084</v>
          </cell>
          <cell r="B5108" t="str">
            <v>Sold Out</v>
          </cell>
          <cell r="C5108" t="str">
            <v>Other</v>
          </cell>
        </row>
        <row r="5109">
          <cell r="A5109" t="str">
            <v>670488038129</v>
          </cell>
          <cell r="B5109" t="str">
            <v>Sold Out</v>
          </cell>
          <cell r="C5109" t="str">
            <v>Other</v>
          </cell>
        </row>
        <row r="5110">
          <cell r="A5110" t="str">
            <v>670488038135</v>
          </cell>
          <cell r="B5110" t="str">
            <v>Sold Out</v>
          </cell>
          <cell r="C5110" t="str">
            <v>Other</v>
          </cell>
        </row>
        <row r="5111">
          <cell r="A5111" t="str">
            <v>670488045129</v>
          </cell>
          <cell r="B5111" t="str">
            <v>1</v>
          </cell>
          <cell r="C5111" t="str">
            <v>Other</v>
          </cell>
        </row>
        <row r="5112">
          <cell r="A5112" t="str">
            <v>670488045140</v>
          </cell>
          <cell r="B5112" t="str">
            <v>Sold Out</v>
          </cell>
          <cell r="C5112" t="str">
            <v>Other</v>
          </cell>
        </row>
        <row r="5113">
          <cell r="A5113" t="str">
            <v>670488053177</v>
          </cell>
          <cell r="B5113" t="str">
            <v>1</v>
          </cell>
          <cell r="C5113" t="str">
            <v>Other</v>
          </cell>
        </row>
        <row r="5114">
          <cell r="A5114" t="str">
            <v>670488104056</v>
          </cell>
          <cell r="B5114" t="str">
            <v>Sold Out</v>
          </cell>
          <cell r="C5114" t="str">
            <v>Other</v>
          </cell>
        </row>
        <row r="5115">
          <cell r="A5115" t="str">
            <v>670488104129</v>
          </cell>
          <cell r="B5115" t="str">
            <v>1</v>
          </cell>
          <cell r="C5115" t="str">
            <v>Other</v>
          </cell>
        </row>
        <row r="5116">
          <cell r="A5116" t="str">
            <v>670488104179</v>
          </cell>
          <cell r="B5116" t="str">
            <v>Sold Out</v>
          </cell>
          <cell r="C5116" t="str">
            <v>Other</v>
          </cell>
        </row>
        <row r="5117">
          <cell r="A5117" t="str">
            <v>670488155143</v>
          </cell>
          <cell r="B5117" t="str">
            <v>Sold Out</v>
          </cell>
          <cell r="C5117" t="str">
            <v>Other</v>
          </cell>
        </row>
        <row r="5118">
          <cell r="A5118" t="str">
            <v>670488177063</v>
          </cell>
          <cell r="B5118" t="str">
            <v>Sold Out</v>
          </cell>
          <cell r="C5118" t="str">
            <v>Other</v>
          </cell>
        </row>
        <row r="5119">
          <cell r="A5119" t="str">
            <v>670488177129</v>
          </cell>
          <cell r="B5119" t="str">
            <v>Sold Out</v>
          </cell>
          <cell r="C5119" t="str">
            <v>Other</v>
          </cell>
        </row>
        <row r="5120">
          <cell r="A5120" t="str">
            <v>670488183167</v>
          </cell>
          <cell r="B5120" t="str">
            <v>Sold Out</v>
          </cell>
          <cell r="C5120" t="str">
            <v>Other</v>
          </cell>
        </row>
        <row r="5121">
          <cell r="A5121" t="str">
            <v>670488204129</v>
          </cell>
          <cell r="B5121" t="str">
            <v>Sold Out</v>
          </cell>
          <cell r="C5121" t="str">
            <v>Other</v>
          </cell>
        </row>
        <row r="5122">
          <cell r="A5122" t="str">
            <v>670488231197</v>
          </cell>
          <cell r="B5122" t="str">
            <v>Sold Out</v>
          </cell>
          <cell r="C5122" t="str">
            <v>Other</v>
          </cell>
        </row>
        <row r="5123">
          <cell r="A5123" t="str">
            <v>670488275069</v>
          </cell>
          <cell r="B5123" t="str">
            <v>Sold Out</v>
          </cell>
          <cell r="C5123" t="str">
            <v>Other</v>
          </cell>
        </row>
        <row r="5124">
          <cell r="A5124" t="str">
            <v>670488275080</v>
          </cell>
          <cell r="B5124" t="str">
            <v>Sold Out</v>
          </cell>
          <cell r="C5124" t="str">
            <v>Other</v>
          </cell>
        </row>
        <row r="5125">
          <cell r="A5125" t="str">
            <v>670488291133</v>
          </cell>
          <cell r="B5125" t="str">
            <v>Sold Out</v>
          </cell>
          <cell r="C5125" t="str">
            <v>Other</v>
          </cell>
        </row>
        <row r="5126">
          <cell r="A5126" t="str">
            <v>670488314126</v>
          </cell>
          <cell r="B5126" t="str">
            <v>2</v>
          </cell>
          <cell r="C5126" t="str">
            <v>Other</v>
          </cell>
        </row>
        <row r="5127">
          <cell r="A5127" t="str">
            <v>670488358162</v>
          </cell>
          <cell r="B5127" t="str">
            <v>Sold Out</v>
          </cell>
          <cell r="C5127" t="str">
            <v>Other</v>
          </cell>
        </row>
        <row r="5128">
          <cell r="A5128" t="str">
            <v>670488386129</v>
          </cell>
          <cell r="B5128" t="str">
            <v>Sold Out</v>
          </cell>
          <cell r="C5128" t="str">
            <v>Other</v>
          </cell>
        </row>
        <row r="5129">
          <cell r="A5129" t="str">
            <v>670488462069</v>
          </cell>
          <cell r="B5129" t="str">
            <v>Sold Out</v>
          </cell>
          <cell r="C5129" t="str">
            <v>Other</v>
          </cell>
        </row>
        <row r="5130">
          <cell r="A5130" t="str">
            <v>670488462174</v>
          </cell>
          <cell r="B5130" t="str">
            <v>Sold Out</v>
          </cell>
          <cell r="C5130" t="str">
            <v>Other</v>
          </cell>
        </row>
        <row r="5131">
          <cell r="A5131" t="str">
            <v>670488462179</v>
          </cell>
          <cell r="B5131" t="str">
            <v>Sold Out</v>
          </cell>
          <cell r="C5131" t="str">
            <v>Other</v>
          </cell>
        </row>
        <row r="5132">
          <cell r="A5132" t="str">
            <v>670488543069</v>
          </cell>
          <cell r="B5132" t="str">
            <v>Sold Out</v>
          </cell>
          <cell r="C5132" t="str">
            <v>Other</v>
          </cell>
        </row>
        <row r="5133">
          <cell r="A5133" t="str">
            <v>670488613069</v>
          </cell>
          <cell r="B5133" t="str">
            <v>Sold Out</v>
          </cell>
          <cell r="C5133" t="str">
            <v>Other</v>
          </cell>
        </row>
        <row r="5134">
          <cell r="A5134" t="str">
            <v>670488613074</v>
          </cell>
          <cell r="B5134" t="str">
            <v>Sold Out</v>
          </cell>
          <cell r="C5134" t="str">
            <v>Other</v>
          </cell>
        </row>
        <row r="5135">
          <cell r="A5135" t="str">
            <v>670488632140</v>
          </cell>
          <cell r="B5135" t="str">
            <v>Sold Out</v>
          </cell>
          <cell r="C5135" t="str">
            <v>Other</v>
          </cell>
        </row>
        <row r="5136">
          <cell r="A5136" t="str">
            <v>670488632143</v>
          </cell>
          <cell r="B5136" t="str">
            <v>Sold Out</v>
          </cell>
          <cell r="C5136" t="str">
            <v>Other</v>
          </cell>
        </row>
        <row r="5137">
          <cell r="A5137" t="str">
            <v>670512038129</v>
          </cell>
          <cell r="B5137" t="str">
            <v>Sold Out</v>
          </cell>
          <cell r="C5137" t="str">
            <v>Other</v>
          </cell>
        </row>
        <row r="5138">
          <cell r="A5138" t="str">
            <v>670512038135</v>
          </cell>
          <cell r="B5138" t="str">
            <v>Sold Out</v>
          </cell>
          <cell r="C5138" t="str">
            <v>Other</v>
          </cell>
        </row>
        <row r="5139">
          <cell r="A5139" t="str">
            <v>670512038136</v>
          </cell>
          <cell r="B5139" t="str">
            <v>Sold Out</v>
          </cell>
          <cell r="C5139" t="str">
            <v>Other</v>
          </cell>
        </row>
        <row r="5140">
          <cell r="A5140" t="str">
            <v>670512045044</v>
          </cell>
          <cell r="B5140" t="str">
            <v>5</v>
          </cell>
          <cell r="C5140" t="str">
            <v>Other</v>
          </cell>
        </row>
        <row r="5141">
          <cell r="A5141" t="str">
            <v>670512093048</v>
          </cell>
          <cell r="B5141" t="str">
            <v>1</v>
          </cell>
          <cell r="C5141" t="str">
            <v>Other</v>
          </cell>
        </row>
        <row r="5142">
          <cell r="A5142" t="str">
            <v>670512103050</v>
          </cell>
          <cell r="B5142" t="str">
            <v>3</v>
          </cell>
          <cell r="C5142" t="str">
            <v>Other</v>
          </cell>
        </row>
        <row r="5143">
          <cell r="A5143" t="str">
            <v>670512141073</v>
          </cell>
          <cell r="B5143" t="str">
            <v>5</v>
          </cell>
          <cell r="C5143" t="str">
            <v>Other</v>
          </cell>
        </row>
        <row r="5144">
          <cell r="A5144" t="str">
            <v>670512287044</v>
          </cell>
          <cell r="B5144" t="str">
            <v>Sold Out</v>
          </cell>
          <cell r="C5144" t="str">
            <v>Other</v>
          </cell>
        </row>
        <row r="5145">
          <cell r="A5145" t="str">
            <v>670512304129</v>
          </cell>
          <cell r="B5145" t="str">
            <v>Sold Out</v>
          </cell>
          <cell r="C5145" t="str">
            <v>Other</v>
          </cell>
        </row>
        <row r="5146">
          <cell r="A5146" t="str">
            <v>670512430166</v>
          </cell>
          <cell r="B5146" t="str">
            <v>Sold Out</v>
          </cell>
          <cell r="C5146" t="str">
            <v>Other</v>
          </cell>
        </row>
        <row r="5147">
          <cell r="A5147" t="str">
            <v>670512451113</v>
          </cell>
          <cell r="B5147" t="str">
            <v>Sold Out</v>
          </cell>
          <cell r="C5147" t="str">
            <v>Other</v>
          </cell>
        </row>
        <row r="5148">
          <cell r="A5148" t="str">
            <v>670512472073</v>
          </cell>
          <cell r="B5148" t="str">
            <v>Sold Out</v>
          </cell>
          <cell r="C5148" t="str">
            <v>Other</v>
          </cell>
        </row>
        <row r="5149">
          <cell r="A5149" t="str">
            <v>670512521069</v>
          </cell>
          <cell r="B5149" t="str">
            <v>Sold Out</v>
          </cell>
          <cell r="C5149" t="str">
            <v>Other</v>
          </cell>
        </row>
        <row r="5150">
          <cell r="A5150" t="str">
            <v>670512589155</v>
          </cell>
          <cell r="B5150" t="str">
            <v>10</v>
          </cell>
          <cell r="C5150" t="str">
            <v>Other</v>
          </cell>
        </row>
        <row r="5151">
          <cell r="A5151" t="str">
            <v>670512605227</v>
          </cell>
          <cell r="B5151" t="str">
            <v>Sold Out</v>
          </cell>
          <cell r="C5151" t="str">
            <v>Other</v>
          </cell>
        </row>
        <row r="5152">
          <cell r="A5152" t="str">
            <v>670512613069</v>
          </cell>
          <cell r="B5152" t="str">
            <v>Sold Out</v>
          </cell>
          <cell r="C5152" t="str">
            <v>Other</v>
          </cell>
        </row>
        <row r="5153">
          <cell r="A5153" t="str">
            <v>670512613074</v>
          </cell>
          <cell r="B5153" t="str">
            <v>Sold Out</v>
          </cell>
          <cell r="C5153" t="str">
            <v>Other</v>
          </cell>
        </row>
        <row r="5154">
          <cell r="A5154" t="str">
            <v>670512613129</v>
          </cell>
          <cell r="B5154" t="str">
            <v>Sold Out</v>
          </cell>
          <cell r="C5154" t="str">
            <v>Other</v>
          </cell>
        </row>
        <row r="5155">
          <cell r="A5155" t="str">
            <v>670512632073</v>
          </cell>
          <cell r="B5155" t="str">
            <v>1</v>
          </cell>
          <cell r="C5155" t="str">
            <v>Other</v>
          </cell>
        </row>
        <row r="5156">
          <cell r="A5156" t="str">
            <v>670526055135</v>
          </cell>
          <cell r="B5156" t="str">
            <v>Sold Out</v>
          </cell>
          <cell r="C5156" t="str">
            <v>Other</v>
          </cell>
        </row>
        <row r="5157">
          <cell r="A5157" t="str">
            <v>670526097181</v>
          </cell>
          <cell r="B5157" t="str">
            <v>Sold Out</v>
          </cell>
          <cell r="C5157" t="str">
            <v>Other</v>
          </cell>
        </row>
        <row r="5158">
          <cell r="A5158" t="str">
            <v>670526098174</v>
          </cell>
          <cell r="B5158" t="str">
            <v>Sold Out</v>
          </cell>
          <cell r="C5158" t="str">
            <v>Other</v>
          </cell>
        </row>
        <row r="5159">
          <cell r="A5159" t="str">
            <v>670526104129</v>
          </cell>
          <cell r="B5159" t="str">
            <v>Sold Out</v>
          </cell>
          <cell r="C5159" t="str">
            <v>Other</v>
          </cell>
        </row>
        <row r="5160">
          <cell r="A5160" t="str">
            <v>670526165074</v>
          </cell>
          <cell r="B5160" t="str">
            <v>Sold Out</v>
          </cell>
          <cell r="C5160" t="str">
            <v>Other</v>
          </cell>
        </row>
        <row r="5161">
          <cell r="A5161" t="str">
            <v>670526165157</v>
          </cell>
          <cell r="B5161" t="str">
            <v>Sold Out</v>
          </cell>
          <cell r="C5161" t="str">
            <v>Other</v>
          </cell>
        </row>
        <row r="5162">
          <cell r="A5162" t="str">
            <v>670526177110</v>
          </cell>
          <cell r="B5162" t="str">
            <v>Sold Out</v>
          </cell>
          <cell r="C5162" t="str">
            <v>Other</v>
          </cell>
        </row>
        <row r="5163">
          <cell r="A5163" t="str">
            <v>670526236176</v>
          </cell>
          <cell r="B5163" t="str">
            <v>Sold Out</v>
          </cell>
          <cell r="C5163" t="str">
            <v>Other</v>
          </cell>
        </row>
        <row r="5164">
          <cell r="A5164" t="str">
            <v>670526241193</v>
          </cell>
          <cell r="B5164" t="str">
            <v>Sold Out</v>
          </cell>
          <cell r="C5164" t="str">
            <v>Other</v>
          </cell>
        </row>
        <row r="5165">
          <cell r="A5165" t="str">
            <v>670526241229</v>
          </cell>
          <cell r="B5165" t="str">
            <v>Sold Out</v>
          </cell>
          <cell r="C5165" t="str">
            <v>Other</v>
          </cell>
        </row>
        <row r="5166">
          <cell r="A5166" t="str">
            <v>670526328068</v>
          </cell>
          <cell r="B5166" t="str">
            <v>Sold Out</v>
          </cell>
          <cell r="C5166" t="str">
            <v>Other</v>
          </cell>
        </row>
        <row r="5167">
          <cell r="A5167" t="str">
            <v>670526465069</v>
          </cell>
          <cell r="B5167" t="str">
            <v>Sold Out</v>
          </cell>
          <cell r="C5167" t="str">
            <v>Other</v>
          </cell>
        </row>
        <row r="5168">
          <cell r="A5168" t="str">
            <v>670526491143</v>
          </cell>
          <cell r="B5168" t="str">
            <v>Sold Out</v>
          </cell>
          <cell r="C5168" t="str">
            <v>Other</v>
          </cell>
        </row>
        <row r="5169">
          <cell r="A5169" t="str">
            <v>670526520129</v>
          </cell>
          <cell r="B5169" t="str">
            <v>Sold Out</v>
          </cell>
          <cell r="C5169" t="str">
            <v>Other</v>
          </cell>
        </row>
        <row r="5170">
          <cell r="A5170" t="str">
            <v>670526520199</v>
          </cell>
          <cell r="B5170" t="str">
            <v>Sold Out</v>
          </cell>
          <cell r="C5170" t="str">
            <v>Other</v>
          </cell>
        </row>
        <row r="5171">
          <cell r="A5171" t="str">
            <v>670526607069</v>
          </cell>
          <cell r="B5171" t="str">
            <v>Sold Out</v>
          </cell>
          <cell r="C5171" t="str">
            <v>Other</v>
          </cell>
        </row>
        <row r="5172">
          <cell r="A5172" t="str">
            <v>670526607074</v>
          </cell>
          <cell r="B5172" t="str">
            <v>Sold Out</v>
          </cell>
          <cell r="C5172" t="str">
            <v>Other</v>
          </cell>
        </row>
        <row r="5173">
          <cell r="A5173" t="str">
            <v>670526613069</v>
          </cell>
          <cell r="B5173" t="str">
            <v>Sold Out</v>
          </cell>
          <cell r="C5173" t="str">
            <v>Other</v>
          </cell>
        </row>
        <row r="5174">
          <cell r="A5174" t="str">
            <v>670533011039</v>
          </cell>
          <cell r="B5174" t="str">
            <v>Sold Out</v>
          </cell>
          <cell r="C5174" t="str">
            <v>Other</v>
          </cell>
        </row>
        <row r="5175">
          <cell r="A5175" t="str">
            <v>670533038129</v>
          </cell>
          <cell r="B5175" t="str">
            <v>Sold Out</v>
          </cell>
          <cell r="C5175" t="str">
            <v>Other</v>
          </cell>
        </row>
        <row r="5176">
          <cell r="A5176" t="str">
            <v>670533038149</v>
          </cell>
          <cell r="B5176" t="str">
            <v>Sold Out</v>
          </cell>
          <cell r="C5176" t="str">
            <v>Other</v>
          </cell>
        </row>
        <row r="5177">
          <cell r="A5177" t="str">
            <v>670533038174</v>
          </cell>
          <cell r="B5177" t="str">
            <v>Sold Out</v>
          </cell>
          <cell r="C5177" t="str">
            <v>Other</v>
          </cell>
        </row>
        <row r="5178">
          <cell r="A5178" t="str">
            <v>670533038229</v>
          </cell>
          <cell r="B5178" t="str">
            <v>Sold Out</v>
          </cell>
          <cell r="C5178" t="str">
            <v>Other</v>
          </cell>
        </row>
        <row r="5179">
          <cell r="A5179" t="str">
            <v>670533100129</v>
          </cell>
          <cell r="B5179" t="str">
            <v>Sold Out</v>
          </cell>
          <cell r="C5179" t="str">
            <v>Other</v>
          </cell>
        </row>
        <row r="5180">
          <cell r="A5180" t="str">
            <v>670533103050</v>
          </cell>
          <cell r="B5180" t="str">
            <v>Sold Out</v>
          </cell>
          <cell r="C5180" t="str">
            <v>Other</v>
          </cell>
        </row>
        <row r="5181">
          <cell r="A5181" t="str">
            <v>670533192129</v>
          </cell>
          <cell r="B5181" t="str">
            <v>Sold Out</v>
          </cell>
          <cell r="C5181" t="str">
            <v>Other</v>
          </cell>
        </row>
        <row r="5182">
          <cell r="A5182" t="str">
            <v>670533222069</v>
          </cell>
          <cell r="B5182" t="str">
            <v>3</v>
          </cell>
          <cell r="C5182" t="str">
            <v>Other</v>
          </cell>
        </row>
        <row r="5183">
          <cell r="A5183" t="str">
            <v>670533222174</v>
          </cell>
          <cell r="B5183" t="str">
            <v>Sold Out</v>
          </cell>
          <cell r="C5183" t="str">
            <v>Other</v>
          </cell>
        </row>
        <row r="5184">
          <cell r="A5184" t="str">
            <v>670533269129</v>
          </cell>
          <cell r="B5184" t="str">
            <v>1</v>
          </cell>
          <cell r="C5184" t="str">
            <v>Other</v>
          </cell>
        </row>
        <row r="5185">
          <cell r="A5185" t="str">
            <v>670533292133</v>
          </cell>
          <cell r="B5185" t="str">
            <v>5</v>
          </cell>
          <cell r="C5185" t="str">
            <v>Other</v>
          </cell>
        </row>
        <row r="5186">
          <cell r="A5186" t="str">
            <v>670533346129</v>
          </cell>
          <cell r="B5186" t="str">
            <v>Sold Out</v>
          </cell>
          <cell r="C5186" t="str">
            <v>Other</v>
          </cell>
        </row>
        <row r="5187">
          <cell r="A5187" t="str">
            <v>670533346149</v>
          </cell>
          <cell r="B5187" t="str">
            <v>Sold Out</v>
          </cell>
          <cell r="C5187" t="str">
            <v>Other</v>
          </cell>
        </row>
        <row r="5188">
          <cell r="A5188" t="str">
            <v>670533449129</v>
          </cell>
          <cell r="B5188" t="str">
            <v>Sold Out</v>
          </cell>
          <cell r="C5188" t="str">
            <v>Other</v>
          </cell>
        </row>
        <row r="5189">
          <cell r="A5189" t="str">
            <v>670533607069</v>
          </cell>
          <cell r="B5189" t="str">
            <v>1</v>
          </cell>
          <cell r="C5189" t="str">
            <v>Other</v>
          </cell>
        </row>
        <row r="5190">
          <cell r="A5190" t="str">
            <v>670533607149</v>
          </cell>
          <cell r="B5190" t="str">
            <v>Sold Out</v>
          </cell>
          <cell r="C5190" t="str">
            <v>Other</v>
          </cell>
        </row>
        <row r="5191">
          <cell r="A5191" t="str">
            <v>670533607160</v>
          </cell>
          <cell r="B5191" t="str">
            <v>Sold Out</v>
          </cell>
          <cell r="C5191" t="str">
            <v>Other</v>
          </cell>
        </row>
        <row r="5192">
          <cell r="A5192" t="str">
            <v>670533607174</v>
          </cell>
          <cell r="B5192" t="str">
            <v>Sold Out</v>
          </cell>
          <cell r="C5192" t="str">
            <v>Other</v>
          </cell>
        </row>
        <row r="5193">
          <cell r="A5193" t="str">
            <v>670533614069</v>
          </cell>
          <cell r="B5193" t="str">
            <v>Sold Out</v>
          </cell>
          <cell r="C5193" t="str">
            <v>Other</v>
          </cell>
        </row>
        <row r="5194">
          <cell r="A5194" t="str">
            <v>670535020129</v>
          </cell>
          <cell r="B5194" t="str">
            <v>1</v>
          </cell>
          <cell r="C5194" t="str">
            <v>Other</v>
          </cell>
        </row>
        <row r="5195">
          <cell r="A5195" t="str">
            <v>670535038129</v>
          </cell>
          <cell r="B5195" t="str">
            <v>100+</v>
          </cell>
          <cell r="C5195" t="str">
            <v>A</v>
          </cell>
        </row>
        <row r="5196">
          <cell r="A5196" t="str">
            <v>670535038135</v>
          </cell>
          <cell r="B5196" t="str">
            <v>100+</v>
          </cell>
          <cell r="C5196" t="str">
            <v>A</v>
          </cell>
        </row>
        <row r="5197">
          <cell r="A5197" t="str">
            <v>670535057116</v>
          </cell>
          <cell r="B5197" t="str">
            <v>Sold Out</v>
          </cell>
          <cell r="C5197" t="str">
            <v>Other</v>
          </cell>
        </row>
        <row r="5198">
          <cell r="A5198" t="str">
            <v>670535066129</v>
          </cell>
          <cell r="B5198" t="str">
            <v>Sold Out</v>
          </cell>
          <cell r="C5198" t="str">
            <v>Other</v>
          </cell>
        </row>
        <row r="5199">
          <cell r="A5199" t="str">
            <v>670535130069</v>
          </cell>
          <cell r="B5199" t="str">
            <v>Sold Out</v>
          </cell>
          <cell r="C5199" t="str">
            <v>Other</v>
          </cell>
        </row>
        <row r="5200">
          <cell r="A5200" t="str">
            <v>670535130073</v>
          </cell>
          <cell r="B5200" t="str">
            <v>100+</v>
          </cell>
          <cell r="C5200" t="str">
            <v>Other</v>
          </cell>
        </row>
        <row r="5201">
          <cell r="A5201" t="str">
            <v>670535191073</v>
          </cell>
          <cell r="B5201" t="str">
            <v>3</v>
          </cell>
          <cell r="C5201" t="str">
            <v>Other</v>
          </cell>
        </row>
        <row r="5202">
          <cell r="A5202" t="str">
            <v>670535210074</v>
          </cell>
          <cell r="B5202" t="str">
            <v>30+ Days</v>
          </cell>
          <cell r="C5202" t="str">
            <v>B</v>
          </cell>
        </row>
        <row r="5203">
          <cell r="A5203" t="str">
            <v>670535302129</v>
          </cell>
          <cell r="B5203" t="str">
            <v>Sold Out</v>
          </cell>
          <cell r="C5203" t="str">
            <v>Other</v>
          </cell>
        </row>
        <row r="5204">
          <cell r="A5204" t="str">
            <v>670535374129</v>
          </cell>
          <cell r="B5204" t="str">
            <v>100+</v>
          </cell>
          <cell r="C5204" t="str">
            <v>B</v>
          </cell>
        </row>
        <row r="5205">
          <cell r="A5205" t="str">
            <v>670535374139</v>
          </cell>
          <cell r="B5205" t="str">
            <v>Sold Out</v>
          </cell>
          <cell r="C5205" t="str">
            <v>Other</v>
          </cell>
        </row>
        <row r="5206">
          <cell r="A5206" t="str">
            <v>670535613069</v>
          </cell>
          <cell r="B5206" t="str">
            <v>100+</v>
          </cell>
          <cell r="C5206" t="str">
            <v>B</v>
          </cell>
        </row>
        <row r="5207">
          <cell r="A5207" t="str">
            <v>670535613074</v>
          </cell>
          <cell r="B5207" t="str">
            <v>Sold Out</v>
          </cell>
          <cell r="C5207" t="str">
            <v>Other</v>
          </cell>
        </row>
        <row r="5208">
          <cell r="A5208" t="str">
            <v>670535638129</v>
          </cell>
          <cell r="B5208" t="str">
            <v>Sold Out</v>
          </cell>
          <cell r="C5208" t="str">
            <v>Other</v>
          </cell>
        </row>
        <row r="5209">
          <cell r="A5209" t="str">
            <v>670541062069</v>
          </cell>
          <cell r="B5209" t="str">
            <v>100+</v>
          </cell>
          <cell r="C5209" t="str">
            <v>Other</v>
          </cell>
        </row>
        <row r="5210">
          <cell r="A5210" t="str">
            <v>670541062073</v>
          </cell>
          <cell r="B5210" t="str">
            <v>Sold Out</v>
          </cell>
          <cell r="C5210" t="str">
            <v>Other</v>
          </cell>
        </row>
        <row r="5211">
          <cell r="A5211" t="str">
            <v>670541062074</v>
          </cell>
          <cell r="B5211" t="str">
            <v>Sold Out</v>
          </cell>
          <cell r="C5211" t="str">
            <v>Other</v>
          </cell>
        </row>
        <row r="5212">
          <cell r="A5212" t="str">
            <v>670541062129</v>
          </cell>
          <cell r="B5212" t="str">
            <v>100+</v>
          </cell>
          <cell r="C5212" t="str">
            <v>Other</v>
          </cell>
        </row>
        <row r="5213">
          <cell r="A5213" t="str">
            <v>670541062133</v>
          </cell>
          <cell r="B5213" t="str">
            <v>42</v>
          </cell>
          <cell r="C5213" t="str">
            <v>Other</v>
          </cell>
        </row>
        <row r="5214">
          <cell r="A5214" t="str">
            <v>670541062135</v>
          </cell>
          <cell r="B5214" t="str">
            <v>100+</v>
          </cell>
          <cell r="C5214" t="str">
            <v>Other</v>
          </cell>
        </row>
        <row r="5215">
          <cell r="A5215" t="str">
            <v>670541062164</v>
          </cell>
          <cell r="B5215" t="str">
            <v>Sold Out</v>
          </cell>
          <cell r="C5215" t="str">
            <v>Other</v>
          </cell>
        </row>
        <row r="5216">
          <cell r="A5216" t="str">
            <v>670541163073</v>
          </cell>
          <cell r="B5216" t="str">
            <v>Sold Out</v>
          </cell>
          <cell r="C5216" t="str">
            <v>Other</v>
          </cell>
        </row>
        <row r="5217">
          <cell r="A5217" t="str">
            <v>670541266133</v>
          </cell>
          <cell r="B5217" t="str">
            <v>23</v>
          </cell>
          <cell r="C5217" t="str">
            <v>Other</v>
          </cell>
        </row>
        <row r="5218">
          <cell r="A5218" t="str">
            <v>670541272073</v>
          </cell>
          <cell r="B5218" t="str">
            <v>6</v>
          </cell>
          <cell r="C5218" t="str">
            <v>Other</v>
          </cell>
        </row>
        <row r="5219">
          <cell r="A5219" t="str">
            <v>670541405164</v>
          </cell>
          <cell r="B5219" t="str">
            <v>52</v>
          </cell>
          <cell r="C5219" t="str">
            <v>Other</v>
          </cell>
        </row>
        <row r="5220">
          <cell r="A5220" t="str">
            <v>670541478073</v>
          </cell>
          <cell r="B5220" t="str">
            <v>2</v>
          </cell>
          <cell r="C5220" t="str">
            <v>Other</v>
          </cell>
        </row>
        <row r="5221">
          <cell r="A5221" t="str">
            <v>670541566133</v>
          </cell>
          <cell r="B5221" t="str">
            <v>Sold Out</v>
          </cell>
          <cell r="C5221" t="str">
            <v>Other</v>
          </cell>
        </row>
        <row r="5222">
          <cell r="A5222" t="str">
            <v>670541613069</v>
          </cell>
          <cell r="B5222" t="str">
            <v>100+</v>
          </cell>
          <cell r="C5222" t="str">
            <v>Other</v>
          </cell>
        </row>
        <row r="5223">
          <cell r="A5223" t="str">
            <v>670541613073</v>
          </cell>
          <cell r="B5223" t="str">
            <v>Sold Out</v>
          </cell>
          <cell r="C5223" t="str">
            <v>Other</v>
          </cell>
        </row>
        <row r="5224">
          <cell r="A5224" t="str">
            <v>670541613074</v>
          </cell>
          <cell r="B5224" t="str">
            <v>100+</v>
          </cell>
          <cell r="C5224" t="str">
            <v>Other</v>
          </cell>
        </row>
        <row r="5225">
          <cell r="A5225" t="str">
            <v>670622024093</v>
          </cell>
          <cell r="B5225" t="str">
            <v>21</v>
          </cell>
          <cell r="C5225" t="str">
            <v>Other</v>
          </cell>
        </row>
        <row r="5226">
          <cell r="A5226" t="str">
            <v>670622044129</v>
          </cell>
          <cell r="B5226" t="str">
            <v>Sold Out</v>
          </cell>
          <cell r="C5226" t="str">
            <v>Other</v>
          </cell>
        </row>
        <row r="5227">
          <cell r="A5227" t="str">
            <v>670622062069</v>
          </cell>
          <cell r="B5227" t="str">
            <v>3</v>
          </cell>
          <cell r="C5227" t="str">
            <v>C</v>
          </cell>
        </row>
        <row r="5228">
          <cell r="A5228" t="str">
            <v>670622062074</v>
          </cell>
          <cell r="B5228" t="str">
            <v>100+</v>
          </cell>
          <cell r="C5228" t="str">
            <v>C</v>
          </cell>
        </row>
        <row r="5229">
          <cell r="A5229" t="str">
            <v>670622117129</v>
          </cell>
          <cell r="B5229" t="str">
            <v>67</v>
          </cell>
          <cell r="C5229" t="str">
            <v>Other</v>
          </cell>
        </row>
        <row r="5230">
          <cell r="A5230" t="str">
            <v>670622315069</v>
          </cell>
          <cell r="B5230" t="str">
            <v>99</v>
          </cell>
          <cell r="C5230" t="str">
            <v>Other</v>
          </cell>
        </row>
        <row r="5231">
          <cell r="A5231" t="str">
            <v>670622317116</v>
          </cell>
          <cell r="B5231" t="str">
            <v>Sold Out</v>
          </cell>
          <cell r="C5231" t="str">
            <v>Other</v>
          </cell>
        </row>
        <row r="5232">
          <cell r="A5232" t="str">
            <v>670622317129</v>
          </cell>
          <cell r="B5232" t="str">
            <v>100+</v>
          </cell>
          <cell r="C5232" t="str">
            <v>Other</v>
          </cell>
        </row>
        <row r="5233">
          <cell r="A5233" t="str">
            <v>670622418133</v>
          </cell>
          <cell r="B5233" t="str">
            <v>Sold Out</v>
          </cell>
          <cell r="C5233" t="str">
            <v>Other</v>
          </cell>
        </row>
        <row r="5234">
          <cell r="A5234" t="str">
            <v>670622478116</v>
          </cell>
          <cell r="B5234" t="str">
            <v>100+</v>
          </cell>
          <cell r="C5234" t="str">
            <v>Other</v>
          </cell>
        </row>
        <row r="5235">
          <cell r="A5235" t="str">
            <v>670622548055</v>
          </cell>
          <cell r="B5235" t="str">
            <v>46</v>
          </cell>
          <cell r="C5235" t="str">
            <v>Other</v>
          </cell>
        </row>
        <row r="5236">
          <cell r="A5236" t="str">
            <v>670622667093</v>
          </cell>
          <cell r="B5236" t="str">
            <v>100+</v>
          </cell>
          <cell r="C5236" t="str">
            <v>Other</v>
          </cell>
        </row>
        <row r="5237">
          <cell r="A5237" t="str">
            <v>670622681129</v>
          </cell>
          <cell r="B5237" t="str">
            <v>6</v>
          </cell>
          <cell r="C5237" t="str">
            <v>Other</v>
          </cell>
        </row>
        <row r="5238">
          <cell r="A5238" t="str">
            <v>670622797129</v>
          </cell>
          <cell r="B5238" t="str">
            <v>Sold Out</v>
          </cell>
          <cell r="C5238" t="str">
            <v>C</v>
          </cell>
        </row>
        <row r="5239">
          <cell r="A5239" t="str">
            <v>670622807129</v>
          </cell>
          <cell r="B5239" t="str">
            <v>100+</v>
          </cell>
          <cell r="C5239" t="str">
            <v>C</v>
          </cell>
        </row>
        <row r="5240">
          <cell r="A5240" t="str">
            <v>670625062044</v>
          </cell>
          <cell r="B5240" t="str">
            <v>Sold Out</v>
          </cell>
          <cell r="C5240" t="str">
            <v>Other</v>
          </cell>
        </row>
        <row r="5241">
          <cell r="A5241" t="str">
            <v>670625154227</v>
          </cell>
          <cell r="B5241" t="str">
            <v>Sold Out</v>
          </cell>
          <cell r="C5241" t="str">
            <v>Other</v>
          </cell>
        </row>
        <row r="5242">
          <cell r="A5242" t="str">
            <v>670625174055</v>
          </cell>
          <cell r="B5242" t="str">
            <v>Sold Out</v>
          </cell>
          <cell r="C5242" t="str">
            <v>Other</v>
          </cell>
        </row>
        <row r="5243">
          <cell r="A5243" t="str">
            <v>670625613069</v>
          </cell>
          <cell r="B5243" t="str">
            <v>Sold Out</v>
          </cell>
          <cell r="C5243" t="str">
            <v>Other</v>
          </cell>
        </row>
        <row r="5244">
          <cell r="A5244" t="str">
            <v>670635038129</v>
          </cell>
          <cell r="B5244" t="str">
            <v>Sold Out</v>
          </cell>
          <cell r="C5244" t="str">
            <v>Other</v>
          </cell>
        </row>
        <row r="5245">
          <cell r="A5245" t="str">
            <v>670635038143</v>
          </cell>
          <cell r="B5245" t="str">
            <v>Sold Out</v>
          </cell>
          <cell r="C5245" t="str">
            <v>Other</v>
          </cell>
        </row>
        <row r="5246">
          <cell r="A5246" t="str">
            <v>670635177129</v>
          </cell>
          <cell r="B5246" t="str">
            <v>Sold Out</v>
          </cell>
          <cell r="C5246" t="str">
            <v>Other</v>
          </cell>
        </row>
        <row r="5247">
          <cell r="A5247" t="str">
            <v>670635208129</v>
          </cell>
          <cell r="B5247" t="str">
            <v>Sold Out</v>
          </cell>
          <cell r="C5247" t="str">
            <v>Other</v>
          </cell>
        </row>
        <row r="5248">
          <cell r="A5248" t="str">
            <v>670635311143</v>
          </cell>
          <cell r="B5248" t="str">
            <v>Sold Out</v>
          </cell>
          <cell r="C5248" t="str">
            <v>Other</v>
          </cell>
        </row>
        <row r="5249">
          <cell r="A5249" t="str">
            <v>670654062129</v>
          </cell>
          <cell r="B5249" t="str">
            <v>100+</v>
          </cell>
          <cell r="C5249" t="str">
            <v>Other</v>
          </cell>
        </row>
        <row r="5250">
          <cell r="A5250" t="str">
            <v>670654062135</v>
          </cell>
          <cell r="B5250" t="str">
            <v>100+</v>
          </cell>
          <cell r="C5250" t="str">
            <v>Other</v>
          </cell>
        </row>
        <row r="5251">
          <cell r="A5251" t="str">
            <v>670654163069</v>
          </cell>
          <cell r="B5251" t="str">
            <v>100+</v>
          </cell>
          <cell r="C5251" t="str">
            <v>Other</v>
          </cell>
        </row>
        <row r="5252">
          <cell r="A5252" t="str">
            <v>670654163073</v>
          </cell>
          <cell r="B5252" t="str">
            <v>100+</v>
          </cell>
          <cell r="C5252" t="str">
            <v>Other</v>
          </cell>
        </row>
        <row r="5253">
          <cell r="A5253" t="str">
            <v>670654163074</v>
          </cell>
          <cell r="B5253" t="str">
            <v>Sold Out</v>
          </cell>
          <cell r="C5253" t="str">
            <v>Other</v>
          </cell>
        </row>
        <row r="5254">
          <cell r="A5254" t="str">
            <v>670654223164</v>
          </cell>
          <cell r="B5254" t="str">
            <v>10</v>
          </cell>
          <cell r="C5254" t="str">
            <v>Other</v>
          </cell>
        </row>
        <row r="5255">
          <cell r="A5255" t="str">
            <v>670654268069</v>
          </cell>
          <cell r="B5255" t="str">
            <v>100+</v>
          </cell>
          <cell r="C5255" t="str">
            <v>Other</v>
          </cell>
        </row>
        <row r="5256">
          <cell r="A5256" t="str">
            <v>670654315069</v>
          </cell>
          <cell r="B5256" t="str">
            <v>Sold Out</v>
          </cell>
          <cell r="C5256" t="str">
            <v>Other</v>
          </cell>
        </row>
        <row r="5257">
          <cell r="A5257" t="str">
            <v>670654315074</v>
          </cell>
          <cell r="B5257" t="str">
            <v>100+</v>
          </cell>
          <cell r="C5257" t="str">
            <v>Other</v>
          </cell>
        </row>
        <row r="5258">
          <cell r="A5258" t="str">
            <v>670654478105</v>
          </cell>
          <cell r="B5258" t="str">
            <v>5</v>
          </cell>
          <cell r="C5258" t="str">
            <v>Other</v>
          </cell>
        </row>
        <row r="5259">
          <cell r="A5259" t="str">
            <v>670654592073</v>
          </cell>
          <cell r="B5259" t="str">
            <v>27</v>
          </cell>
          <cell r="C5259" t="str">
            <v>Other</v>
          </cell>
        </row>
        <row r="5260">
          <cell r="A5260" t="str">
            <v>670654630073</v>
          </cell>
          <cell r="B5260" t="str">
            <v>33</v>
          </cell>
          <cell r="C5260" t="str">
            <v>Other</v>
          </cell>
        </row>
        <row r="5261">
          <cell r="A5261" t="str">
            <v>670654632129</v>
          </cell>
          <cell r="B5261" t="str">
            <v>Sold Out</v>
          </cell>
          <cell r="C5261" t="str">
            <v>Other</v>
          </cell>
        </row>
        <row r="5262">
          <cell r="A5262" t="str">
            <v>670654638069</v>
          </cell>
          <cell r="B5262" t="str">
            <v>Sold Out</v>
          </cell>
          <cell r="C5262" t="str">
            <v>Other</v>
          </cell>
        </row>
        <row r="5263">
          <cell r="A5263" t="str">
            <v>670654638073</v>
          </cell>
          <cell r="B5263" t="str">
            <v>100+</v>
          </cell>
          <cell r="C5263" t="str">
            <v>Other</v>
          </cell>
        </row>
        <row r="5264">
          <cell r="A5264" t="str">
            <v>670656164158</v>
          </cell>
          <cell r="B5264" t="str">
            <v>1</v>
          </cell>
          <cell r="C5264" t="str">
            <v>Other</v>
          </cell>
        </row>
        <row r="5265">
          <cell r="A5265" t="str">
            <v>670656177143</v>
          </cell>
          <cell r="B5265" t="str">
            <v>Sold Out</v>
          </cell>
          <cell r="C5265" t="str">
            <v>Other</v>
          </cell>
        </row>
        <row r="5266">
          <cell r="A5266" t="str">
            <v>670656279080</v>
          </cell>
          <cell r="B5266" t="str">
            <v>3</v>
          </cell>
          <cell r="C5266" t="str">
            <v>Other</v>
          </cell>
        </row>
        <row r="5267">
          <cell r="A5267" t="str">
            <v>670656374133</v>
          </cell>
          <cell r="B5267" t="str">
            <v>4</v>
          </cell>
          <cell r="C5267" t="str">
            <v>Other</v>
          </cell>
        </row>
        <row r="5268">
          <cell r="A5268" t="str">
            <v>670656617073</v>
          </cell>
          <cell r="B5268" t="str">
            <v>Sold Out</v>
          </cell>
          <cell r="C5268" t="str">
            <v>Other</v>
          </cell>
        </row>
        <row r="5269">
          <cell r="A5269" t="str">
            <v>670656632143</v>
          </cell>
          <cell r="B5269" t="str">
            <v>Sold Out</v>
          </cell>
          <cell r="C5269" t="str">
            <v>Other</v>
          </cell>
        </row>
        <row r="5270">
          <cell r="A5270" t="str">
            <v>670691130089</v>
          </cell>
          <cell r="B5270" t="str">
            <v>Sold Out</v>
          </cell>
          <cell r="C5270" t="str">
            <v>Other</v>
          </cell>
        </row>
        <row r="5271">
          <cell r="A5271" t="str">
            <v>670691229129</v>
          </cell>
          <cell r="B5271" t="str">
            <v>Sold Out</v>
          </cell>
          <cell r="C5271" t="str">
            <v>Other</v>
          </cell>
        </row>
        <row r="5272">
          <cell r="A5272" t="str">
            <v>670691374129</v>
          </cell>
          <cell r="B5272" t="str">
            <v>3</v>
          </cell>
          <cell r="C5272" t="str">
            <v>Other</v>
          </cell>
        </row>
        <row r="5273">
          <cell r="A5273" t="str">
            <v>670691463179</v>
          </cell>
          <cell r="B5273" t="str">
            <v>Sold Out</v>
          </cell>
          <cell r="C5273" t="str">
            <v>Other</v>
          </cell>
        </row>
        <row r="5274">
          <cell r="A5274" t="str">
            <v>670691632179</v>
          </cell>
          <cell r="B5274" t="str">
            <v>1</v>
          </cell>
          <cell r="C5274" t="str">
            <v>Other</v>
          </cell>
        </row>
        <row r="5275">
          <cell r="A5275" t="str">
            <v>670692012073</v>
          </cell>
          <cell r="B5275" t="str">
            <v>100+</v>
          </cell>
          <cell r="C5275" t="str">
            <v>Other</v>
          </cell>
        </row>
        <row r="5276">
          <cell r="A5276" t="str">
            <v>670692038044</v>
          </cell>
          <cell r="B5276" t="str">
            <v>100+</v>
          </cell>
          <cell r="C5276" t="str">
            <v>Other</v>
          </cell>
        </row>
        <row r="5277">
          <cell r="A5277" t="str">
            <v>670692613073</v>
          </cell>
          <cell r="B5277" t="str">
            <v>100+</v>
          </cell>
          <cell r="C5277" t="str">
            <v>Other</v>
          </cell>
        </row>
        <row r="5278">
          <cell r="A5278" t="str">
            <v>670735044080</v>
          </cell>
          <cell r="B5278" t="str">
            <v>11/03/09</v>
          </cell>
          <cell r="C5278" t="str">
            <v>Other</v>
          </cell>
        </row>
        <row r="5279">
          <cell r="A5279" t="str">
            <v>670735062129</v>
          </cell>
          <cell r="B5279" t="str">
            <v>11/03/09</v>
          </cell>
          <cell r="C5279" t="str">
            <v>Other</v>
          </cell>
        </row>
        <row r="5280">
          <cell r="A5280" t="str">
            <v>670735254139</v>
          </cell>
          <cell r="B5280" t="str">
            <v>11/10/09</v>
          </cell>
          <cell r="C5280" t="str">
            <v>Other</v>
          </cell>
        </row>
        <row r="5281">
          <cell r="A5281" t="str">
            <v>670735257120</v>
          </cell>
          <cell r="B5281" t="str">
            <v>11/10/09</v>
          </cell>
          <cell r="C5281" t="str">
            <v>Other</v>
          </cell>
        </row>
        <row r="5282">
          <cell r="A5282" t="str">
            <v>670735316069</v>
          </cell>
          <cell r="B5282" t="str">
            <v>11/10/09</v>
          </cell>
          <cell r="C5282" t="str">
            <v>Other</v>
          </cell>
        </row>
        <row r="5283">
          <cell r="A5283" t="str">
            <v>670735374129</v>
          </cell>
          <cell r="B5283" t="str">
            <v>11/10/09</v>
          </cell>
          <cell r="C5283" t="str">
            <v>Other</v>
          </cell>
        </row>
        <row r="5284">
          <cell r="A5284" t="str">
            <v>670735484164</v>
          </cell>
          <cell r="B5284" t="str">
            <v>11/10/09</v>
          </cell>
          <cell r="C5284" t="str">
            <v>Other</v>
          </cell>
        </row>
        <row r="5285">
          <cell r="A5285" t="str">
            <v>670737062044</v>
          </cell>
          <cell r="B5285" t="str">
            <v>Sold Out</v>
          </cell>
          <cell r="C5285" t="str">
            <v>Other</v>
          </cell>
        </row>
        <row r="5286">
          <cell r="A5286" t="str">
            <v>670737067069</v>
          </cell>
          <cell r="B5286" t="str">
            <v>Sold Out</v>
          </cell>
          <cell r="C5286" t="str">
            <v>Other</v>
          </cell>
        </row>
        <row r="5287">
          <cell r="A5287" t="str">
            <v>670737071044</v>
          </cell>
          <cell r="B5287" t="str">
            <v>26</v>
          </cell>
          <cell r="C5287" t="str">
            <v>Other</v>
          </cell>
        </row>
        <row r="5288">
          <cell r="A5288" t="str">
            <v>670737148073</v>
          </cell>
          <cell r="B5288" t="str">
            <v>7</v>
          </cell>
          <cell r="C5288" t="str">
            <v>Other</v>
          </cell>
        </row>
        <row r="5289">
          <cell r="A5289" t="str">
            <v>670737154227</v>
          </cell>
          <cell r="B5289" t="str">
            <v>Sold Out</v>
          </cell>
          <cell r="C5289" t="str">
            <v>Other</v>
          </cell>
        </row>
        <row r="5290">
          <cell r="A5290" t="str">
            <v>670737284164</v>
          </cell>
          <cell r="B5290" t="str">
            <v>15</v>
          </cell>
          <cell r="C5290" t="str">
            <v>Other</v>
          </cell>
        </row>
        <row r="5291">
          <cell r="A5291" t="str">
            <v>670795028129</v>
          </cell>
          <cell r="B5291" t="str">
            <v>Sold Out</v>
          </cell>
          <cell r="C5291" t="str">
            <v>Other</v>
          </cell>
        </row>
        <row r="5292">
          <cell r="A5292" t="str">
            <v>670795054069</v>
          </cell>
          <cell r="B5292" t="str">
            <v>Sold Out</v>
          </cell>
          <cell r="C5292" t="str">
            <v>Other</v>
          </cell>
        </row>
        <row r="5293">
          <cell r="A5293" t="str">
            <v>670795062133</v>
          </cell>
          <cell r="B5293" t="str">
            <v>30+ Days</v>
          </cell>
          <cell r="C5293" t="str">
            <v>A</v>
          </cell>
        </row>
        <row r="5294">
          <cell r="A5294" t="str">
            <v>670795188073</v>
          </cell>
          <cell r="B5294" t="str">
            <v>Sold Out</v>
          </cell>
          <cell r="C5294" t="str">
            <v>C</v>
          </cell>
        </row>
        <row r="5295">
          <cell r="A5295" t="str">
            <v>670795200129</v>
          </cell>
          <cell r="B5295" t="str">
            <v>30+ Days</v>
          </cell>
          <cell r="C5295" t="str">
            <v>Other</v>
          </cell>
        </row>
        <row r="5296">
          <cell r="A5296" t="str">
            <v>670795305129</v>
          </cell>
          <cell r="B5296" t="str">
            <v>2</v>
          </cell>
          <cell r="C5296" t="str">
            <v>Other</v>
          </cell>
        </row>
        <row r="5297">
          <cell r="A5297" t="str">
            <v>670795316069</v>
          </cell>
          <cell r="B5297" t="str">
            <v>10/27/09</v>
          </cell>
          <cell r="C5297" t="str">
            <v>C</v>
          </cell>
        </row>
        <row r="5298">
          <cell r="A5298" t="str">
            <v>670795374129</v>
          </cell>
          <cell r="B5298" t="str">
            <v>10/06/09</v>
          </cell>
          <cell r="C5298" t="str">
            <v>C</v>
          </cell>
        </row>
        <row r="5299">
          <cell r="A5299" t="str">
            <v>670795660129</v>
          </cell>
          <cell r="B5299" t="str">
            <v>Sold Out</v>
          </cell>
          <cell r="C5299" t="str">
            <v>Other</v>
          </cell>
        </row>
        <row r="5300">
          <cell r="A5300" t="str">
            <v>670795662038</v>
          </cell>
          <cell r="B5300" t="str">
            <v>Sold Out</v>
          </cell>
          <cell r="C5300" t="str">
            <v>Other</v>
          </cell>
        </row>
        <row r="5301">
          <cell r="A5301" t="str">
            <v>670795699069</v>
          </cell>
          <cell r="B5301" t="str">
            <v>Sold Out</v>
          </cell>
          <cell r="C5301" t="str">
            <v>Other</v>
          </cell>
        </row>
        <row r="5302">
          <cell r="A5302" t="str">
            <v>670795794129</v>
          </cell>
          <cell r="B5302" t="str">
            <v>Sold Out</v>
          </cell>
          <cell r="C5302" t="str">
            <v>C</v>
          </cell>
        </row>
        <row r="5303">
          <cell r="A5303" t="str">
            <v>670805044080</v>
          </cell>
          <cell r="B5303" t="str">
            <v>11/17/09</v>
          </cell>
          <cell r="C5303" t="str">
            <v>Other</v>
          </cell>
        </row>
        <row r="5304">
          <cell r="A5304" t="str">
            <v>670805062069</v>
          </cell>
          <cell r="B5304" t="str">
            <v>Sold Out</v>
          </cell>
          <cell r="C5304" t="str">
            <v>Other</v>
          </cell>
        </row>
        <row r="5305">
          <cell r="A5305" t="str">
            <v>670805062139</v>
          </cell>
          <cell r="B5305" t="str">
            <v>Sold Out</v>
          </cell>
          <cell r="C5305" t="str">
            <v>Other</v>
          </cell>
        </row>
        <row r="5306">
          <cell r="A5306" t="str">
            <v>670805082139</v>
          </cell>
          <cell r="B5306" t="str">
            <v>3</v>
          </cell>
          <cell r="C5306" t="str">
            <v>Other</v>
          </cell>
        </row>
        <row r="5307">
          <cell r="A5307" t="str">
            <v>670805134139</v>
          </cell>
          <cell r="B5307" t="str">
            <v>1</v>
          </cell>
          <cell r="C5307" t="str">
            <v>Other</v>
          </cell>
        </row>
        <row r="5308">
          <cell r="A5308" t="str">
            <v>670805173140</v>
          </cell>
          <cell r="B5308" t="str">
            <v>82</v>
          </cell>
          <cell r="C5308" t="str">
            <v>A</v>
          </cell>
        </row>
        <row r="5309">
          <cell r="A5309" t="str">
            <v>670805281080</v>
          </cell>
          <cell r="B5309" t="str">
            <v>Sold Out</v>
          </cell>
          <cell r="C5309" t="str">
            <v>Other</v>
          </cell>
        </row>
        <row r="5310">
          <cell r="A5310" t="str">
            <v>670805282811</v>
          </cell>
          <cell r="B5310" t="str">
            <v>11/10/09</v>
          </cell>
          <cell r="C5310" t="str">
            <v>Other</v>
          </cell>
        </row>
        <row r="5311">
          <cell r="A5311" t="str">
            <v>670805289130</v>
          </cell>
          <cell r="B5311" t="str">
            <v>30+ Days</v>
          </cell>
          <cell r="C5311" t="str">
            <v>Other</v>
          </cell>
        </row>
        <row r="5312">
          <cell r="A5312" t="str">
            <v>670805294143</v>
          </cell>
          <cell r="B5312" t="str">
            <v>11/10/09</v>
          </cell>
          <cell r="C5312" t="str">
            <v>Other</v>
          </cell>
        </row>
        <row r="5313">
          <cell r="A5313" t="str">
            <v>670805366139</v>
          </cell>
          <cell r="B5313" t="str">
            <v>Sold Out</v>
          </cell>
          <cell r="C5313" t="str">
            <v>Other</v>
          </cell>
        </row>
        <row r="5314">
          <cell r="A5314" t="str">
            <v>670805374080</v>
          </cell>
          <cell r="B5314" t="str">
            <v>Sold Out</v>
          </cell>
          <cell r="C5314" t="str">
            <v>B</v>
          </cell>
        </row>
        <row r="5315">
          <cell r="A5315" t="str">
            <v>670805391129</v>
          </cell>
          <cell r="B5315" t="str">
            <v>Sold Out</v>
          </cell>
          <cell r="C5315" t="str">
            <v>Other</v>
          </cell>
        </row>
        <row r="5316">
          <cell r="A5316" t="str">
            <v>670805396811</v>
          </cell>
          <cell r="B5316" t="str">
            <v>10/13/09</v>
          </cell>
          <cell r="C5316" t="str">
            <v>A</v>
          </cell>
        </row>
        <row r="5317">
          <cell r="A5317" t="str">
            <v>670805419140</v>
          </cell>
          <cell r="B5317" t="str">
            <v>Sold Out</v>
          </cell>
          <cell r="C5317" t="str">
            <v>Other</v>
          </cell>
        </row>
        <row r="5318">
          <cell r="A5318" t="str">
            <v>670805512116</v>
          </cell>
          <cell r="B5318" t="str">
            <v>Sold Out</v>
          </cell>
          <cell r="C5318" t="str">
            <v>Other</v>
          </cell>
        </row>
        <row r="5319">
          <cell r="A5319" t="str">
            <v>670805617080</v>
          </cell>
          <cell r="B5319" t="str">
            <v>Sold Out</v>
          </cell>
          <cell r="C5319" t="str">
            <v>Other</v>
          </cell>
        </row>
        <row r="5320">
          <cell r="A5320" t="str">
            <v>670805632080</v>
          </cell>
          <cell r="B5320" t="str">
            <v>Sold Out</v>
          </cell>
          <cell r="C5320" t="str">
            <v>Other</v>
          </cell>
        </row>
        <row r="5321">
          <cell r="A5321" t="str">
            <v>670805658080</v>
          </cell>
          <cell r="B5321" t="str">
            <v>2</v>
          </cell>
          <cell r="C5321" t="str">
            <v>Other</v>
          </cell>
        </row>
        <row r="5322">
          <cell r="A5322" t="str">
            <v>670805698129</v>
          </cell>
          <cell r="B5322" t="str">
            <v>1</v>
          </cell>
          <cell r="C5322" t="str">
            <v>Other</v>
          </cell>
        </row>
        <row r="5323">
          <cell r="A5323" t="str">
            <v>670805794129</v>
          </cell>
          <cell r="B5323" t="str">
            <v>Sold Out</v>
          </cell>
          <cell r="C5323" t="str">
            <v>A</v>
          </cell>
        </row>
        <row r="5324">
          <cell r="A5324" t="str">
            <v>670805794811</v>
          </cell>
          <cell r="B5324" t="str">
            <v>Sold Out</v>
          </cell>
          <cell r="C5324" t="str">
            <v>B</v>
          </cell>
        </row>
        <row r="5325">
          <cell r="A5325" t="str">
            <v>670805861129</v>
          </cell>
          <cell r="B5325" t="str">
            <v>100+</v>
          </cell>
          <cell r="C5325" t="str">
            <v>B</v>
          </cell>
        </row>
        <row r="5326">
          <cell r="A5326" t="str">
            <v>670805869260</v>
          </cell>
          <cell r="B5326" t="str">
            <v>100+</v>
          </cell>
          <cell r="C5326" t="str">
            <v>C</v>
          </cell>
        </row>
        <row r="5327">
          <cell r="A5327" t="str">
            <v>670805870811</v>
          </cell>
          <cell r="B5327" t="str">
            <v>100+</v>
          </cell>
          <cell r="C5327" t="str">
            <v>C</v>
          </cell>
        </row>
        <row r="5328">
          <cell r="A5328" t="str">
            <v>670807062129</v>
          </cell>
          <cell r="B5328" t="str">
            <v>100+</v>
          </cell>
          <cell r="C5328" t="str">
            <v>Other</v>
          </cell>
        </row>
        <row r="5329">
          <cell r="A5329" t="str">
            <v>670807076073</v>
          </cell>
          <cell r="B5329" t="str">
            <v>50</v>
          </cell>
          <cell r="C5329" t="str">
            <v>Other</v>
          </cell>
        </row>
        <row r="5330">
          <cell r="A5330" t="str">
            <v>670807122073</v>
          </cell>
          <cell r="B5330" t="str">
            <v>5</v>
          </cell>
          <cell r="C5330" t="str">
            <v>Other</v>
          </cell>
        </row>
        <row r="5331">
          <cell r="A5331" t="str">
            <v>670807210105</v>
          </cell>
          <cell r="B5331" t="str">
            <v>100+</v>
          </cell>
          <cell r="C5331" t="str">
            <v>Other</v>
          </cell>
        </row>
        <row r="5332">
          <cell r="A5332" t="str">
            <v>670807219164</v>
          </cell>
          <cell r="B5332" t="str">
            <v>5</v>
          </cell>
          <cell r="C5332" t="str">
            <v>Other</v>
          </cell>
        </row>
        <row r="5333">
          <cell r="A5333" t="str">
            <v>670807283164</v>
          </cell>
          <cell r="B5333" t="str">
            <v>27</v>
          </cell>
          <cell r="C5333" t="str">
            <v>Other</v>
          </cell>
        </row>
        <row r="5334">
          <cell r="A5334" t="str">
            <v>670807315069</v>
          </cell>
          <cell r="B5334" t="str">
            <v>9</v>
          </cell>
          <cell r="C5334" t="str">
            <v>Other</v>
          </cell>
        </row>
        <row r="5335">
          <cell r="A5335" t="str">
            <v>670807364073</v>
          </cell>
          <cell r="B5335" t="str">
            <v>3</v>
          </cell>
          <cell r="C5335" t="str">
            <v>Other</v>
          </cell>
        </row>
        <row r="5336">
          <cell r="A5336" t="str">
            <v>670807548055</v>
          </cell>
          <cell r="B5336" t="str">
            <v>Sold Out</v>
          </cell>
          <cell r="C5336" t="str">
            <v>Other</v>
          </cell>
        </row>
        <row r="5337">
          <cell r="A5337" t="str">
            <v>670807577073</v>
          </cell>
          <cell r="B5337" t="str">
            <v>32</v>
          </cell>
          <cell r="C5337" t="str">
            <v>Other</v>
          </cell>
        </row>
        <row r="5338">
          <cell r="A5338" t="str">
            <v>670807623227</v>
          </cell>
          <cell r="B5338" t="str">
            <v>1</v>
          </cell>
          <cell r="C5338" t="str">
            <v>Other</v>
          </cell>
        </row>
        <row r="5339">
          <cell r="A5339" t="str">
            <v>670818045129</v>
          </cell>
          <cell r="B5339" t="str">
            <v>1</v>
          </cell>
          <cell r="C5339" t="str">
            <v>Other</v>
          </cell>
        </row>
        <row r="5340">
          <cell r="A5340" t="str">
            <v>670818163069</v>
          </cell>
          <cell r="B5340" t="str">
            <v>2</v>
          </cell>
          <cell r="C5340" t="str">
            <v>Other</v>
          </cell>
        </row>
        <row r="5341">
          <cell r="A5341" t="str">
            <v>670818374129</v>
          </cell>
          <cell r="B5341" t="str">
            <v>Sold Out</v>
          </cell>
          <cell r="C5341" t="str">
            <v>Other</v>
          </cell>
        </row>
        <row r="5342">
          <cell r="A5342" t="str">
            <v>670818374135</v>
          </cell>
          <cell r="B5342" t="str">
            <v>3</v>
          </cell>
          <cell r="C5342" t="str">
            <v>Other</v>
          </cell>
        </row>
        <row r="5343">
          <cell r="A5343" t="str">
            <v>670818498129</v>
          </cell>
          <cell r="B5343" t="str">
            <v>3</v>
          </cell>
          <cell r="C5343" t="str">
            <v>Other</v>
          </cell>
        </row>
        <row r="5344">
          <cell r="A5344" t="str">
            <v>670818499131</v>
          </cell>
          <cell r="B5344" t="str">
            <v>5</v>
          </cell>
          <cell r="C5344" t="str">
            <v>Other</v>
          </cell>
        </row>
        <row r="5345">
          <cell r="A5345" t="str">
            <v>670818575069</v>
          </cell>
          <cell r="B5345" t="str">
            <v>Sold Out</v>
          </cell>
          <cell r="C5345" t="str">
            <v>Other</v>
          </cell>
        </row>
        <row r="5346">
          <cell r="A5346" t="str">
            <v>670826062129</v>
          </cell>
          <cell r="B5346" t="str">
            <v>Sold Out</v>
          </cell>
          <cell r="C5346" t="str">
            <v>Other</v>
          </cell>
        </row>
        <row r="5347">
          <cell r="A5347" t="str">
            <v>670826103050</v>
          </cell>
          <cell r="B5347" t="str">
            <v>Sold Out</v>
          </cell>
          <cell r="C5347" t="str">
            <v>Other</v>
          </cell>
        </row>
        <row r="5348">
          <cell r="A5348" t="str">
            <v>670826188114</v>
          </cell>
          <cell r="B5348" t="str">
            <v>Sold Out</v>
          </cell>
          <cell r="C5348" t="str">
            <v>Other</v>
          </cell>
        </row>
        <row r="5349">
          <cell r="A5349" t="str">
            <v>670826188156</v>
          </cell>
          <cell r="B5349" t="str">
            <v>Sold Out</v>
          </cell>
          <cell r="C5349" t="str">
            <v>Other</v>
          </cell>
        </row>
        <row r="5350">
          <cell r="A5350" t="str">
            <v>670826304129</v>
          </cell>
          <cell r="B5350" t="str">
            <v>Sold Out</v>
          </cell>
          <cell r="C5350" t="str">
            <v>Other</v>
          </cell>
        </row>
        <row r="5351">
          <cell r="A5351" t="str">
            <v>670826449125</v>
          </cell>
          <cell r="B5351" t="str">
            <v>Sold Out</v>
          </cell>
          <cell r="C5351" t="str">
            <v>Other</v>
          </cell>
        </row>
        <row r="5352">
          <cell r="A5352" t="str">
            <v>670826503229</v>
          </cell>
          <cell r="B5352" t="str">
            <v>Sold Out</v>
          </cell>
          <cell r="C5352" t="str">
            <v>Other</v>
          </cell>
        </row>
        <row r="5353">
          <cell r="A5353" t="str">
            <v>670827132082</v>
          </cell>
          <cell r="B5353" t="str">
            <v>Sold Out</v>
          </cell>
          <cell r="C5353" t="str">
            <v>Other</v>
          </cell>
        </row>
        <row r="5354">
          <cell r="A5354" t="str">
            <v>670827180102</v>
          </cell>
          <cell r="B5354" t="str">
            <v>Sold Out</v>
          </cell>
          <cell r="C5354" t="str">
            <v>Other</v>
          </cell>
        </row>
        <row r="5355">
          <cell r="A5355" t="str">
            <v>670827553133</v>
          </cell>
          <cell r="B5355" t="str">
            <v>Sold Out</v>
          </cell>
          <cell r="C5355" t="str">
            <v>Other</v>
          </cell>
        </row>
        <row r="5356">
          <cell r="A5356" t="str">
            <v>670829038129</v>
          </cell>
          <cell r="B5356" t="str">
            <v>Sold Out</v>
          </cell>
          <cell r="C5356" t="str">
            <v>Other</v>
          </cell>
        </row>
        <row r="5357">
          <cell r="A5357" t="str">
            <v>670829038143</v>
          </cell>
          <cell r="B5357" t="str">
            <v>Sold Out</v>
          </cell>
          <cell r="C5357" t="str">
            <v>Other</v>
          </cell>
        </row>
        <row r="5358">
          <cell r="A5358" t="str">
            <v>670829048129</v>
          </cell>
          <cell r="B5358" t="str">
            <v>Sold Out</v>
          </cell>
          <cell r="C5358" t="str">
            <v>Other</v>
          </cell>
        </row>
        <row r="5359">
          <cell r="A5359" t="str">
            <v>670829048174</v>
          </cell>
          <cell r="B5359" t="str">
            <v>Sold Out</v>
          </cell>
          <cell r="C5359" t="str">
            <v>Other</v>
          </cell>
        </row>
        <row r="5360">
          <cell r="A5360" t="str">
            <v>670829062129</v>
          </cell>
          <cell r="B5360" t="str">
            <v>Sold Out</v>
          </cell>
          <cell r="C5360" t="str">
            <v>Other</v>
          </cell>
        </row>
        <row r="5361">
          <cell r="A5361" t="str">
            <v>670829109129</v>
          </cell>
          <cell r="B5361" t="str">
            <v>Sold Out</v>
          </cell>
          <cell r="C5361" t="str">
            <v>Other</v>
          </cell>
        </row>
        <row r="5362">
          <cell r="A5362" t="str">
            <v>670829109149</v>
          </cell>
          <cell r="B5362" t="str">
            <v>Sold Out</v>
          </cell>
          <cell r="C5362" t="str">
            <v>Other</v>
          </cell>
        </row>
        <row r="5363">
          <cell r="A5363" t="str">
            <v>670829288069</v>
          </cell>
          <cell r="B5363" t="str">
            <v>Sold Out</v>
          </cell>
          <cell r="C5363" t="str">
            <v>Other</v>
          </cell>
        </row>
        <row r="5364">
          <cell r="A5364" t="str">
            <v>670829291133</v>
          </cell>
          <cell r="B5364" t="str">
            <v>Sold Out</v>
          </cell>
          <cell r="C5364" t="str">
            <v>Other</v>
          </cell>
        </row>
        <row r="5365">
          <cell r="A5365" t="str">
            <v>670829341069</v>
          </cell>
          <cell r="B5365" t="str">
            <v>Sold Out</v>
          </cell>
          <cell r="C5365" t="str">
            <v>Other</v>
          </cell>
        </row>
        <row r="5366">
          <cell r="A5366" t="str">
            <v>670829341084</v>
          </cell>
          <cell r="B5366" t="str">
            <v>Sold Out</v>
          </cell>
          <cell r="C5366" t="str">
            <v>Other</v>
          </cell>
        </row>
        <row r="5367">
          <cell r="A5367" t="str">
            <v>670829429069</v>
          </cell>
          <cell r="B5367" t="str">
            <v>Sold Out</v>
          </cell>
          <cell r="C5367" t="str">
            <v>Other</v>
          </cell>
        </row>
        <row r="5368">
          <cell r="A5368" t="str">
            <v>670829429129</v>
          </cell>
          <cell r="B5368" t="str">
            <v>3</v>
          </cell>
          <cell r="C5368" t="str">
            <v>Other</v>
          </cell>
        </row>
        <row r="5369">
          <cell r="A5369" t="str">
            <v>670829522129</v>
          </cell>
          <cell r="B5369" t="str">
            <v>Sold Out</v>
          </cell>
          <cell r="C5369" t="str">
            <v>Other</v>
          </cell>
        </row>
        <row r="5370">
          <cell r="A5370" t="str">
            <v>670829613069</v>
          </cell>
          <cell r="B5370" t="str">
            <v>Sold Out</v>
          </cell>
          <cell r="C5370" t="str">
            <v>Other</v>
          </cell>
        </row>
        <row r="5371">
          <cell r="A5371" t="str">
            <v>670829613074</v>
          </cell>
          <cell r="B5371" t="str">
            <v>Sold Out</v>
          </cell>
          <cell r="C5371" t="str">
            <v>Other</v>
          </cell>
        </row>
        <row r="5372">
          <cell r="A5372" t="str">
            <v>670829619069</v>
          </cell>
          <cell r="B5372" t="str">
            <v>Sold Out</v>
          </cell>
          <cell r="C5372" t="str">
            <v>Other</v>
          </cell>
        </row>
        <row r="5373">
          <cell r="A5373" t="str">
            <v>670829619229</v>
          </cell>
          <cell r="B5373" t="str">
            <v>Sold Out</v>
          </cell>
          <cell r="C5373" t="str">
            <v>Other</v>
          </cell>
        </row>
        <row r="5374">
          <cell r="A5374" t="str">
            <v>670829631069</v>
          </cell>
          <cell r="B5374" t="str">
            <v>Sold Out</v>
          </cell>
          <cell r="C5374" t="str">
            <v>Other</v>
          </cell>
        </row>
        <row r="5375">
          <cell r="A5375" t="str">
            <v>670844153133</v>
          </cell>
          <cell r="B5375" t="str">
            <v>2</v>
          </cell>
          <cell r="C5375" t="str">
            <v>Other</v>
          </cell>
        </row>
        <row r="5376">
          <cell r="A5376" t="str">
            <v>670844279069</v>
          </cell>
          <cell r="B5376" t="str">
            <v>12/01/09</v>
          </cell>
          <cell r="C5376" t="str">
            <v>B</v>
          </cell>
        </row>
        <row r="5377">
          <cell r="A5377" t="str">
            <v>670844279080</v>
          </cell>
          <cell r="B5377" t="str">
            <v>Sold Out</v>
          </cell>
          <cell r="C5377" t="str">
            <v>B</v>
          </cell>
        </row>
        <row r="5378">
          <cell r="A5378" t="str">
            <v>670844374133</v>
          </cell>
          <cell r="B5378" t="str">
            <v>Sold Out</v>
          </cell>
          <cell r="C5378" t="str">
            <v>C</v>
          </cell>
        </row>
        <row r="5379">
          <cell r="A5379" t="str">
            <v>670844505116</v>
          </cell>
          <cell r="B5379" t="str">
            <v>Sold Out</v>
          </cell>
          <cell r="C5379" t="str">
            <v>Other</v>
          </cell>
        </row>
        <row r="5380">
          <cell r="A5380" t="str">
            <v>670844517143</v>
          </cell>
          <cell r="B5380" t="str">
            <v>61</v>
          </cell>
          <cell r="C5380" t="str">
            <v>Other</v>
          </cell>
        </row>
        <row r="5381">
          <cell r="A5381" t="str">
            <v>670844561133</v>
          </cell>
          <cell r="B5381" t="str">
            <v>12/01/09</v>
          </cell>
          <cell r="C5381" t="str">
            <v>B</v>
          </cell>
        </row>
        <row r="5382">
          <cell r="A5382" t="str">
            <v>670844700129</v>
          </cell>
          <cell r="B5382" t="str">
            <v>Sold Out</v>
          </cell>
          <cell r="C5382" t="str">
            <v>Other</v>
          </cell>
        </row>
        <row r="5383">
          <cell r="A5383" t="str">
            <v>670844742139</v>
          </cell>
          <cell r="B5383" t="str">
            <v>100+</v>
          </cell>
          <cell r="C5383" t="str">
            <v>B</v>
          </cell>
        </row>
        <row r="5384">
          <cell r="A5384" t="str">
            <v>670844745129</v>
          </cell>
          <cell r="B5384" t="str">
            <v>51</v>
          </cell>
          <cell r="C5384" t="str">
            <v>Other</v>
          </cell>
        </row>
        <row r="5385">
          <cell r="A5385" t="str">
            <v>670853038069</v>
          </cell>
          <cell r="B5385" t="str">
            <v>Sold Out</v>
          </cell>
          <cell r="C5385" t="str">
            <v>Other</v>
          </cell>
        </row>
        <row r="5386">
          <cell r="A5386" t="str">
            <v>670853045129</v>
          </cell>
          <cell r="B5386" t="str">
            <v>Sold Out</v>
          </cell>
          <cell r="C5386" t="str">
            <v>Other</v>
          </cell>
        </row>
        <row r="5387">
          <cell r="A5387" t="str">
            <v>670853104063</v>
          </cell>
          <cell r="B5387" t="str">
            <v>Sold Out</v>
          </cell>
          <cell r="C5387" t="str">
            <v>Other</v>
          </cell>
        </row>
        <row r="5388">
          <cell r="A5388" t="str">
            <v>670853104107</v>
          </cell>
          <cell r="B5388" t="str">
            <v>Sold Out</v>
          </cell>
          <cell r="C5388" t="str">
            <v>Other</v>
          </cell>
        </row>
        <row r="5389">
          <cell r="A5389" t="str">
            <v>670853104129</v>
          </cell>
          <cell r="B5389" t="str">
            <v>Sold Out</v>
          </cell>
          <cell r="C5389" t="str">
            <v>Other</v>
          </cell>
        </row>
        <row r="5390">
          <cell r="A5390" t="str">
            <v>670853104174</v>
          </cell>
          <cell r="B5390" t="str">
            <v>Sold Out</v>
          </cell>
          <cell r="C5390" t="str">
            <v>Other</v>
          </cell>
        </row>
        <row r="5391">
          <cell r="A5391" t="str">
            <v>670853104179</v>
          </cell>
          <cell r="B5391" t="str">
            <v>Sold Out</v>
          </cell>
          <cell r="C5391" t="str">
            <v>Other</v>
          </cell>
        </row>
        <row r="5392">
          <cell r="A5392" t="str">
            <v>670853275080</v>
          </cell>
          <cell r="B5392" t="str">
            <v>Sold Out</v>
          </cell>
          <cell r="C5392" t="str">
            <v>Other</v>
          </cell>
        </row>
        <row r="5393">
          <cell r="A5393" t="str">
            <v>670853311129</v>
          </cell>
          <cell r="B5393" t="str">
            <v>Sold Out</v>
          </cell>
          <cell r="C5393" t="str">
            <v>Other</v>
          </cell>
        </row>
        <row r="5394">
          <cell r="A5394" t="str">
            <v>670853311135</v>
          </cell>
          <cell r="B5394" t="str">
            <v>Sold Out</v>
          </cell>
          <cell r="C5394" t="str">
            <v>Other</v>
          </cell>
        </row>
        <row r="5395">
          <cell r="A5395" t="str">
            <v>670853311143</v>
          </cell>
          <cell r="B5395" t="str">
            <v>Sold Out</v>
          </cell>
          <cell r="C5395" t="str">
            <v>Other</v>
          </cell>
        </row>
        <row r="5396">
          <cell r="A5396" t="str">
            <v>670853341069</v>
          </cell>
          <cell r="B5396" t="str">
            <v>Sold Out</v>
          </cell>
          <cell r="C5396" t="str">
            <v>Other</v>
          </cell>
        </row>
        <row r="5397">
          <cell r="A5397" t="str">
            <v>670853528084</v>
          </cell>
          <cell r="B5397" t="str">
            <v>Sold Out</v>
          </cell>
          <cell r="C5397" t="str">
            <v>Other</v>
          </cell>
        </row>
        <row r="5398">
          <cell r="A5398" t="str">
            <v>670861044129</v>
          </cell>
          <cell r="B5398" t="str">
            <v>16</v>
          </cell>
          <cell r="C5398" t="str">
            <v>Other</v>
          </cell>
        </row>
        <row r="5399">
          <cell r="A5399" t="str">
            <v>670861062129</v>
          </cell>
          <cell r="B5399" t="str">
            <v>30+ Days</v>
          </cell>
          <cell r="C5399" t="str">
            <v>B</v>
          </cell>
        </row>
        <row r="5400">
          <cell r="A5400" t="str">
            <v>670861062135</v>
          </cell>
          <cell r="B5400" t="str">
            <v>30+ Days</v>
          </cell>
          <cell r="C5400" t="str">
            <v>B</v>
          </cell>
        </row>
        <row r="5401">
          <cell r="A5401" t="str">
            <v>670861062164</v>
          </cell>
          <cell r="B5401" t="str">
            <v>30+ Days</v>
          </cell>
          <cell r="C5401" t="str">
            <v>B</v>
          </cell>
        </row>
        <row r="5402">
          <cell r="A5402" t="str">
            <v>670861122073</v>
          </cell>
          <cell r="B5402" t="str">
            <v>3</v>
          </cell>
          <cell r="C5402" t="str">
            <v>Other</v>
          </cell>
        </row>
        <row r="5403">
          <cell r="A5403" t="str">
            <v>670861268069</v>
          </cell>
          <cell r="B5403" t="str">
            <v>30+ Days</v>
          </cell>
          <cell r="C5403" t="str">
            <v>B</v>
          </cell>
        </row>
        <row r="5404">
          <cell r="A5404" t="str">
            <v>670861271092</v>
          </cell>
          <cell r="B5404" t="str">
            <v>100+</v>
          </cell>
          <cell r="C5404" t="str">
            <v>Other</v>
          </cell>
        </row>
        <row r="5405">
          <cell r="A5405" t="str">
            <v>670861283164</v>
          </cell>
          <cell r="B5405" t="str">
            <v>Sold Out</v>
          </cell>
          <cell r="C5405" t="str">
            <v>Other</v>
          </cell>
        </row>
        <row r="5406">
          <cell r="A5406" t="str">
            <v>670861285044</v>
          </cell>
          <cell r="B5406" t="str">
            <v>3</v>
          </cell>
          <cell r="C5406" t="str">
            <v>Other</v>
          </cell>
        </row>
        <row r="5407">
          <cell r="A5407" t="str">
            <v>670861315074</v>
          </cell>
          <cell r="B5407" t="str">
            <v>30+ Days</v>
          </cell>
          <cell r="C5407" t="str">
            <v>C</v>
          </cell>
        </row>
        <row r="5408">
          <cell r="A5408" t="str">
            <v>670861430166</v>
          </cell>
          <cell r="B5408" t="str">
            <v>30</v>
          </cell>
          <cell r="C5408" t="str">
            <v>Other</v>
          </cell>
        </row>
        <row r="5409">
          <cell r="A5409" t="str">
            <v>670861462073</v>
          </cell>
          <cell r="B5409" t="str">
            <v>7</v>
          </cell>
          <cell r="C5409" t="str">
            <v>Other</v>
          </cell>
        </row>
        <row r="5410">
          <cell r="A5410" t="str">
            <v>670861568069</v>
          </cell>
          <cell r="B5410" t="str">
            <v>100+</v>
          </cell>
          <cell r="C5410" t="str">
            <v>Other</v>
          </cell>
        </row>
        <row r="5411">
          <cell r="A5411" t="str">
            <v>670861591226</v>
          </cell>
          <cell r="B5411" t="str">
            <v>12</v>
          </cell>
          <cell r="C5411" t="str">
            <v>Other</v>
          </cell>
        </row>
        <row r="5412">
          <cell r="A5412" t="str">
            <v>670861592227</v>
          </cell>
          <cell r="B5412" t="str">
            <v>2</v>
          </cell>
          <cell r="C5412" t="str">
            <v>Other</v>
          </cell>
        </row>
        <row r="5413">
          <cell r="A5413" t="str">
            <v>670861683129</v>
          </cell>
          <cell r="B5413" t="str">
            <v>5</v>
          </cell>
          <cell r="C5413" t="str">
            <v>Other</v>
          </cell>
        </row>
        <row r="5414">
          <cell r="A5414" t="str">
            <v>670890045129</v>
          </cell>
          <cell r="B5414" t="str">
            <v>100+</v>
          </cell>
          <cell r="C5414" t="str">
            <v>Other</v>
          </cell>
        </row>
        <row r="5415">
          <cell r="A5415" t="str">
            <v>670890061129</v>
          </cell>
          <cell r="B5415" t="str">
            <v>4</v>
          </cell>
          <cell r="C5415" t="str">
            <v>Other</v>
          </cell>
        </row>
        <row r="5416">
          <cell r="A5416" t="str">
            <v>670890062069</v>
          </cell>
          <cell r="B5416" t="str">
            <v>100+</v>
          </cell>
          <cell r="C5416" t="str">
            <v>Other</v>
          </cell>
        </row>
        <row r="5417">
          <cell r="A5417" t="str">
            <v>670890062129</v>
          </cell>
          <cell r="B5417" t="str">
            <v>100+</v>
          </cell>
          <cell r="C5417" t="str">
            <v>Other</v>
          </cell>
        </row>
        <row r="5418">
          <cell r="A5418" t="str">
            <v>670890062135</v>
          </cell>
          <cell r="B5418" t="str">
            <v>Sold Out</v>
          </cell>
          <cell r="C5418" t="str">
            <v>Other</v>
          </cell>
        </row>
        <row r="5419">
          <cell r="A5419" t="str">
            <v>670890062143</v>
          </cell>
          <cell r="B5419" t="str">
            <v>Sold Out</v>
          </cell>
          <cell r="C5419" t="str">
            <v>Other</v>
          </cell>
        </row>
        <row r="5420">
          <cell r="A5420" t="str">
            <v>670890066129</v>
          </cell>
          <cell r="B5420" t="str">
            <v>3</v>
          </cell>
          <cell r="C5420" t="str">
            <v>Other</v>
          </cell>
        </row>
        <row r="5421">
          <cell r="A5421" t="str">
            <v>670890302129</v>
          </cell>
          <cell r="B5421" t="str">
            <v>100+</v>
          </cell>
          <cell r="C5421" t="str">
            <v>Other</v>
          </cell>
        </row>
        <row r="5422">
          <cell r="A5422" t="str">
            <v>670890471143</v>
          </cell>
          <cell r="B5422" t="str">
            <v>Sold Out</v>
          </cell>
          <cell r="C5422" t="str">
            <v>Other</v>
          </cell>
        </row>
        <row r="5423">
          <cell r="A5423" t="str">
            <v>670890613069</v>
          </cell>
          <cell r="B5423" t="str">
            <v>100+</v>
          </cell>
          <cell r="C5423" t="str">
            <v>Other</v>
          </cell>
        </row>
        <row r="5424">
          <cell r="A5424" t="str">
            <v>670890613074</v>
          </cell>
          <cell r="B5424" t="str">
            <v>100+</v>
          </cell>
          <cell r="C5424" t="str">
            <v>Other</v>
          </cell>
        </row>
        <row r="5425">
          <cell r="A5425" t="str">
            <v>670890613080</v>
          </cell>
          <cell r="B5425" t="str">
            <v>1</v>
          </cell>
          <cell r="C5425" t="str">
            <v>Other</v>
          </cell>
        </row>
        <row r="5426">
          <cell r="A5426" t="str">
            <v>670890638129</v>
          </cell>
          <cell r="B5426" t="str">
            <v>Sold Out</v>
          </cell>
          <cell r="C5426" t="str">
            <v>Other</v>
          </cell>
        </row>
        <row r="5427">
          <cell r="A5427" t="str">
            <v>670890638135</v>
          </cell>
          <cell r="B5427" t="str">
            <v>Sold Out</v>
          </cell>
          <cell r="C5427" t="str">
            <v>Other</v>
          </cell>
        </row>
        <row r="5428">
          <cell r="A5428" t="str">
            <v>670890676069</v>
          </cell>
          <cell r="B5428" t="str">
            <v>1</v>
          </cell>
          <cell r="C5428" t="str">
            <v>Other</v>
          </cell>
        </row>
        <row r="5429">
          <cell r="A5429" t="str">
            <v>670890797129</v>
          </cell>
          <cell r="B5429" t="str">
            <v>30+ Days</v>
          </cell>
          <cell r="C5429" t="str">
            <v>Other</v>
          </cell>
        </row>
        <row r="5430">
          <cell r="A5430" t="str">
            <v>670890808080</v>
          </cell>
          <cell r="B5430" t="str">
            <v>30+ Days</v>
          </cell>
          <cell r="C5430" t="str">
            <v>Other</v>
          </cell>
        </row>
        <row r="5431">
          <cell r="A5431" t="str">
            <v>670922677044</v>
          </cell>
          <cell r="B5431" t="str">
            <v>100+</v>
          </cell>
          <cell r="C5431" t="str">
            <v>Other</v>
          </cell>
        </row>
        <row r="5432">
          <cell r="A5432" t="str">
            <v>670922678044</v>
          </cell>
          <cell r="B5432" t="str">
            <v>Sold Out</v>
          </cell>
          <cell r="C5432" t="str">
            <v>Other</v>
          </cell>
        </row>
        <row r="5433">
          <cell r="A5433" t="str">
            <v>670922679073</v>
          </cell>
          <cell r="B5433" t="str">
            <v>Sold Out</v>
          </cell>
          <cell r="C5433" t="str">
            <v>Other</v>
          </cell>
        </row>
        <row r="5434">
          <cell r="A5434" t="str">
            <v>670923038129</v>
          </cell>
          <cell r="B5434" t="str">
            <v>1</v>
          </cell>
          <cell r="C5434" t="str">
            <v>B</v>
          </cell>
        </row>
        <row r="5435">
          <cell r="A5435" t="str">
            <v>670923062133</v>
          </cell>
          <cell r="B5435" t="str">
            <v>30+ Days</v>
          </cell>
          <cell r="C5435" t="str">
            <v>B</v>
          </cell>
        </row>
        <row r="5436">
          <cell r="A5436" t="str">
            <v>670923062801</v>
          </cell>
          <cell r="B5436" t="str">
            <v>100+</v>
          </cell>
          <cell r="C5436" t="str">
            <v>C</v>
          </cell>
        </row>
        <row r="5437">
          <cell r="A5437" t="str">
            <v>670923076129</v>
          </cell>
          <cell r="B5437" t="str">
            <v>Sold Out</v>
          </cell>
          <cell r="C5437" t="str">
            <v>Other</v>
          </cell>
        </row>
        <row r="5438">
          <cell r="A5438" t="str">
            <v>670923200129</v>
          </cell>
          <cell r="B5438" t="str">
            <v>11/03/09</v>
          </cell>
          <cell r="C5438" t="str">
            <v>Other</v>
          </cell>
        </row>
        <row r="5439">
          <cell r="A5439" t="str">
            <v>670923256083</v>
          </cell>
          <cell r="B5439" t="str">
            <v>11/10/09</v>
          </cell>
          <cell r="C5439" t="str">
            <v>Other</v>
          </cell>
        </row>
        <row r="5440">
          <cell r="A5440" t="str">
            <v>670923316069</v>
          </cell>
          <cell r="B5440" t="str">
            <v>100+</v>
          </cell>
          <cell r="C5440" t="str">
            <v>C</v>
          </cell>
        </row>
        <row r="5441">
          <cell r="A5441" t="str">
            <v>670923374129</v>
          </cell>
          <cell r="B5441" t="str">
            <v>09/29/09</v>
          </cell>
          <cell r="C5441" t="str">
            <v>C</v>
          </cell>
        </row>
        <row r="5442">
          <cell r="A5442" t="str">
            <v>670923374139</v>
          </cell>
          <cell r="B5442" t="str">
            <v>Sold Out</v>
          </cell>
          <cell r="C5442" t="str">
            <v>Other</v>
          </cell>
        </row>
        <row r="5443">
          <cell r="A5443" t="str">
            <v>670923374810</v>
          </cell>
          <cell r="B5443" t="str">
            <v>30+ Days</v>
          </cell>
          <cell r="C5443" t="str">
            <v>C</v>
          </cell>
        </row>
        <row r="5444">
          <cell r="A5444" t="str">
            <v>670923379129</v>
          </cell>
          <cell r="B5444" t="str">
            <v>Sold Out</v>
          </cell>
          <cell r="C5444" t="str">
            <v>Other</v>
          </cell>
        </row>
        <row r="5445">
          <cell r="A5445" t="str">
            <v>670923613069</v>
          </cell>
          <cell r="B5445" t="str">
            <v>Sold Out</v>
          </cell>
          <cell r="C5445" t="str">
            <v>Other</v>
          </cell>
        </row>
        <row r="5446">
          <cell r="A5446" t="str">
            <v>670923675129</v>
          </cell>
          <cell r="B5446" t="str">
            <v>Sold Out</v>
          </cell>
          <cell r="C5446" t="str">
            <v>Other</v>
          </cell>
        </row>
        <row r="5447">
          <cell r="A5447" t="str">
            <v>670923794129</v>
          </cell>
          <cell r="B5447" t="str">
            <v>Sold Out</v>
          </cell>
          <cell r="C5447" t="str">
            <v>C</v>
          </cell>
        </row>
        <row r="5448">
          <cell r="A5448" t="str">
            <v>670923861129</v>
          </cell>
          <cell r="B5448" t="str">
            <v>70</v>
          </cell>
          <cell r="C5448" t="str">
            <v>C</v>
          </cell>
        </row>
        <row r="5449">
          <cell r="A5449" t="str">
            <v>670924028129</v>
          </cell>
          <cell r="B5449" t="str">
            <v>Sold Out</v>
          </cell>
          <cell r="C5449" t="str">
            <v>Other</v>
          </cell>
        </row>
        <row r="5450">
          <cell r="A5450" t="str">
            <v>670924062073</v>
          </cell>
          <cell r="B5450" t="str">
            <v>100+</v>
          </cell>
          <cell r="C5450" t="str">
            <v>B</v>
          </cell>
        </row>
        <row r="5451">
          <cell r="A5451" t="str">
            <v>670924062129</v>
          </cell>
          <cell r="B5451" t="str">
            <v>Sold Out</v>
          </cell>
          <cell r="C5451" t="str">
            <v>B</v>
          </cell>
        </row>
        <row r="5452">
          <cell r="A5452" t="str">
            <v>670924062135</v>
          </cell>
          <cell r="B5452" t="str">
            <v>55</v>
          </cell>
          <cell r="C5452" t="str">
            <v>B</v>
          </cell>
        </row>
        <row r="5453">
          <cell r="A5453" t="str">
            <v>670924066129</v>
          </cell>
          <cell r="B5453" t="str">
            <v>100+</v>
          </cell>
          <cell r="C5453" t="str">
            <v>C</v>
          </cell>
        </row>
        <row r="5454">
          <cell r="A5454" t="str">
            <v>670924203083</v>
          </cell>
          <cell r="B5454" t="str">
            <v>1</v>
          </cell>
          <cell r="C5454" t="str">
            <v>C</v>
          </cell>
        </row>
        <row r="5455">
          <cell r="A5455" t="str">
            <v>670924203129</v>
          </cell>
          <cell r="B5455" t="str">
            <v>Sold Out</v>
          </cell>
          <cell r="C5455" t="str">
            <v>Other</v>
          </cell>
        </row>
        <row r="5456">
          <cell r="A5456" t="str">
            <v>670924316069</v>
          </cell>
          <cell r="B5456" t="str">
            <v>100</v>
          </cell>
          <cell r="C5456" t="str">
            <v>B</v>
          </cell>
        </row>
        <row r="5457">
          <cell r="A5457" t="str">
            <v>670924316074</v>
          </cell>
          <cell r="B5457" t="str">
            <v>100+</v>
          </cell>
          <cell r="C5457" t="str">
            <v>C</v>
          </cell>
        </row>
        <row r="5458">
          <cell r="A5458" t="str">
            <v>670924613069</v>
          </cell>
          <cell r="B5458" t="str">
            <v>Sold Out</v>
          </cell>
          <cell r="C5458" t="str">
            <v>Other</v>
          </cell>
        </row>
        <row r="5459">
          <cell r="A5459" t="str">
            <v>670924613074</v>
          </cell>
          <cell r="B5459" t="str">
            <v>Sold Out</v>
          </cell>
          <cell r="C5459" t="str">
            <v>Other</v>
          </cell>
        </row>
        <row r="5460">
          <cell r="A5460" t="str">
            <v>670924693129</v>
          </cell>
          <cell r="B5460" t="str">
            <v>Sold Out</v>
          </cell>
          <cell r="C5460" t="str">
            <v>Other</v>
          </cell>
        </row>
        <row r="5461">
          <cell r="A5461" t="str">
            <v>670924694129</v>
          </cell>
          <cell r="B5461" t="str">
            <v>1</v>
          </cell>
          <cell r="C5461" t="str">
            <v>Other</v>
          </cell>
        </row>
        <row r="5462">
          <cell r="A5462" t="str">
            <v>670924794129</v>
          </cell>
          <cell r="B5462" t="str">
            <v>2</v>
          </cell>
          <cell r="C5462" t="str">
            <v>C</v>
          </cell>
        </row>
        <row r="5463">
          <cell r="A5463" t="str">
            <v>670925062073</v>
          </cell>
          <cell r="B5463" t="str">
            <v>100+</v>
          </cell>
          <cell r="C5463" t="str">
            <v>A</v>
          </cell>
        </row>
        <row r="5464">
          <cell r="A5464" t="str">
            <v>670925062129</v>
          </cell>
          <cell r="B5464" t="str">
            <v>100+</v>
          </cell>
          <cell r="C5464" t="str">
            <v>B</v>
          </cell>
        </row>
        <row r="5465">
          <cell r="A5465" t="str">
            <v>670925062135</v>
          </cell>
          <cell r="B5465" t="str">
            <v>100+</v>
          </cell>
          <cell r="C5465" t="str">
            <v>C</v>
          </cell>
        </row>
        <row r="5466">
          <cell r="A5466" t="str">
            <v>670925125129</v>
          </cell>
          <cell r="B5466" t="str">
            <v>49</v>
          </cell>
          <cell r="C5466" t="str">
            <v>Other</v>
          </cell>
        </row>
        <row r="5467">
          <cell r="A5467" t="str">
            <v>670925185073</v>
          </cell>
          <cell r="B5467" t="str">
            <v>11/03/09</v>
          </cell>
          <cell r="C5467" t="str">
            <v>Other</v>
          </cell>
        </row>
        <row r="5468">
          <cell r="A5468" t="str">
            <v>670925195044</v>
          </cell>
          <cell r="B5468" t="str">
            <v>11/10/09</v>
          </cell>
          <cell r="C5468" t="str">
            <v>Other</v>
          </cell>
        </row>
        <row r="5469">
          <cell r="A5469" t="str">
            <v>670925200044</v>
          </cell>
          <cell r="B5469" t="str">
            <v>30+ Days</v>
          </cell>
          <cell r="C5469" t="str">
            <v>Other</v>
          </cell>
        </row>
        <row r="5470">
          <cell r="A5470" t="str">
            <v>670925315069</v>
          </cell>
          <cell r="B5470" t="str">
            <v>100+</v>
          </cell>
          <cell r="C5470" t="str">
            <v>B</v>
          </cell>
        </row>
        <row r="5471">
          <cell r="A5471" t="str">
            <v>670925638129</v>
          </cell>
          <cell r="B5471" t="str">
            <v>100+</v>
          </cell>
          <cell r="C5471" t="str">
            <v>B</v>
          </cell>
        </row>
        <row r="5472">
          <cell r="A5472" t="str">
            <v>670925638135</v>
          </cell>
          <cell r="B5472" t="str">
            <v>100+</v>
          </cell>
          <cell r="C5472" t="str">
            <v>C</v>
          </cell>
        </row>
        <row r="5473">
          <cell r="A5473" t="str">
            <v>670925680073</v>
          </cell>
          <cell r="B5473" t="str">
            <v>Sold Out</v>
          </cell>
          <cell r="C5473" t="str">
            <v>Other</v>
          </cell>
        </row>
        <row r="5474">
          <cell r="A5474" t="str">
            <v>670925681129</v>
          </cell>
          <cell r="B5474" t="str">
            <v>2</v>
          </cell>
          <cell r="C5474" t="str">
            <v>Other</v>
          </cell>
        </row>
        <row r="5475">
          <cell r="A5475" t="str">
            <v>670925794129</v>
          </cell>
          <cell r="B5475" t="str">
            <v>2</v>
          </cell>
          <cell r="C5475" t="str">
            <v>C</v>
          </cell>
        </row>
        <row r="5476">
          <cell r="A5476" t="str">
            <v>670925795073</v>
          </cell>
          <cell r="B5476" t="str">
            <v>3</v>
          </cell>
          <cell r="C5476" t="str">
            <v>Other</v>
          </cell>
        </row>
        <row r="5477">
          <cell r="A5477" t="str">
            <v>670925795129</v>
          </cell>
          <cell r="B5477" t="str">
            <v>Sold Out</v>
          </cell>
          <cell r="C5477" t="str">
            <v>C</v>
          </cell>
        </row>
        <row r="5478">
          <cell r="A5478" t="str">
            <v>670925795135</v>
          </cell>
          <cell r="B5478" t="str">
            <v>7</v>
          </cell>
          <cell r="C5478" t="str">
            <v>C</v>
          </cell>
        </row>
        <row r="5479">
          <cell r="A5479" t="str">
            <v>670925862164</v>
          </cell>
          <cell r="B5479" t="str">
            <v>100+</v>
          </cell>
          <cell r="C5479" t="str">
            <v>C</v>
          </cell>
        </row>
        <row r="5480">
          <cell r="A5480" t="str">
            <v>670925863164</v>
          </cell>
          <cell r="B5480" t="str">
            <v>30+ Days</v>
          </cell>
          <cell r="C5480" t="str">
            <v>C</v>
          </cell>
        </row>
        <row r="5481">
          <cell r="A5481" t="str">
            <v>670925867069</v>
          </cell>
          <cell r="B5481" t="str">
            <v>30+ Days</v>
          </cell>
          <cell r="C5481" t="str">
            <v>C</v>
          </cell>
        </row>
        <row r="5482">
          <cell r="A5482" t="str">
            <v>670926071044</v>
          </cell>
          <cell r="B5482" t="str">
            <v>1</v>
          </cell>
          <cell r="C5482" t="str">
            <v>Other</v>
          </cell>
        </row>
        <row r="5483">
          <cell r="A5483" t="str">
            <v>670926613133</v>
          </cell>
          <cell r="B5483" t="str">
            <v>Sold Out</v>
          </cell>
          <cell r="C5483" t="str">
            <v>Other</v>
          </cell>
        </row>
        <row r="5484">
          <cell r="A5484" t="str">
            <v>670926696803</v>
          </cell>
          <cell r="B5484" t="str">
            <v>2</v>
          </cell>
          <cell r="C5484" t="str">
            <v>Other</v>
          </cell>
        </row>
        <row r="5485">
          <cell r="A5485" t="str">
            <v>670937062129</v>
          </cell>
          <cell r="B5485" t="str">
            <v>100+</v>
          </cell>
          <cell r="C5485" t="str">
            <v>A+</v>
          </cell>
        </row>
        <row r="5486">
          <cell r="A5486" t="str">
            <v>670937062135</v>
          </cell>
          <cell r="B5486" t="str">
            <v>10/13/09</v>
          </cell>
          <cell r="C5486" t="str">
            <v>A</v>
          </cell>
        </row>
        <row r="5487">
          <cell r="A5487" t="str">
            <v>670937302129</v>
          </cell>
          <cell r="B5487" t="str">
            <v>12/01/09</v>
          </cell>
          <cell r="C5487" t="str">
            <v>A</v>
          </cell>
        </row>
        <row r="5488">
          <cell r="A5488" t="str">
            <v>670937316069</v>
          </cell>
          <cell r="B5488" t="str">
            <v>100+</v>
          </cell>
          <cell r="C5488" t="str">
            <v>B</v>
          </cell>
        </row>
        <row r="5489">
          <cell r="A5489" t="str">
            <v>670937316074</v>
          </cell>
          <cell r="B5489" t="str">
            <v>100+</v>
          </cell>
          <cell r="C5489" t="str">
            <v>B</v>
          </cell>
        </row>
        <row r="5490">
          <cell r="A5490" t="str">
            <v>670937374129</v>
          </cell>
          <cell r="B5490" t="str">
            <v>10/06/09</v>
          </cell>
          <cell r="C5490" t="str">
            <v>A</v>
          </cell>
        </row>
        <row r="5491">
          <cell r="A5491" t="str">
            <v>670937374135</v>
          </cell>
          <cell r="B5491" t="str">
            <v>30+ Days</v>
          </cell>
          <cell r="C5491" t="str">
            <v>Other</v>
          </cell>
        </row>
        <row r="5492">
          <cell r="A5492" t="str">
            <v>670937374139</v>
          </cell>
          <cell r="B5492" t="str">
            <v>Sold Out</v>
          </cell>
          <cell r="C5492" t="str">
            <v>Other</v>
          </cell>
        </row>
        <row r="5493">
          <cell r="A5493" t="str">
            <v>670937608069</v>
          </cell>
          <cell r="B5493" t="str">
            <v>30+ Days</v>
          </cell>
          <cell r="C5493" t="str">
            <v>Other</v>
          </cell>
        </row>
        <row r="5494">
          <cell r="A5494" t="str">
            <v>670937638129</v>
          </cell>
          <cell r="B5494" t="str">
            <v>100+</v>
          </cell>
          <cell r="C5494" t="str">
            <v>B</v>
          </cell>
        </row>
        <row r="5495">
          <cell r="A5495" t="str">
            <v>670937638135</v>
          </cell>
          <cell r="B5495" t="str">
            <v>30+ Days</v>
          </cell>
          <cell r="C5495" t="str">
            <v>C</v>
          </cell>
        </row>
        <row r="5496">
          <cell r="A5496" t="str">
            <v>670939045129</v>
          </cell>
          <cell r="B5496" t="str">
            <v>09/29/09</v>
          </cell>
          <cell r="C5496" t="str">
            <v>A</v>
          </cell>
        </row>
        <row r="5497">
          <cell r="A5497" t="str">
            <v>670939062069</v>
          </cell>
          <cell r="B5497" t="str">
            <v>100+</v>
          </cell>
          <cell r="C5497" t="str">
            <v>B</v>
          </cell>
        </row>
        <row r="5498">
          <cell r="A5498" t="str">
            <v>670939062129</v>
          </cell>
          <cell r="B5498" t="str">
            <v>100+</v>
          </cell>
          <cell r="C5498" t="str">
            <v>A+</v>
          </cell>
        </row>
        <row r="5499">
          <cell r="A5499" t="str">
            <v>670939062135</v>
          </cell>
          <cell r="B5499" t="str">
            <v>100+</v>
          </cell>
          <cell r="C5499" t="str">
            <v>A</v>
          </cell>
        </row>
        <row r="5500">
          <cell r="A5500" t="str">
            <v>670939063129</v>
          </cell>
          <cell r="B5500" t="str">
            <v>7</v>
          </cell>
          <cell r="C5500" t="str">
            <v>Other</v>
          </cell>
        </row>
        <row r="5501">
          <cell r="A5501" t="str">
            <v>670939130069</v>
          </cell>
          <cell r="B5501" t="str">
            <v>30+ Days</v>
          </cell>
          <cell r="C5501" t="str">
            <v>B</v>
          </cell>
        </row>
        <row r="5502">
          <cell r="A5502" t="str">
            <v>670939204143</v>
          </cell>
          <cell r="B5502" t="str">
            <v>100+</v>
          </cell>
          <cell r="C5502" t="str">
            <v>A</v>
          </cell>
        </row>
        <row r="5503">
          <cell r="A5503" t="str">
            <v>670939267139</v>
          </cell>
          <cell r="B5503" t="str">
            <v>30+ Days</v>
          </cell>
          <cell r="C5503" t="str">
            <v>Other</v>
          </cell>
        </row>
        <row r="5504">
          <cell r="A5504" t="str">
            <v>670939295129</v>
          </cell>
          <cell r="B5504" t="str">
            <v>30+ Days</v>
          </cell>
          <cell r="C5504" t="str">
            <v>Other</v>
          </cell>
        </row>
        <row r="5505">
          <cell r="A5505" t="str">
            <v>670939316069</v>
          </cell>
          <cell r="B5505" t="str">
            <v>67</v>
          </cell>
          <cell r="C5505" t="str">
            <v>A</v>
          </cell>
        </row>
        <row r="5506">
          <cell r="A5506" t="str">
            <v>670939316074</v>
          </cell>
          <cell r="B5506" t="str">
            <v>1</v>
          </cell>
          <cell r="C5506" t="str">
            <v>A</v>
          </cell>
        </row>
        <row r="5507">
          <cell r="A5507" t="str">
            <v>670939374129</v>
          </cell>
          <cell r="B5507" t="str">
            <v>100+</v>
          </cell>
          <cell r="C5507" t="str">
            <v>A</v>
          </cell>
        </row>
        <row r="5508">
          <cell r="A5508" t="str">
            <v>670939374135</v>
          </cell>
          <cell r="B5508" t="str">
            <v>100+</v>
          </cell>
          <cell r="C5508" t="str">
            <v>A</v>
          </cell>
        </row>
        <row r="5509">
          <cell r="A5509" t="str">
            <v>670939374139</v>
          </cell>
          <cell r="B5509" t="str">
            <v>Sold Out</v>
          </cell>
          <cell r="C5509" t="str">
            <v>Other</v>
          </cell>
        </row>
        <row r="5510">
          <cell r="A5510" t="str">
            <v>670939424129</v>
          </cell>
          <cell r="B5510" t="str">
            <v>83</v>
          </cell>
          <cell r="C5510" t="str">
            <v>Other</v>
          </cell>
        </row>
        <row r="5511">
          <cell r="A5511" t="str">
            <v>670939613069</v>
          </cell>
          <cell r="B5511" t="str">
            <v>Sold Out</v>
          </cell>
          <cell r="C5511" t="str">
            <v>Other</v>
          </cell>
        </row>
        <row r="5512">
          <cell r="A5512" t="str">
            <v>670939613074</v>
          </cell>
          <cell r="B5512" t="str">
            <v>Sold Out</v>
          </cell>
          <cell r="C5512" t="str">
            <v>Other</v>
          </cell>
        </row>
        <row r="5513">
          <cell r="A5513" t="str">
            <v>670939638129</v>
          </cell>
          <cell r="B5513" t="str">
            <v>100+</v>
          </cell>
          <cell r="C5513" t="str">
            <v>A</v>
          </cell>
        </row>
        <row r="5514">
          <cell r="A5514" t="str">
            <v>670939638135</v>
          </cell>
          <cell r="B5514" t="str">
            <v>10/13/09</v>
          </cell>
          <cell r="C5514" t="str">
            <v>C</v>
          </cell>
        </row>
        <row r="5515">
          <cell r="A5515" t="str">
            <v>670939864129</v>
          </cell>
          <cell r="B5515" t="str">
            <v>100+</v>
          </cell>
          <cell r="C5515" t="str">
            <v>B</v>
          </cell>
        </row>
        <row r="5516">
          <cell r="A5516" t="str">
            <v>670949038129</v>
          </cell>
          <cell r="B5516" t="str">
            <v>Sold Out</v>
          </cell>
          <cell r="C5516" t="str">
            <v>Other</v>
          </cell>
        </row>
        <row r="5517">
          <cell r="A5517" t="str">
            <v>670949038135</v>
          </cell>
          <cell r="B5517" t="str">
            <v>Sold Out</v>
          </cell>
          <cell r="C5517" t="str">
            <v>Other</v>
          </cell>
        </row>
        <row r="5518">
          <cell r="A5518" t="str">
            <v>670949038802</v>
          </cell>
          <cell r="B5518" t="str">
            <v>Sold Out</v>
          </cell>
          <cell r="C5518" t="str">
            <v>Other</v>
          </cell>
        </row>
        <row r="5519">
          <cell r="A5519" t="str">
            <v>670949056129</v>
          </cell>
          <cell r="B5519" t="str">
            <v>1</v>
          </cell>
          <cell r="C5519" t="str">
            <v>Other</v>
          </cell>
        </row>
        <row r="5520">
          <cell r="A5520" t="str">
            <v>670949254143</v>
          </cell>
          <cell r="B5520" t="str">
            <v>11/10/09</v>
          </cell>
          <cell r="C5520" t="str">
            <v>Other</v>
          </cell>
        </row>
        <row r="5521">
          <cell r="A5521" t="str">
            <v>670949311077</v>
          </cell>
          <cell r="B5521" t="str">
            <v>1</v>
          </cell>
          <cell r="C5521" t="str">
            <v>C</v>
          </cell>
        </row>
        <row r="5522">
          <cell r="A5522" t="str">
            <v>670949374129</v>
          </cell>
          <cell r="B5522" t="str">
            <v>12/01/09</v>
          </cell>
          <cell r="C5522" t="str">
            <v>B</v>
          </cell>
        </row>
        <row r="5523">
          <cell r="A5523" t="str">
            <v>670949374135</v>
          </cell>
          <cell r="B5523" t="str">
            <v>11/24/09</v>
          </cell>
          <cell r="C5523" t="str">
            <v>B</v>
          </cell>
        </row>
        <row r="5524">
          <cell r="A5524" t="str">
            <v>670949374802</v>
          </cell>
          <cell r="B5524" t="str">
            <v>64</v>
          </cell>
          <cell r="C5524" t="str">
            <v>C</v>
          </cell>
        </row>
        <row r="5525">
          <cell r="A5525" t="str">
            <v>670949613069</v>
          </cell>
          <cell r="B5525" t="str">
            <v>100+</v>
          </cell>
          <cell r="C5525" t="str">
            <v>B</v>
          </cell>
        </row>
        <row r="5526">
          <cell r="A5526" t="str">
            <v>670949638129</v>
          </cell>
          <cell r="B5526" t="str">
            <v>12/01/09</v>
          </cell>
          <cell r="C5526" t="str">
            <v>B</v>
          </cell>
        </row>
        <row r="5527">
          <cell r="A5527" t="str">
            <v>670949638135</v>
          </cell>
          <cell r="B5527" t="str">
            <v>12/01/09</v>
          </cell>
          <cell r="C5527" t="str">
            <v>C</v>
          </cell>
        </row>
        <row r="5528">
          <cell r="A5528" t="str">
            <v>670949689129</v>
          </cell>
          <cell r="B5528" t="str">
            <v>1</v>
          </cell>
          <cell r="C5528" t="str">
            <v>Other</v>
          </cell>
        </row>
        <row r="5529">
          <cell r="A5529" t="str">
            <v>670949690069</v>
          </cell>
          <cell r="B5529" t="str">
            <v>Sold Out</v>
          </cell>
          <cell r="C5529" t="str">
            <v>Other</v>
          </cell>
        </row>
        <row r="5530">
          <cell r="A5530" t="str">
            <v>670949691129</v>
          </cell>
          <cell r="B5530" t="str">
            <v>Sold Out</v>
          </cell>
          <cell r="C5530" t="str">
            <v>C</v>
          </cell>
        </row>
        <row r="5531">
          <cell r="A5531" t="str">
            <v>670980045129</v>
          </cell>
          <cell r="B5531" t="str">
            <v>11/10/09</v>
          </cell>
          <cell r="C5531" t="str">
            <v>C</v>
          </cell>
        </row>
        <row r="5532">
          <cell r="A5532" t="str">
            <v>670980045132</v>
          </cell>
          <cell r="B5532" t="str">
            <v>Sold Out</v>
          </cell>
          <cell r="C5532" t="str">
            <v>Other</v>
          </cell>
        </row>
        <row r="5533">
          <cell r="A5533" t="str">
            <v>670980266133</v>
          </cell>
          <cell r="B5533" t="str">
            <v>3</v>
          </cell>
          <cell r="C5533" t="str">
            <v>Other</v>
          </cell>
        </row>
        <row r="5534">
          <cell r="A5534" t="str">
            <v>670980374129</v>
          </cell>
          <cell r="B5534" t="str">
            <v>09/29/09</v>
          </cell>
          <cell r="C5534" t="str">
            <v>B</v>
          </cell>
        </row>
        <row r="5535">
          <cell r="A5535" t="str">
            <v>670980374135</v>
          </cell>
          <cell r="B5535" t="str">
            <v>10/20/09</v>
          </cell>
          <cell r="C5535" t="str">
            <v>B</v>
          </cell>
        </row>
        <row r="5536">
          <cell r="A5536" t="str">
            <v>670980567129</v>
          </cell>
          <cell r="B5536" t="str">
            <v>11/10/09</v>
          </cell>
          <cell r="C5536" t="str">
            <v>C</v>
          </cell>
        </row>
        <row r="5537">
          <cell r="A5537" t="str">
            <v>670980613069</v>
          </cell>
          <cell r="B5537" t="str">
            <v>79</v>
          </cell>
          <cell r="C5537" t="str">
            <v>C</v>
          </cell>
        </row>
        <row r="5538">
          <cell r="A5538" t="str">
            <v>670980638129</v>
          </cell>
          <cell r="B5538" t="str">
            <v>11/03/09</v>
          </cell>
          <cell r="C5538" t="str">
            <v>C</v>
          </cell>
        </row>
        <row r="5539">
          <cell r="A5539" t="str">
            <v>670980638132</v>
          </cell>
          <cell r="B5539" t="str">
            <v>Sold Out</v>
          </cell>
          <cell r="C5539" t="str">
            <v>Other</v>
          </cell>
        </row>
        <row r="5540">
          <cell r="A5540" t="str">
            <v>670980638140</v>
          </cell>
          <cell r="B5540" t="str">
            <v>Sold Out</v>
          </cell>
          <cell r="C5540" t="str">
            <v>Other</v>
          </cell>
        </row>
        <row r="5541">
          <cell r="A5541" t="str">
            <v>671008068069</v>
          </cell>
          <cell r="B5541" t="str">
            <v>Sold Out</v>
          </cell>
          <cell r="C5541" t="str">
            <v>Other</v>
          </cell>
        </row>
        <row r="5542">
          <cell r="A5542" t="str">
            <v>671008069069</v>
          </cell>
          <cell r="B5542" t="str">
            <v>Sold Out</v>
          </cell>
          <cell r="C5542" t="str">
            <v>Other</v>
          </cell>
        </row>
        <row r="5543">
          <cell r="A5543" t="str">
            <v>671008071129</v>
          </cell>
          <cell r="B5543" t="str">
            <v>2</v>
          </cell>
          <cell r="C5543" t="str">
            <v>Other</v>
          </cell>
        </row>
        <row r="5544">
          <cell r="A5544" t="str">
            <v>671008135129</v>
          </cell>
          <cell r="B5544" t="str">
            <v>Sold Out</v>
          </cell>
          <cell r="C5544" t="str">
            <v>Other</v>
          </cell>
        </row>
        <row r="5545">
          <cell r="A5545" t="str">
            <v>671008613133</v>
          </cell>
          <cell r="B5545" t="str">
            <v>Sold Out</v>
          </cell>
          <cell r="C5545" t="str">
            <v>Other</v>
          </cell>
        </row>
        <row r="5546">
          <cell r="A5546" t="str">
            <v>671009064069</v>
          </cell>
          <cell r="B5546" t="str">
            <v>5</v>
          </cell>
          <cell r="C5546" t="str">
            <v>Other</v>
          </cell>
        </row>
        <row r="5547">
          <cell r="A5547" t="str">
            <v>671009069069</v>
          </cell>
          <cell r="B5547" t="str">
            <v>13</v>
          </cell>
          <cell r="C5547" t="str">
            <v>Other</v>
          </cell>
        </row>
        <row r="5548">
          <cell r="A5548" t="str">
            <v>671009071129</v>
          </cell>
          <cell r="B5548" t="str">
            <v>1</v>
          </cell>
          <cell r="C5548" t="str">
            <v>Other</v>
          </cell>
        </row>
        <row r="5549">
          <cell r="A5549" t="str">
            <v>671009144129</v>
          </cell>
          <cell r="B5549" t="str">
            <v>3</v>
          </cell>
          <cell r="C5549" t="str">
            <v>Other</v>
          </cell>
        </row>
        <row r="5550">
          <cell r="A5550" t="str">
            <v>671010077080</v>
          </cell>
          <cell r="B5550" t="str">
            <v>Sold Out</v>
          </cell>
          <cell r="C5550" t="str">
            <v>Other</v>
          </cell>
        </row>
        <row r="5551">
          <cell r="A5551" t="str">
            <v>671010080069</v>
          </cell>
          <cell r="B5551" t="str">
            <v>Sold Out</v>
          </cell>
          <cell r="C5551" t="str">
            <v>Other</v>
          </cell>
        </row>
        <row r="5552">
          <cell r="A5552" t="str">
            <v>671010101129</v>
          </cell>
          <cell r="B5552" t="str">
            <v>Sold Out</v>
          </cell>
          <cell r="C5552" t="str">
            <v>Other</v>
          </cell>
        </row>
        <row r="5553">
          <cell r="A5553" t="str">
            <v>671010143129</v>
          </cell>
          <cell r="B5553" t="str">
            <v>Sold Out</v>
          </cell>
          <cell r="C5553" t="str">
            <v>Other</v>
          </cell>
        </row>
        <row r="5554">
          <cell r="A5554" t="str">
            <v>671010796129</v>
          </cell>
          <cell r="B5554" t="str">
            <v>Sold Out</v>
          </cell>
          <cell r="C5554" t="str">
            <v>Other</v>
          </cell>
        </row>
        <row r="5555">
          <cell r="A5555" t="str">
            <v>671010801069</v>
          </cell>
          <cell r="B5555" t="str">
            <v>Sold Out</v>
          </cell>
          <cell r="C5555" t="str">
            <v>Other</v>
          </cell>
        </row>
        <row r="5556">
          <cell r="A5556" t="str">
            <v>671010802129</v>
          </cell>
          <cell r="B5556" t="str">
            <v>Sold Out</v>
          </cell>
          <cell r="C5556" t="str">
            <v>Other</v>
          </cell>
        </row>
        <row r="5557">
          <cell r="A5557" t="str">
            <v>671011178140</v>
          </cell>
          <cell r="B5557" t="str">
            <v>11/03/09</v>
          </cell>
          <cell r="C5557" t="str">
            <v>C</v>
          </cell>
        </row>
        <row r="5558">
          <cell r="A5558" t="str">
            <v>671011311077</v>
          </cell>
          <cell r="B5558" t="str">
            <v>Sold Out</v>
          </cell>
          <cell r="C5558" t="str">
            <v>C</v>
          </cell>
        </row>
        <row r="5559">
          <cell r="A5559" t="str">
            <v>671011374129</v>
          </cell>
          <cell r="B5559" t="str">
            <v>12/01/09</v>
          </cell>
          <cell r="C5559" t="str">
            <v>B</v>
          </cell>
        </row>
        <row r="5560">
          <cell r="A5560" t="str">
            <v>671011374135</v>
          </cell>
          <cell r="B5560" t="str">
            <v>11/17/09</v>
          </cell>
          <cell r="C5560" t="str">
            <v>C</v>
          </cell>
        </row>
        <row r="5561">
          <cell r="A5561" t="str">
            <v>671011613069</v>
          </cell>
          <cell r="B5561" t="str">
            <v>85</v>
          </cell>
          <cell r="C5561" t="str">
            <v>C</v>
          </cell>
        </row>
        <row r="5562">
          <cell r="A5562" t="str">
            <v>671011638129</v>
          </cell>
          <cell r="B5562" t="str">
            <v>97</v>
          </cell>
          <cell r="C5562" t="str">
            <v>C</v>
          </cell>
        </row>
        <row r="5563">
          <cell r="A5563" t="str">
            <v>671011638135</v>
          </cell>
          <cell r="B5563" t="str">
            <v>27</v>
          </cell>
          <cell r="C5563" t="str">
            <v>C</v>
          </cell>
        </row>
        <row r="5564">
          <cell r="A5564" t="str">
            <v>671011689129</v>
          </cell>
          <cell r="B5564" t="str">
            <v>Sold Out</v>
          </cell>
          <cell r="C5564" t="str">
            <v>C</v>
          </cell>
        </row>
        <row r="5565">
          <cell r="A5565" t="str">
            <v>671011690069</v>
          </cell>
          <cell r="B5565" t="str">
            <v>Sold Out</v>
          </cell>
          <cell r="C5565" t="str">
            <v>Other</v>
          </cell>
        </row>
        <row r="5566">
          <cell r="A5566" t="str">
            <v>671012062133</v>
          </cell>
          <cell r="B5566" t="str">
            <v>7</v>
          </cell>
          <cell r="C5566" t="str">
            <v>Other</v>
          </cell>
        </row>
        <row r="5567">
          <cell r="A5567" t="str">
            <v>671012070129</v>
          </cell>
          <cell r="B5567" t="str">
            <v>20</v>
          </cell>
          <cell r="C5567" t="str">
            <v>Other</v>
          </cell>
        </row>
        <row r="5568">
          <cell r="A5568" t="str">
            <v>671012085129</v>
          </cell>
          <cell r="B5568" t="str">
            <v>16</v>
          </cell>
          <cell r="C5568" t="str">
            <v>Other</v>
          </cell>
        </row>
        <row r="5569">
          <cell r="A5569" t="str">
            <v>671012146129</v>
          </cell>
          <cell r="B5569" t="str">
            <v>26</v>
          </cell>
          <cell r="C5569" t="str">
            <v>Other</v>
          </cell>
        </row>
        <row r="5570">
          <cell r="A5570" t="str">
            <v>671013071129</v>
          </cell>
          <cell r="B5570" t="str">
            <v>13</v>
          </cell>
          <cell r="C5570" t="str">
            <v>Other</v>
          </cell>
        </row>
        <row r="5571">
          <cell r="A5571" t="str">
            <v>671013123069</v>
          </cell>
          <cell r="B5571" t="str">
            <v>64</v>
          </cell>
          <cell r="C5571" t="str">
            <v>Other</v>
          </cell>
        </row>
        <row r="5572">
          <cell r="A5572" t="str">
            <v>671013137069</v>
          </cell>
          <cell r="B5572" t="str">
            <v>14</v>
          </cell>
          <cell r="C5572" t="str">
            <v>Other</v>
          </cell>
        </row>
        <row r="5573">
          <cell r="A5573" t="str">
            <v>671013145164</v>
          </cell>
          <cell r="B5573" t="str">
            <v>19</v>
          </cell>
          <cell r="C5573" t="str">
            <v>Other</v>
          </cell>
        </row>
        <row r="5574">
          <cell r="A5574" t="str">
            <v>671014071129</v>
          </cell>
          <cell r="B5574" t="str">
            <v>Sold Out</v>
          </cell>
          <cell r="C5574" t="str">
            <v>Other</v>
          </cell>
        </row>
        <row r="5575">
          <cell r="A5575" t="str">
            <v>671014075133</v>
          </cell>
          <cell r="B5575" t="str">
            <v>Sold Out</v>
          </cell>
          <cell r="C5575" t="str">
            <v>Other</v>
          </cell>
        </row>
        <row r="5576">
          <cell r="A5576" t="str">
            <v>671014135129</v>
          </cell>
          <cell r="B5576" t="str">
            <v>Sold Out</v>
          </cell>
          <cell r="C5576" t="str">
            <v>Other</v>
          </cell>
        </row>
        <row r="5577">
          <cell r="A5577" t="str">
            <v>671014144129</v>
          </cell>
          <cell r="B5577" t="str">
            <v>Sold Out</v>
          </cell>
          <cell r="C5577" t="str">
            <v>Other</v>
          </cell>
        </row>
        <row r="5578">
          <cell r="A5578" t="str">
            <v>671015062129</v>
          </cell>
          <cell r="B5578" t="str">
            <v>100+</v>
          </cell>
          <cell r="C5578" t="str">
            <v>A</v>
          </cell>
        </row>
        <row r="5579">
          <cell r="A5579" t="str">
            <v>671015062135</v>
          </cell>
          <cell r="B5579" t="str">
            <v>100+</v>
          </cell>
          <cell r="C5579" t="str">
            <v>B</v>
          </cell>
        </row>
        <row r="5580">
          <cell r="A5580" t="str">
            <v>671015185069</v>
          </cell>
          <cell r="B5580" t="str">
            <v>11/10/09</v>
          </cell>
          <cell r="C5580" t="str">
            <v>Other</v>
          </cell>
        </row>
        <row r="5581">
          <cell r="A5581" t="str">
            <v>671015277044</v>
          </cell>
          <cell r="B5581" t="str">
            <v>11/03/09</v>
          </cell>
          <cell r="C5581" t="str">
            <v>Other</v>
          </cell>
        </row>
        <row r="5582">
          <cell r="A5582" t="str">
            <v>671015315069</v>
          </cell>
          <cell r="B5582" t="str">
            <v>100+</v>
          </cell>
          <cell r="C5582" t="str">
            <v>B</v>
          </cell>
        </row>
        <row r="5583">
          <cell r="A5583" t="str">
            <v>671015315074</v>
          </cell>
          <cell r="B5583" t="str">
            <v>100+</v>
          </cell>
          <cell r="C5583" t="str">
            <v>C</v>
          </cell>
        </row>
        <row r="5584">
          <cell r="A5584" t="str">
            <v>671015638129</v>
          </cell>
          <cell r="B5584" t="str">
            <v>100+</v>
          </cell>
          <cell r="C5584" t="str">
            <v>B</v>
          </cell>
        </row>
        <row r="5585">
          <cell r="A5585" t="str">
            <v>671015793129</v>
          </cell>
          <cell r="B5585" t="str">
            <v>1</v>
          </cell>
          <cell r="C5585" t="str">
            <v>C</v>
          </cell>
        </row>
        <row r="5586">
          <cell r="A5586" t="str">
            <v>671015793135</v>
          </cell>
          <cell r="B5586" t="str">
            <v>33</v>
          </cell>
          <cell r="C5586" t="str">
            <v>C</v>
          </cell>
        </row>
        <row r="5587">
          <cell r="A5587" t="str">
            <v>671015796129</v>
          </cell>
          <cell r="B5587" t="str">
            <v>Sold Out</v>
          </cell>
          <cell r="C5587" t="str">
            <v>C</v>
          </cell>
        </row>
        <row r="5588">
          <cell r="A5588" t="str">
            <v>671015862164</v>
          </cell>
          <cell r="B5588" t="str">
            <v>Sold Out</v>
          </cell>
          <cell r="C5588" t="str">
            <v>C</v>
          </cell>
        </row>
        <row r="5589">
          <cell r="A5589" t="str">
            <v>671015863164</v>
          </cell>
          <cell r="B5589" t="str">
            <v>30+ Days</v>
          </cell>
          <cell r="C5589" t="str">
            <v>C</v>
          </cell>
        </row>
        <row r="5590">
          <cell r="A5590" t="str">
            <v>671063062129</v>
          </cell>
          <cell r="B5590" t="str">
            <v>100+</v>
          </cell>
          <cell r="C5590" t="str">
            <v>A</v>
          </cell>
        </row>
        <row r="5591">
          <cell r="A5591" t="str">
            <v>671063062135</v>
          </cell>
          <cell r="B5591" t="str">
            <v>100+</v>
          </cell>
          <cell r="C5591" t="str">
            <v>A</v>
          </cell>
        </row>
        <row r="5592">
          <cell r="A5592" t="str">
            <v>671063256129</v>
          </cell>
          <cell r="B5592" t="str">
            <v>11/03/09</v>
          </cell>
          <cell r="C5592" t="str">
            <v>Other</v>
          </cell>
        </row>
        <row r="5593">
          <cell r="A5593" t="str">
            <v>671063316069</v>
          </cell>
          <cell r="B5593" t="str">
            <v>30+ Days</v>
          </cell>
          <cell r="C5593" t="str">
            <v>B</v>
          </cell>
        </row>
        <row r="5594">
          <cell r="A5594" t="str">
            <v>671063316074</v>
          </cell>
          <cell r="B5594" t="str">
            <v>10/06/09</v>
          </cell>
          <cell r="C5594" t="str">
            <v>B</v>
          </cell>
        </row>
        <row r="5595">
          <cell r="A5595" t="str">
            <v>671063374129</v>
          </cell>
          <cell r="B5595" t="str">
            <v>100+</v>
          </cell>
          <cell r="C5595" t="str">
            <v>A</v>
          </cell>
        </row>
        <row r="5596">
          <cell r="A5596" t="str">
            <v>671063374135</v>
          </cell>
          <cell r="B5596" t="str">
            <v>100+</v>
          </cell>
          <cell r="C5596" t="str">
            <v>A</v>
          </cell>
        </row>
        <row r="5597">
          <cell r="A5597" t="str">
            <v>671063638129</v>
          </cell>
          <cell r="B5597" t="str">
            <v>11/17/09</v>
          </cell>
          <cell r="C5597" t="str">
            <v>B</v>
          </cell>
        </row>
        <row r="5598">
          <cell r="A5598" t="str">
            <v>671063638135</v>
          </cell>
          <cell r="B5598" t="str">
            <v>100+</v>
          </cell>
          <cell r="C5598" t="str">
            <v>C</v>
          </cell>
        </row>
        <row r="5599">
          <cell r="A5599" t="str">
            <v>671063796129</v>
          </cell>
          <cell r="B5599" t="str">
            <v>100+</v>
          </cell>
          <cell r="C5599" t="str">
            <v>B</v>
          </cell>
        </row>
        <row r="5600">
          <cell r="A5600" t="str">
            <v>671063866129</v>
          </cell>
          <cell r="B5600" t="str">
            <v>100+</v>
          </cell>
          <cell r="C5600" t="str">
            <v>B</v>
          </cell>
        </row>
        <row r="5601">
          <cell r="A5601" t="str">
            <v>671064071129</v>
          </cell>
          <cell r="B5601" t="str">
            <v>Sold Out</v>
          </cell>
          <cell r="C5601" t="str">
            <v>Other</v>
          </cell>
        </row>
        <row r="5602">
          <cell r="A5602" t="str">
            <v>671064074069</v>
          </cell>
          <cell r="B5602" t="str">
            <v>Sold Out</v>
          </cell>
          <cell r="C5602" t="str">
            <v>Other</v>
          </cell>
        </row>
        <row r="5603">
          <cell r="A5603" t="str">
            <v>671064613133</v>
          </cell>
          <cell r="B5603" t="str">
            <v>Sold Out</v>
          </cell>
          <cell r="C5603" t="str">
            <v>Other</v>
          </cell>
        </row>
        <row r="5604">
          <cell r="A5604" t="str">
            <v>671065062129</v>
          </cell>
          <cell r="B5604" t="str">
            <v>100+</v>
          </cell>
          <cell r="C5604" t="str">
            <v>A</v>
          </cell>
        </row>
        <row r="5605">
          <cell r="A5605" t="str">
            <v>671065062135</v>
          </cell>
          <cell r="B5605" t="str">
            <v>100+</v>
          </cell>
          <cell r="C5605" t="str">
            <v>B</v>
          </cell>
        </row>
        <row r="5606">
          <cell r="A5606" t="str">
            <v>671065316069</v>
          </cell>
          <cell r="B5606" t="str">
            <v>100+</v>
          </cell>
          <cell r="C5606" t="str">
            <v>B</v>
          </cell>
        </row>
        <row r="5607">
          <cell r="A5607" t="str">
            <v>671065316074</v>
          </cell>
          <cell r="B5607" t="str">
            <v>100+</v>
          </cell>
          <cell r="C5607" t="str">
            <v>B</v>
          </cell>
        </row>
        <row r="5608">
          <cell r="A5608" t="str">
            <v>671065374129</v>
          </cell>
          <cell r="B5608" t="str">
            <v>100+</v>
          </cell>
          <cell r="C5608" t="str">
            <v>C</v>
          </cell>
        </row>
        <row r="5609">
          <cell r="A5609" t="str">
            <v>671065638129</v>
          </cell>
          <cell r="B5609" t="str">
            <v>100+</v>
          </cell>
          <cell r="C5609" t="str">
            <v>B</v>
          </cell>
        </row>
        <row r="5610">
          <cell r="A5610" t="str">
            <v>671065638135</v>
          </cell>
          <cell r="B5610" t="str">
            <v>100+</v>
          </cell>
          <cell r="C5610" t="str">
            <v>C</v>
          </cell>
        </row>
        <row r="5611">
          <cell r="A5611" t="str">
            <v>671065797129</v>
          </cell>
          <cell r="B5611" t="str">
            <v>100+</v>
          </cell>
          <cell r="C5611" t="str">
            <v>B</v>
          </cell>
        </row>
        <row r="5612">
          <cell r="A5612" t="str">
            <v>671066613069</v>
          </cell>
          <cell r="B5612" t="str">
            <v>2</v>
          </cell>
          <cell r="C5612" t="str">
            <v>Other</v>
          </cell>
        </row>
        <row r="5613">
          <cell r="A5613" t="str">
            <v>671066800069</v>
          </cell>
          <cell r="B5613" t="str">
            <v>15</v>
          </cell>
          <cell r="C5613" t="str">
            <v>Other</v>
          </cell>
        </row>
        <row r="5614">
          <cell r="A5614" t="str">
            <v>671066804069</v>
          </cell>
          <cell r="B5614" t="str">
            <v>Sold Out</v>
          </cell>
          <cell r="C5614" t="str">
            <v>Other</v>
          </cell>
        </row>
        <row r="5615">
          <cell r="A5615" t="str">
            <v>671066806129</v>
          </cell>
          <cell r="B5615" t="str">
            <v>7</v>
          </cell>
          <cell r="C5615" t="str">
            <v>Other</v>
          </cell>
        </row>
        <row r="5616">
          <cell r="A5616" t="str">
            <v>671067279069</v>
          </cell>
          <cell r="B5616" t="str">
            <v>09/29/09</v>
          </cell>
          <cell r="C5616" t="str">
            <v>C</v>
          </cell>
        </row>
        <row r="5617">
          <cell r="A5617" t="str">
            <v>671067374133</v>
          </cell>
          <cell r="B5617" t="str">
            <v>09/29/09</v>
          </cell>
          <cell r="C5617" t="str">
            <v>C</v>
          </cell>
        </row>
        <row r="5618">
          <cell r="A5618" t="str">
            <v>671067561129</v>
          </cell>
          <cell r="B5618" t="str">
            <v>09/29/09</v>
          </cell>
          <cell r="C5618" t="str">
            <v>C</v>
          </cell>
        </row>
        <row r="5619">
          <cell r="A5619" t="str">
            <v>671067809129</v>
          </cell>
          <cell r="B5619" t="str">
            <v>09/29/09</v>
          </cell>
          <cell r="C5619" t="str">
            <v>C</v>
          </cell>
        </row>
        <row r="5620">
          <cell r="A5620" t="str">
            <v>672014038135</v>
          </cell>
          <cell r="B5620" t="str">
            <v>30+ Days</v>
          </cell>
          <cell r="C5620" t="str">
            <v>C</v>
          </cell>
        </row>
        <row r="5621">
          <cell r="A5621" t="str">
            <v>672014062129</v>
          </cell>
          <cell r="B5621" t="str">
            <v>30+ Days</v>
          </cell>
          <cell r="C5621" t="str">
            <v>C</v>
          </cell>
        </row>
        <row r="5622">
          <cell r="A5622" t="str">
            <v>672014238129</v>
          </cell>
          <cell r="B5622" t="str">
            <v>11/10/09</v>
          </cell>
          <cell r="C5622" t="str">
            <v>Other</v>
          </cell>
        </row>
        <row r="5623">
          <cell r="A5623" t="str">
            <v>672014267139</v>
          </cell>
          <cell r="B5623" t="str">
            <v>11/17/09</v>
          </cell>
          <cell r="C5623" t="str">
            <v>Other</v>
          </cell>
        </row>
        <row r="5624">
          <cell r="A5624" t="str">
            <v>672014808069</v>
          </cell>
          <cell r="B5624" t="str">
            <v>11/10/09</v>
          </cell>
          <cell r="C5624" t="str">
            <v>Other</v>
          </cell>
        </row>
        <row r="5625">
          <cell r="A5625" t="str">
            <v>672014808080</v>
          </cell>
          <cell r="B5625" t="str">
            <v>100+</v>
          </cell>
          <cell r="C5625" t="str">
            <v>C</v>
          </cell>
        </row>
        <row r="5626">
          <cell r="A5626" t="str">
            <v>672014864129</v>
          </cell>
          <cell r="B5626" t="str">
            <v>100+</v>
          </cell>
          <cell r="C5626" t="str">
            <v>C</v>
          </cell>
        </row>
        <row r="5627">
          <cell r="A5627" t="str">
            <v>672014865044</v>
          </cell>
          <cell r="B5627" t="str">
            <v>40</v>
          </cell>
          <cell r="C5627" t="str">
            <v>C</v>
          </cell>
        </row>
        <row r="5628">
          <cell r="A5628" t="str">
            <v>672014865129</v>
          </cell>
          <cell r="B5628" t="str">
            <v>11/10/09</v>
          </cell>
          <cell r="C5628" t="str">
            <v>Other</v>
          </cell>
        </row>
        <row r="5629">
          <cell r="A5629" t="str">
            <v>672015045044</v>
          </cell>
          <cell r="B5629" t="str">
            <v>100+</v>
          </cell>
          <cell r="C5629" t="str">
            <v>C</v>
          </cell>
        </row>
        <row r="5630">
          <cell r="A5630" t="str">
            <v>672015130073</v>
          </cell>
          <cell r="B5630" t="str">
            <v>10/13/09</v>
          </cell>
          <cell r="C5630" t="str">
            <v>C</v>
          </cell>
        </row>
        <row r="5631">
          <cell r="A5631" t="str">
            <v>672015203261</v>
          </cell>
          <cell r="B5631" t="str">
            <v>100+</v>
          </cell>
          <cell r="C5631" t="str">
            <v>C</v>
          </cell>
        </row>
        <row r="5632">
          <cell r="A5632" t="str">
            <v>672015296044</v>
          </cell>
          <cell r="B5632" t="str">
            <v>30+ Days</v>
          </cell>
          <cell r="C5632" t="str">
            <v>Other</v>
          </cell>
        </row>
        <row r="5633">
          <cell r="A5633" t="str">
            <v>672015863259</v>
          </cell>
          <cell r="B5633" t="str">
            <v>100+</v>
          </cell>
          <cell r="C5633" t="str">
            <v>C</v>
          </cell>
        </row>
        <row r="5634">
          <cell r="A5634" t="str">
            <v>672015868158</v>
          </cell>
          <cell r="B5634" t="str">
            <v>30+ Days</v>
          </cell>
          <cell r="C5634" t="str">
            <v>C</v>
          </cell>
        </row>
        <row r="5635">
          <cell r="A5635" t="str">
            <v>680195062129</v>
          </cell>
          <cell r="B5635" t="str">
            <v>Sold Out</v>
          </cell>
          <cell r="C5635" t="str">
            <v>Other</v>
          </cell>
        </row>
        <row r="5636">
          <cell r="A5636" t="str">
            <v>680195066129</v>
          </cell>
          <cell r="B5636" t="str">
            <v>Sold Out</v>
          </cell>
          <cell r="C5636" t="str">
            <v>Other</v>
          </cell>
        </row>
        <row r="5637">
          <cell r="A5637" t="str">
            <v>680431062129</v>
          </cell>
          <cell r="B5637" t="str">
            <v>Sold Out</v>
          </cell>
          <cell r="C5637" t="str">
            <v>Other</v>
          </cell>
        </row>
        <row r="5638">
          <cell r="A5638" t="str">
            <v>680535038129</v>
          </cell>
          <cell r="B5638" t="str">
            <v>Sold Out</v>
          </cell>
          <cell r="C5638" t="str">
            <v>Other</v>
          </cell>
        </row>
        <row r="5639">
          <cell r="A5639" t="str">
            <v>680795062133</v>
          </cell>
          <cell r="B5639" t="str">
            <v>Sold Out</v>
          </cell>
          <cell r="C5639" t="str">
            <v>Other</v>
          </cell>
        </row>
        <row r="5640">
          <cell r="A5640" t="str">
            <v>680925062129</v>
          </cell>
          <cell r="B5640" t="str">
            <v>Sold Out</v>
          </cell>
          <cell r="C5640" t="str">
            <v>Other</v>
          </cell>
        </row>
        <row r="5641">
          <cell r="A5641" t="str">
            <v>680949374129</v>
          </cell>
          <cell r="B5641" t="str">
            <v>Sold Out</v>
          </cell>
          <cell r="C5641" t="str">
            <v>Other</v>
          </cell>
        </row>
        <row r="5642">
          <cell r="A5642" t="str">
            <v>AABKSS-RX</v>
          </cell>
          <cell r="B5642" t="str">
            <v>30+ Days</v>
          </cell>
          <cell r="C5642" t="str">
            <v>Other</v>
          </cell>
        </row>
        <row r="5643">
          <cell r="A5643" t="str">
            <v>AAGLPSS-RX</v>
          </cell>
          <cell r="B5643" t="str">
            <v>30+ Days</v>
          </cell>
          <cell r="C5643" t="str">
            <v>Other</v>
          </cell>
        </row>
        <row r="5644">
          <cell r="A5644" t="str">
            <v>AAPVGSS-RX</v>
          </cell>
          <cell r="B5644" t="str">
            <v>30+ Days</v>
          </cell>
          <cell r="C5644" t="str">
            <v>Other</v>
          </cell>
        </row>
        <row r="5645">
          <cell r="A5645" t="str">
            <v>AATGSGM-RX</v>
          </cell>
          <cell r="B5645" t="str">
            <v>30+ Days</v>
          </cell>
          <cell r="C5645" t="str">
            <v>Other</v>
          </cell>
        </row>
        <row r="5646">
          <cell r="A5646" t="str">
            <v>ADJUST</v>
          </cell>
          <cell r="B5646" t="str">
            <v>30+ Days</v>
          </cell>
          <cell r="C5646" t="str">
            <v>Other</v>
          </cell>
        </row>
        <row r="5647">
          <cell r="A5647" t="str">
            <v>BABKSS-RX</v>
          </cell>
          <cell r="B5647" t="str">
            <v>30+ Days</v>
          </cell>
          <cell r="C5647" t="str">
            <v>Other</v>
          </cell>
        </row>
        <row r="5648">
          <cell r="A5648" t="str">
            <v>BABLGSS-RX</v>
          </cell>
          <cell r="B5648" t="str">
            <v>30+ Days</v>
          </cell>
          <cell r="C5648" t="str">
            <v>Other</v>
          </cell>
        </row>
        <row r="5649">
          <cell r="A5649" t="str">
            <v>BADDEBT</v>
          </cell>
          <cell r="B5649" t="str">
            <v>Sold Out</v>
          </cell>
          <cell r="C5649" t="str">
            <v>Other</v>
          </cell>
        </row>
        <row r="5650">
          <cell r="A5650" t="str">
            <v>BADDEBTWO</v>
          </cell>
          <cell r="B5650" t="str">
            <v>30+ Days</v>
          </cell>
          <cell r="C5650" t="str">
            <v>Other</v>
          </cell>
        </row>
        <row r="5651">
          <cell r="A5651" t="str">
            <v>BATGSGM-RX</v>
          </cell>
          <cell r="B5651" t="str">
            <v>30+ Days</v>
          </cell>
          <cell r="C5651" t="str">
            <v>Other</v>
          </cell>
        </row>
        <row r="5652">
          <cell r="A5652" t="str">
            <v>BAWRCSS-RX</v>
          </cell>
          <cell r="B5652" t="str">
            <v>30+ Days</v>
          </cell>
          <cell r="C5652" t="str">
            <v>Other</v>
          </cell>
        </row>
        <row r="5653">
          <cell r="A5653" t="str">
            <v>BKBK69</v>
          </cell>
          <cell r="B5653" t="str">
            <v>30+ Days</v>
          </cell>
          <cell r="C5653" t="str">
            <v>Other</v>
          </cell>
        </row>
        <row r="5654">
          <cell r="A5654" t="str">
            <v>BKCZ00</v>
          </cell>
          <cell r="B5654" t="str">
            <v>30+ Days</v>
          </cell>
          <cell r="C5654" t="str">
            <v>Other</v>
          </cell>
        </row>
        <row r="5655">
          <cell r="A5655" t="str">
            <v>BRBK00</v>
          </cell>
          <cell r="B5655" t="str">
            <v>30+ Days</v>
          </cell>
          <cell r="C5655" t="str">
            <v>Other</v>
          </cell>
        </row>
        <row r="5656">
          <cell r="A5656" t="str">
            <v>BUBKSS-RX</v>
          </cell>
          <cell r="B5656" t="str">
            <v>30+ Days</v>
          </cell>
          <cell r="C5656" t="str">
            <v>Other</v>
          </cell>
        </row>
        <row r="5657">
          <cell r="A5657" t="str">
            <v>BUGRSS-RX</v>
          </cell>
          <cell r="B5657" t="str">
            <v>30+ Days</v>
          </cell>
          <cell r="C5657" t="str">
            <v>Other</v>
          </cell>
        </row>
        <row r="5658">
          <cell r="A5658" t="str">
            <v>BUPUSGL-RX</v>
          </cell>
          <cell r="B5658" t="str">
            <v>30+ Days</v>
          </cell>
          <cell r="C5658" t="str">
            <v>Other</v>
          </cell>
        </row>
        <row r="5659">
          <cell r="A5659" t="str">
            <v>BUTGMAC-RX</v>
          </cell>
          <cell r="B5659" t="str">
            <v>30+ Days</v>
          </cell>
          <cell r="C5659" t="str">
            <v>Other</v>
          </cell>
        </row>
        <row r="5660">
          <cell r="A5660" t="str">
            <v>CC3C03G</v>
          </cell>
          <cell r="B5660" t="str">
            <v>30+ Days</v>
          </cell>
          <cell r="C5660" t="str">
            <v>Other</v>
          </cell>
        </row>
        <row r="5661">
          <cell r="A5661" t="str">
            <v>CCBF35</v>
          </cell>
          <cell r="B5661" t="str">
            <v>30+ Days</v>
          </cell>
          <cell r="C5661" t="str">
            <v>Other</v>
          </cell>
        </row>
        <row r="5662">
          <cell r="A5662" t="str">
            <v>CCCL5F</v>
          </cell>
          <cell r="B5662" t="str">
            <v>30+ Days</v>
          </cell>
          <cell r="C5662" t="str">
            <v>Other</v>
          </cell>
        </row>
        <row r="5663">
          <cell r="A5663" t="str">
            <v>CCPT4M</v>
          </cell>
          <cell r="B5663" t="str">
            <v>30+ Days</v>
          </cell>
          <cell r="C5663" t="str">
            <v>Other</v>
          </cell>
        </row>
        <row r="5664">
          <cell r="A5664" t="str">
            <v>CCZF94</v>
          </cell>
          <cell r="B5664" t="str">
            <v>30+ Days</v>
          </cell>
          <cell r="C5664" t="str">
            <v>Other</v>
          </cell>
        </row>
        <row r="5665">
          <cell r="A5665" t="str">
            <v>CEBS-RX</v>
          </cell>
          <cell r="B5665" t="str">
            <v>30+ Days</v>
          </cell>
          <cell r="C5665" t="str">
            <v>Other</v>
          </cell>
        </row>
        <row r="5666">
          <cell r="A5666" t="str">
            <v>CEFE77</v>
          </cell>
          <cell r="B5666" t="str">
            <v>30+ Days</v>
          </cell>
          <cell r="C5666" t="str">
            <v>Other</v>
          </cell>
        </row>
        <row r="5667">
          <cell r="A5667" t="str">
            <v>CEPT77</v>
          </cell>
          <cell r="B5667" t="str">
            <v>30+ Days</v>
          </cell>
          <cell r="C5667" t="str">
            <v>Other</v>
          </cell>
        </row>
        <row r="5668">
          <cell r="A5668" t="str">
            <v>CETH-RX</v>
          </cell>
          <cell r="B5668" t="str">
            <v>30+ Days</v>
          </cell>
          <cell r="C5668" t="str">
            <v>Other</v>
          </cell>
        </row>
        <row r="5669">
          <cell r="A5669" t="str">
            <v>COBK69</v>
          </cell>
          <cell r="B5669" t="str">
            <v>30+ Days</v>
          </cell>
          <cell r="C5669" t="str">
            <v>Other</v>
          </cell>
        </row>
        <row r="5670">
          <cell r="A5670" t="str">
            <v>DEBTWO</v>
          </cell>
          <cell r="B5670" t="str">
            <v>30+ Days</v>
          </cell>
          <cell r="C5670" t="str">
            <v>Other</v>
          </cell>
        </row>
        <row r="5671">
          <cell r="A5671" t="str">
            <v>DIBF-RX</v>
          </cell>
          <cell r="B5671" t="str">
            <v>30+ Days</v>
          </cell>
          <cell r="C5671" t="str">
            <v>Other</v>
          </cell>
        </row>
        <row r="5672">
          <cell r="A5672" t="str">
            <v>DIBK-RX</v>
          </cell>
          <cell r="B5672" t="str">
            <v>30+ Days</v>
          </cell>
          <cell r="C5672" t="str">
            <v>Other</v>
          </cell>
        </row>
        <row r="5673">
          <cell r="A5673" t="str">
            <v>DISCOUNT</v>
          </cell>
          <cell r="B5673" t="str">
            <v>30+ Days</v>
          </cell>
          <cell r="C5673" t="str">
            <v>Other</v>
          </cell>
        </row>
        <row r="5674">
          <cell r="A5674" t="str">
            <v>DISPLAY SHIPPING CHARGE</v>
          </cell>
          <cell r="B5674" t="str">
            <v>30+ Days</v>
          </cell>
          <cell r="C5674" t="str">
            <v>Other</v>
          </cell>
        </row>
        <row r="5675">
          <cell r="A5675" t="str">
            <v>DVBK69</v>
          </cell>
          <cell r="B5675" t="str">
            <v>30+ Days</v>
          </cell>
          <cell r="C5675" t="str">
            <v>Other</v>
          </cell>
        </row>
        <row r="5676">
          <cell r="A5676" t="str">
            <v>DVBS-RX</v>
          </cell>
          <cell r="B5676" t="str">
            <v>30+ Days</v>
          </cell>
          <cell r="C5676" t="str">
            <v>Other</v>
          </cell>
        </row>
        <row r="5677">
          <cell r="A5677" t="str">
            <v>DVGF-RX</v>
          </cell>
          <cell r="B5677" t="str">
            <v>30+ Days</v>
          </cell>
          <cell r="C5677" t="str">
            <v>Other</v>
          </cell>
        </row>
        <row r="5678">
          <cell r="A5678" t="str">
            <v>DVTG-RX</v>
          </cell>
          <cell r="B5678" t="str">
            <v>30+ Days</v>
          </cell>
          <cell r="C5678" t="str">
            <v>Other</v>
          </cell>
        </row>
        <row r="5679">
          <cell r="A5679" t="str">
            <v>DYFE77</v>
          </cell>
          <cell r="B5679" t="str">
            <v>30+ Days</v>
          </cell>
          <cell r="C5679" t="str">
            <v>Other</v>
          </cell>
        </row>
        <row r="5680">
          <cell r="A5680" t="str">
            <v>EL3F94</v>
          </cell>
          <cell r="B5680" t="str">
            <v>30+ Days</v>
          </cell>
          <cell r="C5680" t="str">
            <v>Other</v>
          </cell>
        </row>
        <row r="5681">
          <cell r="A5681" t="str">
            <v>ELBM01</v>
          </cell>
          <cell r="B5681" t="str">
            <v>30+ Days</v>
          </cell>
          <cell r="C5681" t="str">
            <v>Other</v>
          </cell>
        </row>
        <row r="5682">
          <cell r="A5682" t="str">
            <v>ELFE77</v>
          </cell>
          <cell r="B5682" t="str">
            <v>30+ Days</v>
          </cell>
          <cell r="C5682" t="str">
            <v>Other</v>
          </cell>
        </row>
        <row r="5683">
          <cell r="A5683" t="str">
            <v>ELPT77</v>
          </cell>
          <cell r="B5683" t="str">
            <v>30+ Days</v>
          </cell>
          <cell r="C5683" t="str">
            <v>Other</v>
          </cell>
        </row>
        <row r="5684">
          <cell r="A5684" t="str">
            <v>HEBK69</v>
          </cell>
          <cell r="B5684" t="str">
            <v>30+ Days</v>
          </cell>
          <cell r="C5684" t="str">
            <v>Other</v>
          </cell>
        </row>
        <row r="5685">
          <cell r="A5685" t="str">
            <v>HLBS-RX</v>
          </cell>
          <cell r="B5685" t="str">
            <v>30+ Days</v>
          </cell>
          <cell r="C5685" t="str">
            <v>Other</v>
          </cell>
        </row>
        <row r="5686">
          <cell r="A5686" t="str">
            <v>HLBZ00</v>
          </cell>
          <cell r="B5686" t="str">
            <v>30+ Days</v>
          </cell>
          <cell r="C5686" t="str">
            <v>Other</v>
          </cell>
        </row>
        <row r="5687">
          <cell r="A5687" t="str">
            <v>HLTG-RX</v>
          </cell>
          <cell r="B5687" t="str">
            <v>30+ Days</v>
          </cell>
          <cell r="C5687" t="str">
            <v>Other</v>
          </cell>
        </row>
        <row r="5688">
          <cell r="A5688" t="str">
            <v>HMBK69</v>
          </cell>
          <cell r="B5688" t="str">
            <v>30+ Days</v>
          </cell>
          <cell r="C5688" t="str">
            <v>Other</v>
          </cell>
        </row>
        <row r="5689">
          <cell r="A5689" t="str">
            <v>HMSP00</v>
          </cell>
          <cell r="B5689" t="str">
            <v>30+ Days</v>
          </cell>
          <cell r="C5689" t="str">
            <v>Other</v>
          </cell>
        </row>
        <row r="5690">
          <cell r="A5690" t="str">
            <v>LCBK00</v>
          </cell>
          <cell r="B5690" t="str">
            <v>30+ Days</v>
          </cell>
          <cell r="C5690" t="str">
            <v>Other</v>
          </cell>
        </row>
        <row r="5691">
          <cell r="A5691" t="str">
            <v>LOBF-RX</v>
          </cell>
          <cell r="B5691" t="str">
            <v>30+ Days</v>
          </cell>
          <cell r="C5691" t="str">
            <v>Other</v>
          </cell>
        </row>
        <row r="5692">
          <cell r="A5692" t="str">
            <v>LOBK69</v>
          </cell>
          <cell r="B5692" t="str">
            <v>30+ Days</v>
          </cell>
          <cell r="C5692" t="str">
            <v>Other</v>
          </cell>
        </row>
        <row r="5693">
          <cell r="A5693" t="str">
            <v>LOBS-RX</v>
          </cell>
          <cell r="B5693" t="str">
            <v>30+ Days</v>
          </cell>
          <cell r="C5693" t="str">
            <v>Other</v>
          </cell>
        </row>
        <row r="5694">
          <cell r="A5694" t="str">
            <v>LOSP00</v>
          </cell>
          <cell r="B5694" t="str">
            <v>30+ Days</v>
          </cell>
          <cell r="C5694" t="str">
            <v>Other</v>
          </cell>
        </row>
        <row r="5695">
          <cell r="A5695" t="str">
            <v>LOTG-RX</v>
          </cell>
          <cell r="B5695" t="str">
            <v>30+ Days</v>
          </cell>
          <cell r="C5695" t="str">
            <v>Other</v>
          </cell>
        </row>
        <row r="5696">
          <cell r="A5696" t="str">
            <v>MABK-RX</v>
          </cell>
          <cell r="B5696" t="str">
            <v>30+ Days</v>
          </cell>
          <cell r="C5696" t="str">
            <v>Other</v>
          </cell>
        </row>
        <row r="5697">
          <cell r="A5697" t="str">
            <v>MATG-RX</v>
          </cell>
          <cell r="B5697" t="str">
            <v>30+ Days</v>
          </cell>
          <cell r="C5697" t="str">
            <v>Other</v>
          </cell>
        </row>
        <row r="5698">
          <cell r="A5698" t="str">
            <v>MISC INVENTORY</v>
          </cell>
          <cell r="B5698" t="str">
            <v>30+ Days</v>
          </cell>
          <cell r="C5698" t="str">
            <v>Other</v>
          </cell>
        </row>
        <row r="5699">
          <cell r="A5699" t="str">
            <v>MYBKSS-RX</v>
          </cell>
          <cell r="B5699" t="str">
            <v>30+ Days</v>
          </cell>
          <cell r="C5699" t="str">
            <v>Other</v>
          </cell>
        </row>
        <row r="5700">
          <cell r="A5700" t="str">
            <v>MYTRSRMAS-RX</v>
          </cell>
          <cell r="B5700" t="str">
            <v>30+ Days</v>
          </cell>
          <cell r="C5700" t="str">
            <v>Other</v>
          </cell>
        </row>
        <row r="5701">
          <cell r="A5701" t="str">
            <v>MYWHMGL-RX</v>
          </cell>
          <cell r="B5701" t="str">
            <v>30+ Days</v>
          </cell>
          <cell r="C5701" t="str">
            <v>Other</v>
          </cell>
        </row>
        <row r="5702">
          <cell r="A5702" t="str">
            <v>NOBK69</v>
          </cell>
          <cell r="B5702" t="str">
            <v>30+ Days</v>
          </cell>
          <cell r="C5702" t="str">
            <v>Other</v>
          </cell>
        </row>
        <row r="5703">
          <cell r="A5703" t="str">
            <v>PROCESSING FEE</v>
          </cell>
          <cell r="B5703" t="str">
            <v>30+ Days</v>
          </cell>
          <cell r="C5703" t="str">
            <v>Other</v>
          </cell>
        </row>
        <row r="5704">
          <cell r="A5704" t="str">
            <v>RESTOCK</v>
          </cell>
          <cell r="B5704" t="str">
            <v>30+ Days</v>
          </cell>
          <cell r="C5704" t="str">
            <v>Other</v>
          </cell>
        </row>
        <row r="5705">
          <cell r="A5705" t="str">
            <v>RXLENS</v>
          </cell>
          <cell r="B5705" t="str">
            <v>30+ Days</v>
          </cell>
          <cell r="C5705" t="str">
            <v>Other</v>
          </cell>
        </row>
        <row r="5706">
          <cell r="A5706" t="str">
            <v>SNA9BB01B</v>
          </cell>
          <cell r="B5706" t="str">
            <v>Sold Out</v>
          </cell>
          <cell r="C5706" t="str">
            <v>Other</v>
          </cell>
        </row>
        <row r="5707">
          <cell r="A5707" t="str">
            <v>SNA9BB63A</v>
          </cell>
          <cell r="B5707" t="str">
            <v>Sold Out</v>
          </cell>
          <cell r="C5707" t="str">
            <v>Other</v>
          </cell>
        </row>
        <row r="5708">
          <cell r="A5708" t="str">
            <v>SNA9BM08</v>
          </cell>
          <cell r="B5708" t="str">
            <v>Sold Out</v>
          </cell>
          <cell r="C5708" t="str">
            <v>Other</v>
          </cell>
        </row>
        <row r="5709">
          <cell r="A5709" t="str">
            <v>SNA9BM21</v>
          </cell>
          <cell r="B5709" t="str">
            <v>Sold Out</v>
          </cell>
          <cell r="C5709" t="str">
            <v>Other</v>
          </cell>
        </row>
        <row r="5710">
          <cell r="A5710" t="str">
            <v>SNA9BS01</v>
          </cell>
          <cell r="B5710" t="str">
            <v>Sold Out</v>
          </cell>
          <cell r="C5710" t="str">
            <v>Other</v>
          </cell>
        </row>
        <row r="5711">
          <cell r="A5711" t="str">
            <v>SNA9GB01B</v>
          </cell>
          <cell r="B5711" t="str">
            <v>Sold Out</v>
          </cell>
          <cell r="C5711" t="str">
            <v>Other</v>
          </cell>
        </row>
        <row r="5712">
          <cell r="A5712" t="str">
            <v>SNA9GB63A</v>
          </cell>
          <cell r="B5712" t="str">
            <v>Sold Out</v>
          </cell>
          <cell r="C5712" t="str">
            <v>Other</v>
          </cell>
        </row>
        <row r="5713">
          <cell r="A5713" t="str">
            <v>SNA9GB89</v>
          </cell>
          <cell r="B5713" t="str">
            <v>Sold Out</v>
          </cell>
          <cell r="C5713" t="str">
            <v>Other</v>
          </cell>
        </row>
        <row r="5714">
          <cell r="A5714" t="str">
            <v>SNA9GC01</v>
          </cell>
          <cell r="B5714" t="str">
            <v>Sold Out</v>
          </cell>
          <cell r="C5714" t="str">
            <v>Other</v>
          </cell>
        </row>
        <row r="5715">
          <cell r="A5715" t="str">
            <v>SNA9GC21</v>
          </cell>
          <cell r="B5715" t="str">
            <v>Sold Out</v>
          </cell>
          <cell r="C5715" t="str">
            <v>Other</v>
          </cell>
        </row>
        <row r="5716">
          <cell r="A5716" t="str">
            <v>SNA9LG01B</v>
          </cell>
          <cell r="B5716" t="str">
            <v>Sold Out</v>
          </cell>
          <cell r="C5716" t="str">
            <v>Other</v>
          </cell>
        </row>
        <row r="5717">
          <cell r="A5717" t="str">
            <v>SNA9LM41</v>
          </cell>
          <cell r="B5717" t="str">
            <v>Sold Out</v>
          </cell>
          <cell r="C5717" t="str">
            <v>Other</v>
          </cell>
        </row>
        <row r="5718">
          <cell r="A5718" t="str">
            <v>SNA9LM63A</v>
          </cell>
          <cell r="B5718" t="str">
            <v>Sold Out</v>
          </cell>
          <cell r="C5718" t="str">
            <v>Other</v>
          </cell>
        </row>
        <row r="5719">
          <cell r="A5719" t="str">
            <v>SNA9RC21</v>
          </cell>
          <cell r="B5719" t="str">
            <v>Sold Out</v>
          </cell>
          <cell r="C5719" t="str">
            <v>Other</v>
          </cell>
        </row>
        <row r="5720">
          <cell r="A5720" t="str">
            <v>SNA9RC41</v>
          </cell>
          <cell r="B5720" t="str">
            <v>Sold Out</v>
          </cell>
          <cell r="C5720" t="str">
            <v>Other</v>
          </cell>
        </row>
        <row r="5721">
          <cell r="A5721" t="str">
            <v>SNA9WH01B</v>
          </cell>
          <cell r="B5721" t="str">
            <v>Sold Out</v>
          </cell>
          <cell r="C5721" t="str">
            <v>Other</v>
          </cell>
        </row>
        <row r="5722">
          <cell r="A5722" t="str">
            <v>SNA9WH68</v>
          </cell>
          <cell r="B5722" t="str">
            <v>Sold Out</v>
          </cell>
          <cell r="C5722" t="str">
            <v>Other</v>
          </cell>
        </row>
        <row r="5723">
          <cell r="A5723" t="str">
            <v>SND810</v>
          </cell>
          <cell r="B5723" t="str">
            <v>30+ Days</v>
          </cell>
          <cell r="C5723" t="str">
            <v>Other</v>
          </cell>
        </row>
        <row r="5724">
          <cell r="A5724" t="str">
            <v>SND8WH08-GFT</v>
          </cell>
          <cell r="B5724" t="str">
            <v>30+ Days</v>
          </cell>
          <cell r="C5724" t="str">
            <v>Other</v>
          </cell>
        </row>
        <row r="5725">
          <cell r="A5725" t="str">
            <v>SND9BD41</v>
          </cell>
          <cell r="B5725" t="str">
            <v>Sold Out</v>
          </cell>
          <cell r="C5725" t="str">
            <v>Other</v>
          </cell>
        </row>
        <row r="5726">
          <cell r="A5726" t="str">
            <v>SND9BD71</v>
          </cell>
          <cell r="B5726" t="str">
            <v>Sold Out</v>
          </cell>
          <cell r="C5726" t="str">
            <v>Other</v>
          </cell>
        </row>
        <row r="5727">
          <cell r="A5727" t="str">
            <v>SND9BR08</v>
          </cell>
          <cell r="B5727" t="str">
            <v>Sold Out</v>
          </cell>
          <cell r="C5727" t="str">
            <v>Other</v>
          </cell>
        </row>
        <row r="5728">
          <cell r="A5728" t="str">
            <v>SND9BR46</v>
          </cell>
          <cell r="B5728" t="str">
            <v>Sold Out</v>
          </cell>
          <cell r="C5728" t="str">
            <v>Other</v>
          </cell>
        </row>
        <row r="5729">
          <cell r="A5729" t="str">
            <v>SND9BR63A</v>
          </cell>
          <cell r="B5729" t="str">
            <v>Sold Out</v>
          </cell>
          <cell r="C5729" t="str">
            <v>Other</v>
          </cell>
        </row>
        <row r="5730">
          <cell r="A5730" t="str">
            <v>SND9BS01</v>
          </cell>
          <cell r="B5730" t="str">
            <v>Sold Out</v>
          </cell>
          <cell r="C5730" t="str">
            <v>Other</v>
          </cell>
        </row>
        <row r="5731">
          <cell r="A5731" t="str">
            <v>SND9BS06</v>
          </cell>
          <cell r="B5731" t="str">
            <v>Sold Out</v>
          </cell>
          <cell r="C5731" t="str">
            <v>Other</v>
          </cell>
        </row>
        <row r="5732">
          <cell r="A5732" t="str">
            <v>SND9BS41</v>
          </cell>
          <cell r="B5732" t="str">
            <v>Sold Out</v>
          </cell>
          <cell r="C5732" t="str">
            <v>Other</v>
          </cell>
        </row>
        <row r="5733">
          <cell r="A5733" t="str">
            <v>SND9BU06</v>
          </cell>
          <cell r="B5733" t="str">
            <v>Sold Out</v>
          </cell>
          <cell r="C5733" t="str">
            <v>Other</v>
          </cell>
        </row>
        <row r="5734">
          <cell r="A5734" t="str">
            <v>SND9BU46</v>
          </cell>
          <cell r="B5734" t="str">
            <v>Sold Out</v>
          </cell>
          <cell r="C5734" t="str">
            <v>Other</v>
          </cell>
        </row>
        <row r="5735">
          <cell r="A5735" t="str">
            <v>SND9EL06</v>
          </cell>
          <cell r="B5735" t="str">
            <v>Sold Out</v>
          </cell>
          <cell r="C5735" t="str">
            <v>Other</v>
          </cell>
        </row>
        <row r="5736">
          <cell r="A5736" t="str">
            <v>SND9EL46</v>
          </cell>
          <cell r="B5736" t="str">
            <v>Sold Out</v>
          </cell>
          <cell r="C5736" t="str">
            <v>Other</v>
          </cell>
        </row>
        <row r="5737">
          <cell r="A5737" t="str">
            <v>SND9EL63A</v>
          </cell>
          <cell r="B5737" t="str">
            <v>Sold Out</v>
          </cell>
          <cell r="C5737" t="str">
            <v>Other</v>
          </cell>
        </row>
        <row r="5738">
          <cell r="A5738" t="str">
            <v>SND9HJ08</v>
          </cell>
          <cell r="B5738" t="str">
            <v>Sold Out</v>
          </cell>
          <cell r="C5738" t="str">
            <v>Other</v>
          </cell>
        </row>
        <row r="5739">
          <cell r="A5739" t="str">
            <v>SND9HJ41</v>
          </cell>
          <cell r="B5739" t="str">
            <v>Sold Out</v>
          </cell>
          <cell r="C5739" t="str">
            <v>Other</v>
          </cell>
        </row>
        <row r="5740">
          <cell r="A5740" t="str">
            <v>SND9PH08</v>
          </cell>
          <cell r="B5740" t="str">
            <v>Sold Out</v>
          </cell>
          <cell r="C5740" t="str">
            <v>Other</v>
          </cell>
        </row>
        <row r="5741">
          <cell r="A5741" t="str">
            <v>SND9PH21</v>
          </cell>
          <cell r="B5741" t="str">
            <v>Sold Out</v>
          </cell>
          <cell r="C5741" t="str">
            <v>Other</v>
          </cell>
        </row>
        <row r="5742">
          <cell r="A5742" t="str">
            <v>SND9PH71</v>
          </cell>
          <cell r="B5742" t="str">
            <v>Sold Out</v>
          </cell>
          <cell r="C5742" t="str">
            <v>Other</v>
          </cell>
        </row>
        <row r="5743">
          <cell r="A5743" t="str">
            <v>SND9PL01</v>
          </cell>
          <cell r="B5743" t="str">
            <v>Sold Out</v>
          </cell>
          <cell r="C5743" t="str">
            <v>Other</v>
          </cell>
        </row>
        <row r="5744">
          <cell r="A5744" t="str">
            <v>SND9PL21</v>
          </cell>
          <cell r="B5744" t="str">
            <v>Sold Out</v>
          </cell>
          <cell r="C5744" t="str">
            <v>Other</v>
          </cell>
        </row>
        <row r="5745">
          <cell r="A5745" t="str">
            <v>SND9PL98</v>
          </cell>
          <cell r="B5745" t="str">
            <v>Sold Out</v>
          </cell>
          <cell r="C5745" t="str">
            <v>Other</v>
          </cell>
        </row>
        <row r="5746">
          <cell r="A5746" t="str">
            <v>SND9WH01</v>
          </cell>
          <cell r="B5746" t="str">
            <v>Sold Out</v>
          </cell>
          <cell r="C5746" t="str">
            <v>Other</v>
          </cell>
        </row>
        <row r="5747">
          <cell r="A5747" t="str">
            <v>SND9WH21</v>
          </cell>
          <cell r="B5747" t="str">
            <v>Sold Out</v>
          </cell>
          <cell r="C5747" t="str">
            <v>Other</v>
          </cell>
        </row>
        <row r="5748">
          <cell r="A5748" t="str">
            <v>SND9WH71</v>
          </cell>
          <cell r="B5748" t="str">
            <v>Sold Out</v>
          </cell>
          <cell r="C5748" t="str">
            <v>Other</v>
          </cell>
        </row>
        <row r="5749">
          <cell r="A5749" t="str">
            <v>SNI8BS01</v>
          </cell>
          <cell r="B5749" t="str">
            <v>30+ Days</v>
          </cell>
          <cell r="C5749" t="str">
            <v>Other</v>
          </cell>
        </row>
        <row r="5750">
          <cell r="A5750" t="str">
            <v>SNI8BS08</v>
          </cell>
          <cell r="B5750" t="str">
            <v>30+ Days</v>
          </cell>
          <cell r="C5750" t="str">
            <v>Other</v>
          </cell>
        </row>
        <row r="5751">
          <cell r="A5751" t="str">
            <v>SNI8BS41</v>
          </cell>
          <cell r="B5751" t="str">
            <v>Sold Out</v>
          </cell>
          <cell r="C5751" t="str">
            <v>Other</v>
          </cell>
        </row>
        <row r="5752">
          <cell r="A5752" t="str">
            <v>SNI8WH01</v>
          </cell>
          <cell r="B5752" t="str">
            <v>Sold Out</v>
          </cell>
          <cell r="C5752" t="str">
            <v>Other</v>
          </cell>
        </row>
        <row r="5753">
          <cell r="A5753" t="str">
            <v>SNI8WH08</v>
          </cell>
          <cell r="B5753" t="str">
            <v>Sold Out</v>
          </cell>
          <cell r="C5753" t="str">
            <v>Other</v>
          </cell>
        </row>
        <row r="5754">
          <cell r="A5754" t="str">
            <v>SNI8WH41</v>
          </cell>
          <cell r="B5754" t="str">
            <v>Sold Out</v>
          </cell>
          <cell r="C5754" t="str">
            <v>Other</v>
          </cell>
        </row>
        <row r="5755">
          <cell r="A5755" t="str">
            <v>SNI9AP10V</v>
          </cell>
          <cell r="B5755" t="str">
            <v>Sold Out</v>
          </cell>
          <cell r="C5755" t="str">
            <v>Other</v>
          </cell>
        </row>
        <row r="5756">
          <cell r="A5756" t="str">
            <v>SNI9BL01</v>
          </cell>
          <cell r="B5756" t="str">
            <v>Sold Out</v>
          </cell>
          <cell r="C5756" t="str">
            <v>Other</v>
          </cell>
        </row>
        <row r="5757">
          <cell r="A5757" t="str">
            <v>SNI9BL08</v>
          </cell>
          <cell r="B5757" t="str">
            <v>Sold Out</v>
          </cell>
          <cell r="C5757" t="str">
            <v>Other</v>
          </cell>
        </row>
        <row r="5758">
          <cell r="A5758" t="str">
            <v>SNI9BL41</v>
          </cell>
          <cell r="B5758" t="str">
            <v>Sold Out</v>
          </cell>
          <cell r="C5758" t="str">
            <v>Other</v>
          </cell>
        </row>
        <row r="5759">
          <cell r="A5759" t="str">
            <v>SNI9BO01</v>
          </cell>
          <cell r="B5759" t="str">
            <v>Sold Out</v>
          </cell>
          <cell r="C5759" t="str">
            <v>Other</v>
          </cell>
        </row>
        <row r="5760">
          <cell r="A5760" t="str">
            <v>SNI9BO08</v>
          </cell>
          <cell r="B5760" t="str">
            <v>Sold Out</v>
          </cell>
          <cell r="C5760" t="str">
            <v>Other</v>
          </cell>
        </row>
        <row r="5761">
          <cell r="A5761" t="str">
            <v>SNI9BO41</v>
          </cell>
          <cell r="B5761" t="str">
            <v>Sold Out</v>
          </cell>
          <cell r="C5761" t="str">
            <v>Other</v>
          </cell>
        </row>
        <row r="5762">
          <cell r="A5762" t="str">
            <v>SNI9PL01U</v>
          </cell>
          <cell r="B5762" t="str">
            <v>Sold Out</v>
          </cell>
          <cell r="C5762" t="str">
            <v>Other</v>
          </cell>
        </row>
        <row r="5763">
          <cell r="A5763" t="str">
            <v>SNI9PL17</v>
          </cell>
          <cell r="B5763" t="str">
            <v>Sold Out</v>
          </cell>
          <cell r="C5763" t="str">
            <v>Other</v>
          </cell>
        </row>
        <row r="5764">
          <cell r="A5764" t="str">
            <v>SNM8MB01</v>
          </cell>
          <cell r="B5764" t="str">
            <v>30+ Days</v>
          </cell>
          <cell r="C5764" t="str">
            <v>Other</v>
          </cell>
        </row>
        <row r="5765">
          <cell r="A5765" t="str">
            <v>SNM8MB08</v>
          </cell>
          <cell r="B5765" t="str">
            <v>30+ Days</v>
          </cell>
          <cell r="C5765" t="str">
            <v>Other</v>
          </cell>
        </row>
        <row r="5766">
          <cell r="A5766" t="str">
            <v>SNM8MB41</v>
          </cell>
          <cell r="B5766" t="str">
            <v>30+ Days</v>
          </cell>
          <cell r="C5766" t="str">
            <v>Other</v>
          </cell>
        </row>
        <row r="5767">
          <cell r="A5767" t="str">
            <v>SNM8MB82</v>
          </cell>
          <cell r="B5767" t="str">
            <v>30+ Days</v>
          </cell>
          <cell r="C5767" t="str">
            <v>Other</v>
          </cell>
        </row>
        <row r="5768">
          <cell r="A5768" t="str">
            <v>SNM8MW01</v>
          </cell>
          <cell r="B5768" t="str">
            <v>30+ Days</v>
          </cell>
          <cell r="C5768" t="str">
            <v>Other</v>
          </cell>
        </row>
        <row r="5769">
          <cell r="A5769" t="str">
            <v>SNM8MW08</v>
          </cell>
          <cell r="B5769" t="str">
            <v>30+ Days</v>
          </cell>
          <cell r="C5769" t="str">
            <v>Other</v>
          </cell>
        </row>
        <row r="5770">
          <cell r="A5770" t="str">
            <v>SNM8MW41</v>
          </cell>
          <cell r="B5770" t="str">
            <v>30+ Days</v>
          </cell>
          <cell r="C5770" t="str">
            <v>Other</v>
          </cell>
        </row>
        <row r="5771">
          <cell r="A5771" t="str">
            <v>SNM8MW82</v>
          </cell>
          <cell r="B5771" t="str">
            <v>Sold Out</v>
          </cell>
          <cell r="C5771" t="str">
            <v>Other</v>
          </cell>
        </row>
        <row r="5772">
          <cell r="A5772" t="str">
            <v>SNM8WW41</v>
          </cell>
          <cell r="B5772" t="str">
            <v>30+ Days</v>
          </cell>
          <cell r="C5772" t="str">
            <v>Other</v>
          </cell>
        </row>
        <row r="5773">
          <cell r="A5773" t="str">
            <v>SNM9GN59M</v>
          </cell>
          <cell r="B5773" t="str">
            <v>Sold Out</v>
          </cell>
          <cell r="C5773" t="str">
            <v>Other</v>
          </cell>
        </row>
        <row r="5774">
          <cell r="A5774" t="str">
            <v>SNM9PN46</v>
          </cell>
          <cell r="B5774" t="str">
            <v>Sold Out</v>
          </cell>
          <cell r="C5774" t="str">
            <v>Other</v>
          </cell>
        </row>
        <row r="5775">
          <cell r="A5775" t="str">
            <v>SNM9TW08</v>
          </cell>
          <cell r="B5775" t="str">
            <v>Sold Out</v>
          </cell>
          <cell r="C5775" t="str">
            <v>Other</v>
          </cell>
        </row>
        <row r="5776">
          <cell r="A5776" t="str">
            <v>SNM9TW41</v>
          </cell>
          <cell r="B5776" t="str">
            <v>Sold Out</v>
          </cell>
          <cell r="C5776" t="str">
            <v>Other</v>
          </cell>
        </row>
        <row r="5777">
          <cell r="A5777" t="str">
            <v>SNM9UN06</v>
          </cell>
          <cell r="B5777" t="str">
            <v>Sold Out</v>
          </cell>
          <cell r="C5777" t="str">
            <v>Other</v>
          </cell>
        </row>
        <row r="5778">
          <cell r="A5778" t="str">
            <v>SNM9UN46</v>
          </cell>
          <cell r="B5778" t="str">
            <v>Sold Out</v>
          </cell>
          <cell r="C5778" t="str">
            <v>Other</v>
          </cell>
        </row>
        <row r="5779">
          <cell r="A5779" t="str">
            <v>SNM9YN10M</v>
          </cell>
          <cell r="B5779" t="str">
            <v>Sold Out</v>
          </cell>
          <cell r="C5779" t="str">
            <v>Other</v>
          </cell>
        </row>
        <row r="5780">
          <cell r="A5780" t="str">
            <v>SNP9EL41</v>
          </cell>
          <cell r="B5780" t="str">
            <v>Sold Out</v>
          </cell>
          <cell r="C5780" t="str">
            <v>Other</v>
          </cell>
        </row>
        <row r="5781">
          <cell r="A5781" t="str">
            <v>SNP9EL63A</v>
          </cell>
          <cell r="B5781" t="str">
            <v>Sold Out</v>
          </cell>
          <cell r="C5781" t="str">
            <v>Other</v>
          </cell>
        </row>
        <row r="5782">
          <cell r="A5782" t="str">
            <v>SNP9GR01</v>
          </cell>
          <cell r="B5782" t="str">
            <v>Sold Out</v>
          </cell>
          <cell r="C5782" t="str">
            <v>Other</v>
          </cell>
        </row>
        <row r="5783">
          <cell r="A5783" t="str">
            <v>SNP9GR41</v>
          </cell>
          <cell r="B5783" t="str">
            <v>Sold Out</v>
          </cell>
          <cell r="C5783" t="str">
            <v>Other</v>
          </cell>
        </row>
        <row r="5784">
          <cell r="A5784" t="str">
            <v>SNP9GR63A</v>
          </cell>
          <cell r="B5784" t="str">
            <v>Sold Out</v>
          </cell>
          <cell r="C5784" t="str">
            <v>Other</v>
          </cell>
        </row>
        <row r="5785">
          <cell r="A5785" t="str">
            <v>SNP9ID06</v>
          </cell>
          <cell r="B5785" t="str">
            <v>Sold Out</v>
          </cell>
          <cell r="C5785" t="str">
            <v>Other</v>
          </cell>
        </row>
        <row r="5786">
          <cell r="A5786" t="str">
            <v>SNP9ID46</v>
          </cell>
          <cell r="B5786" t="str">
            <v>Sold Out</v>
          </cell>
          <cell r="C5786" t="str">
            <v>Other</v>
          </cell>
        </row>
        <row r="5787">
          <cell r="A5787" t="str">
            <v>SNP9IN01</v>
          </cell>
          <cell r="B5787" t="str">
            <v>Sold Out</v>
          </cell>
          <cell r="C5787" t="str">
            <v>Other</v>
          </cell>
        </row>
        <row r="5788">
          <cell r="A5788" t="str">
            <v>SNP9IN08</v>
          </cell>
          <cell r="B5788" t="str">
            <v>Sold Out</v>
          </cell>
          <cell r="C5788" t="str">
            <v>Other</v>
          </cell>
        </row>
        <row r="5789">
          <cell r="A5789" t="str">
            <v>SNP9IN41</v>
          </cell>
          <cell r="B5789" t="str">
            <v>Sold Out</v>
          </cell>
          <cell r="C5789" t="str">
            <v>Other</v>
          </cell>
        </row>
        <row r="5790">
          <cell r="A5790" t="str">
            <v>SNP9IN63A</v>
          </cell>
          <cell r="B5790" t="str">
            <v>Sold Out</v>
          </cell>
          <cell r="C5790" t="str">
            <v>Other</v>
          </cell>
        </row>
        <row r="5791">
          <cell r="A5791" t="str">
            <v>SNP9MB01</v>
          </cell>
          <cell r="B5791" t="str">
            <v>Sold Out</v>
          </cell>
          <cell r="C5791" t="str">
            <v>Other</v>
          </cell>
        </row>
        <row r="5792">
          <cell r="A5792" t="str">
            <v>SNP9MB08</v>
          </cell>
          <cell r="B5792" t="str">
            <v>Sold Out</v>
          </cell>
          <cell r="C5792" t="str">
            <v>Other</v>
          </cell>
        </row>
        <row r="5793">
          <cell r="A5793" t="str">
            <v>SNP9MB41</v>
          </cell>
          <cell r="B5793" t="str">
            <v>Sold Out</v>
          </cell>
          <cell r="C5793" t="str">
            <v>Other</v>
          </cell>
        </row>
        <row r="5794">
          <cell r="A5794" t="str">
            <v>SNP9MB63A</v>
          </cell>
          <cell r="B5794" t="str">
            <v>Sold Out</v>
          </cell>
          <cell r="C5794" t="str">
            <v>Other</v>
          </cell>
        </row>
        <row r="5795">
          <cell r="A5795" t="str">
            <v>SNP9MW01</v>
          </cell>
          <cell r="B5795" t="str">
            <v>Sold Out</v>
          </cell>
          <cell r="C5795" t="str">
            <v>Other</v>
          </cell>
        </row>
        <row r="5796">
          <cell r="A5796" t="str">
            <v>SNP9MW08</v>
          </cell>
          <cell r="B5796" t="str">
            <v>Sold Out</v>
          </cell>
          <cell r="C5796" t="str">
            <v>Other</v>
          </cell>
        </row>
        <row r="5797">
          <cell r="A5797" t="str">
            <v>SNP9MW68</v>
          </cell>
          <cell r="B5797" t="str">
            <v>Sold Out</v>
          </cell>
          <cell r="C5797" t="str">
            <v>Other</v>
          </cell>
        </row>
        <row r="5798">
          <cell r="A5798" t="str">
            <v>SNP9MW71</v>
          </cell>
          <cell r="B5798" t="str">
            <v>Sold Out</v>
          </cell>
          <cell r="C5798" t="str">
            <v>Other</v>
          </cell>
        </row>
        <row r="5799">
          <cell r="A5799" t="str">
            <v>SNP9PS06</v>
          </cell>
          <cell r="B5799" t="str">
            <v>Sold Out</v>
          </cell>
          <cell r="C5799" t="str">
            <v>Other</v>
          </cell>
        </row>
        <row r="5800">
          <cell r="A5800" t="str">
            <v>SNP9PS46</v>
          </cell>
          <cell r="B5800" t="str">
            <v>Sold Out</v>
          </cell>
          <cell r="C5800" t="str">
            <v>Other</v>
          </cell>
        </row>
        <row r="5801">
          <cell r="A5801" t="str">
            <v>SNP9RD06</v>
          </cell>
          <cell r="B5801" t="str">
            <v>Sold Out</v>
          </cell>
          <cell r="C5801" t="str">
            <v>Other</v>
          </cell>
        </row>
        <row r="5802">
          <cell r="A5802" t="str">
            <v>SNP9RD46</v>
          </cell>
          <cell r="B5802" t="str">
            <v>Sold Out</v>
          </cell>
          <cell r="C5802" t="str">
            <v>Other</v>
          </cell>
        </row>
        <row r="5803">
          <cell r="A5803" t="str">
            <v>SNP9RD71</v>
          </cell>
          <cell r="B5803" t="str">
            <v>Sold Out</v>
          </cell>
          <cell r="C5803" t="str">
            <v>Other</v>
          </cell>
        </row>
        <row r="5804">
          <cell r="A5804" t="str">
            <v>SNS8CT01</v>
          </cell>
          <cell r="B5804" t="str">
            <v>30+ Days</v>
          </cell>
          <cell r="C5804" t="str">
            <v>Other</v>
          </cell>
        </row>
        <row r="5805">
          <cell r="A5805" t="str">
            <v>SNS8CT08</v>
          </cell>
          <cell r="B5805" t="str">
            <v>30+ Days</v>
          </cell>
          <cell r="C5805" t="str">
            <v>Other</v>
          </cell>
        </row>
        <row r="5806">
          <cell r="A5806" t="str">
            <v>SNS8CT41</v>
          </cell>
          <cell r="B5806" t="str">
            <v>30+ Days</v>
          </cell>
          <cell r="C5806" t="str">
            <v>Other</v>
          </cell>
        </row>
        <row r="5807">
          <cell r="A5807" t="str">
            <v>SNS8CT63A</v>
          </cell>
          <cell r="B5807" t="str">
            <v>30+ Days</v>
          </cell>
          <cell r="C5807" t="str">
            <v>Other</v>
          </cell>
        </row>
        <row r="5808">
          <cell r="A5808" t="str">
            <v>SNS8MB01</v>
          </cell>
          <cell r="B5808" t="str">
            <v>30+ Days</v>
          </cell>
          <cell r="C5808" t="str">
            <v>Other</v>
          </cell>
        </row>
        <row r="5809">
          <cell r="A5809" t="str">
            <v>SNS8MB08</v>
          </cell>
          <cell r="B5809" t="str">
            <v>30+ Days</v>
          </cell>
          <cell r="C5809" t="str">
            <v>Other</v>
          </cell>
        </row>
        <row r="5810">
          <cell r="A5810" t="str">
            <v>SNS8MB41</v>
          </cell>
          <cell r="B5810" t="str">
            <v>30+ Days</v>
          </cell>
          <cell r="C5810" t="str">
            <v>Other</v>
          </cell>
        </row>
        <row r="5811">
          <cell r="A5811" t="str">
            <v>SNS8MB63A</v>
          </cell>
          <cell r="B5811" t="str">
            <v>30+ Days</v>
          </cell>
          <cell r="C5811" t="str">
            <v>Other</v>
          </cell>
        </row>
        <row r="5812">
          <cell r="A5812" t="str">
            <v>SNS8MW01</v>
          </cell>
          <cell r="B5812" t="str">
            <v>30+ Days</v>
          </cell>
          <cell r="C5812" t="str">
            <v>Other</v>
          </cell>
        </row>
        <row r="5813">
          <cell r="A5813" t="str">
            <v>SNS8MW08</v>
          </cell>
          <cell r="B5813" t="str">
            <v>30+ Days</v>
          </cell>
          <cell r="C5813" t="str">
            <v>Other</v>
          </cell>
        </row>
        <row r="5814">
          <cell r="A5814" t="str">
            <v>SNS8MW41</v>
          </cell>
          <cell r="B5814" t="str">
            <v>30+ Days</v>
          </cell>
          <cell r="C5814" t="str">
            <v>Other</v>
          </cell>
        </row>
        <row r="5815">
          <cell r="A5815" t="str">
            <v>SNS8MW63A</v>
          </cell>
          <cell r="B5815" t="str">
            <v>30+ Days</v>
          </cell>
          <cell r="C5815" t="str">
            <v>Other</v>
          </cell>
        </row>
        <row r="5816">
          <cell r="A5816" t="str">
            <v>SNS8V901-GFT</v>
          </cell>
          <cell r="B5816" t="str">
            <v>30+ Days</v>
          </cell>
          <cell r="C5816" t="str">
            <v>Other</v>
          </cell>
        </row>
        <row r="5817">
          <cell r="A5817" t="str">
            <v>SNS9AP08</v>
          </cell>
          <cell r="B5817" t="str">
            <v>Sold Out</v>
          </cell>
          <cell r="C5817" t="str">
            <v>Other</v>
          </cell>
        </row>
        <row r="5818">
          <cell r="A5818" t="str">
            <v>SNS9AP41</v>
          </cell>
          <cell r="B5818" t="str">
            <v>Sold Out</v>
          </cell>
          <cell r="C5818" t="str">
            <v>Other</v>
          </cell>
        </row>
        <row r="5819">
          <cell r="A5819" t="str">
            <v>SNS9AP63A</v>
          </cell>
          <cell r="B5819" t="str">
            <v>Sold Out</v>
          </cell>
          <cell r="C5819" t="str">
            <v>Other</v>
          </cell>
        </row>
        <row r="5820">
          <cell r="A5820" t="str">
            <v>SNS9BL01</v>
          </cell>
          <cell r="B5820" t="str">
            <v>Sold Out</v>
          </cell>
          <cell r="C5820" t="str">
            <v>Other</v>
          </cell>
        </row>
        <row r="5821">
          <cell r="A5821" t="str">
            <v>SNS9BL08</v>
          </cell>
          <cell r="B5821" t="str">
            <v>Sold Out</v>
          </cell>
          <cell r="C5821" t="str">
            <v>Other</v>
          </cell>
        </row>
        <row r="5822">
          <cell r="A5822" t="str">
            <v>SNS9BL41</v>
          </cell>
          <cell r="B5822" t="str">
            <v>Sold Out</v>
          </cell>
          <cell r="C5822" t="str">
            <v>Other</v>
          </cell>
        </row>
        <row r="5823">
          <cell r="A5823" t="str">
            <v>SNS9BL63A</v>
          </cell>
          <cell r="B5823" t="str">
            <v>Sold Out</v>
          </cell>
          <cell r="C5823" t="str">
            <v>Other</v>
          </cell>
        </row>
        <row r="5824">
          <cell r="A5824" t="str">
            <v>SNS9GR01</v>
          </cell>
          <cell r="B5824" t="str">
            <v>Sold Out</v>
          </cell>
          <cell r="C5824" t="str">
            <v>Other</v>
          </cell>
        </row>
        <row r="5825">
          <cell r="A5825" t="str">
            <v>SNS9GR08</v>
          </cell>
          <cell r="B5825" t="str">
            <v>Sold Out</v>
          </cell>
          <cell r="C5825" t="str">
            <v>Other</v>
          </cell>
        </row>
        <row r="5826">
          <cell r="A5826" t="str">
            <v>SNS9GR41</v>
          </cell>
          <cell r="B5826" t="str">
            <v>Sold Out</v>
          </cell>
          <cell r="C5826" t="str">
            <v>Other</v>
          </cell>
        </row>
        <row r="5827">
          <cell r="A5827" t="str">
            <v>SNS9GR63A</v>
          </cell>
          <cell r="B5827" t="str">
            <v>Sold Out</v>
          </cell>
          <cell r="C5827" t="str">
            <v>Other</v>
          </cell>
        </row>
        <row r="5828">
          <cell r="A5828" t="str">
            <v>SNS9PS06</v>
          </cell>
          <cell r="B5828" t="str">
            <v>Sold Out</v>
          </cell>
          <cell r="C5828" t="str">
            <v>Other</v>
          </cell>
        </row>
        <row r="5829">
          <cell r="A5829" t="str">
            <v>SNS9PS46</v>
          </cell>
          <cell r="B5829" t="str">
            <v>Sold Out</v>
          </cell>
          <cell r="C5829" t="str">
            <v>Other</v>
          </cell>
        </row>
        <row r="5830">
          <cell r="A5830" t="str">
            <v>SNS9PS89</v>
          </cell>
          <cell r="B5830" t="str">
            <v>Sold Out</v>
          </cell>
          <cell r="C5830" t="str">
            <v>Other</v>
          </cell>
        </row>
        <row r="5831">
          <cell r="A5831" t="str">
            <v>SNS9R001</v>
          </cell>
          <cell r="B5831" t="str">
            <v>Sold Out</v>
          </cell>
          <cell r="C5831" t="str">
            <v>Other</v>
          </cell>
        </row>
        <row r="5832">
          <cell r="A5832" t="str">
            <v>SNS9R001B</v>
          </cell>
          <cell r="B5832" t="str">
            <v>Sold Out</v>
          </cell>
          <cell r="C5832" t="str">
            <v>Other</v>
          </cell>
        </row>
        <row r="5833">
          <cell r="A5833" t="str">
            <v>SNS9R008</v>
          </cell>
          <cell r="B5833" t="str">
            <v>Sold Out</v>
          </cell>
          <cell r="C5833" t="str">
            <v>Other</v>
          </cell>
        </row>
        <row r="5834">
          <cell r="A5834" t="str">
            <v>SNS9R089</v>
          </cell>
          <cell r="B5834" t="str">
            <v>Sold Out</v>
          </cell>
          <cell r="C5834" t="str">
            <v>Other</v>
          </cell>
        </row>
        <row r="5835">
          <cell r="A5835" t="str">
            <v>SNS9TW01</v>
          </cell>
          <cell r="B5835" t="str">
            <v>Sold Out</v>
          </cell>
          <cell r="C5835" t="str">
            <v>Other</v>
          </cell>
        </row>
        <row r="5836">
          <cell r="A5836" t="str">
            <v>SNS9TW01B</v>
          </cell>
          <cell r="B5836" t="str">
            <v>Sold Out</v>
          </cell>
          <cell r="C5836" t="str">
            <v>Other</v>
          </cell>
        </row>
        <row r="5837">
          <cell r="A5837" t="str">
            <v>SNS9TW08</v>
          </cell>
          <cell r="B5837" t="str">
            <v>Sold Out</v>
          </cell>
          <cell r="C5837" t="str">
            <v>Other</v>
          </cell>
        </row>
        <row r="5838">
          <cell r="A5838" t="str">
            <v>SNS9UN06</v>
          </cell>
          <cell r="B5838" t="str">
            <v>Sold Out</v>
          </cell>
          <cell r="C5838" t="str">
            <v>Other</v>
          </cell>
        </row>
        <row r="5839">
          <cell r="A5839" t="str">
            <v>SNS9UN46</v>
          </cell>
          <cell r="B5839" t="str">
            <v>Sold Out</v>
          </cell>
          <cell r="C5839" t="str">
            <v>Other</v>
          </cell>
        </row>
        <row r="5840">
          <cell r="A5840" t="str">
            <v>SNS9V001B</v>
          </cell>
          <cell r="B5840" t="str">
            <v>Sold Out</v>
          </cell>
          <cell r="C5840" t="str">
            <v>Other</v>
          </cell>
        </row>
        <row r="5841">
          <cell r="A5841" t="str">
            <v>SNS9V006</v>
          </cell>
          <cell r="B5841" t="str">
            <v>Sold Out</v>
          </cell>
          <cell r="C5841" t="str">
            <v>Other</v>
          </cell>
        </row>
        <row r="5842">
          <cell r="A5842" t="str">
            <v>SNS9V063A</v>
          </cell>
          <cell r="B5842" t="str">
            <v>Sold Out</v>
          </cell>
          <cell r="C5842" t="str">
            <v>Other</v>
          </cell>
        </row>
        <row r="5843">
          <cell r="A5843" t="str">
            <v>SNSCL41-SMU</v>
          </cell>
          <cell r="B5843" t="str">
            <v>Sold Out</v>
          </cell>
          <cell r="C5843" t="str">
            <v>Other</v>
          </cell>
        </row>
        <row r="5844">
          <cell r="A5844" t="str">
            <v>SNT800</v>
          </cell>
          <cell r="B5844" t="str">
            <v>30+ Days</v>
          </cell>
          <cell r="C5844" t="str">
            <v>Other</v>
          </cell>
        </row>
        <row r="5845">
          <cell r="A5845" t="str">
            <v>SNT801</v>
          </cell>
          <cell r="B5845" t="str">
            <v>30+ Days</v>
          </cell>
          <cell r="C5845" t="str">
            <v>Other</v>
          </cell>
        </row>
        <row r="5846">
          <cell r="A5846" t="str">
            <v>SNT805</v>
          </cell>
          <cell r="B5846" t="str">
            <v>30+ Days</v>
          </cell>
          <cell r="C5846" t="str">
            <v>Other</v>
          </cell>
        </row>
        <row r="5847">
          <cell r="A5847" t="str">
            <v>SNT806</v>
          </cell>
          <cell r="B5847" t="str">
            <v>30+ Days</v>
          </cell>
          <cell r="C5847" t="str">
            <v>Other</v>
          </cell>
        </row>
        <row r="5848">
          <cell r="A5848" t="str">
            <v>SNT808</v>
          </cell>
          <cell r="B5848" t="str">
            <v>30+ Days</v>
          </cell>
          <cell r="C5848" t="str">
            <v>Other</v>
          </cell>
        </row>
        <row r="5849">
          <cell r="A5849" t="str">
            <v>SNT810</v>
          </cell>
          <cell r="B5849" t="str">
            <v>30+ Days</v>
          </cell>
          <cell r="C5849" t="str">
            <v>Other</v>
          </cell>
        </row>
        <row r="5850">
          <cell r="A5850" t="str">
            <v>SNT817</v>
          </cell>
          <cell r="B5850" t="str">
            <v>30+ Days</v>
          </cell>
          <cell r="C5850" t="str">
            <v>Other</v>
          </cell>
        </row>
        <row r="5851">
          <cell r="A5851" t="str">
            <v>SNT821</v>
          </cell>
          <cell r="B5851" t="str">
            <v>30+ Days</v>
          </cell>
          <cell r="C5851" t="str">
            <v>Other</v>
          </cell>
        </row>
        <row r="5852">
          <cell r="A5852" t="str">
            <v>SNT841</v>
          </cell>
          <cell r="B5852" t="str">
            <v>30+ Days</v>
          </cell>
          <cell r="C5852" t="str">
            <v>Other</v>
          </cell>
        </row>
        <row r="5853">
          <cell r="A5853" t="str">
            <v>SNT846</v>
          </cell>
          <cell r="B5853" t="str">
            <v>30+ Days</v>
          </cell>
          <cell r="C5853" t="str">
            <v>Other</v>
          </cell>
        </row>
        <row r="5854">
          <cell r="A5854" t="str">
            <v>SNT862</v>
          </cell>
          <cell r="B5854" t="str">
            <v>30+ Days</v>
          </cell>
          <cell r="C5854" t="str">
            <v>Other</v>
          </cell>
        </row>
        <row r="5855">
          <cell r="A5855" t="str">
            <v>SNT864</v>
          </cell>
          <cell r="B5855" t="str">
            <v>30+ Days</v>
          </cell>
          <cell r="C5855" t="str">
            <v>Other</v>
          </cell>
        </row>
        <row r="5856">
          <cell r="A5856" t="str">
            <v>SNT8BS01</v>
          </cell>
          <cell r="B5856" t="str">
            <v>30+ Days</v>
          </cell>
          <cell r="C5856" t="str">
            <v>Other</v>
          </cell>
        </row>
        <row r="5857">
          <cell r="A5857" t="str">
            <v>SNT8BS08</v>
          </cell>
          <cell r="B5857" t="str">
            <v>30+ Days</v>
          </cell>
          <cell r="C5857" t="str">
            <v>Other</v>
          </cell>
        </row>
        <row r="5858">
          <cell r="A5858" t="str">
            <v>SNT8BS41</v>
          </cell>
          <cell r="B5858" t="str">
            <v>30+ Days</v>
          </cell>
          <cell r="C5858" t="str">
            <v>Other</v>
          </cell>
        </row>
        <row r="5859">
          <cell r="A5859" t="str">
            <v>SNT8RD01</v>
          </cell>
          <cell r="B5859" t="str">
            <v>30+ Days</v>
          </cell>
          <cell r="C5859" t="str">
            <v>Other</v>
          </cell>
        </row>
        <row r="5860">
          <cell r="A5860" t="str">
            <v>SNT8RD08</v>
          </cell>
          <cell r="B5860" t="str">
            <v>30+ Days</v>
          </cell>
          <cell r="C5860" t="str">
            <v>Other</v>
          </cell>
        </row>
        <row r="5861">
          <cell r="A5861" t="str">
            <v>SNT8SY01</v>
          </cell>
          <cell r="B5861" t="str">
            <v>30+ Days</v>
          </cell>
          <cell r="C5861" t="str">
            <v>Other</v>
          </cell>
        </row>
        <row r="5862">
          <cell r="A5862" t="str">
            <v>SNT8SY08</v>
          </cell>
          <cell r="B5862" t="str">
            <v>30+ Days</v>
          </cell>
          <cell r="C5862" t="str">
            <v>Other</v>
          </cell>
        </row>
        <row r="5863">
          <cell r="A5863" t="str">
            <v>SNT8WH01</v>
          </cell>
          <cell r="B5863" t="str">
            <v>30+ Days</v>
          </cell>
          <cell r="C5863" t="str">
            <v>Other</v>
          </cell>
        </row>
        <row r="5864">
          <cell r="A5864" t="str">
            <v>SNT8WH08</v>
          </cell>
          <cell r="B5864" t="str">
            <v>30+ Days</v>
          </cell>
          <cell r="C5864" t="str">
            <v>Other</v>
          </cell>
        </row>
        <row r="5865">
          <cell r="A5865" t="str">
            <v>SNT8WH21</v>
          </cell>
          <cell r="B5865" t="str">
            <v>30+ Days</v>
          </cell>
          <cell r="C5865" t="str">
            <v>Other</v>
          </cell>
        </row>
        <row r="5866">
          <cell r="A5866" t="str">
            <v>SNT9BK01U</v>
          </cell>
          <cell r="B5866" t="str">
            <v>Sold Out</v>
          </cell>
          <cell r="C5866" t="str">
            <v>Other</v>
          </cell>
        </row>
        <row r="5867">
          <cell r="A5867" t="str">
            <v>SNT9BK62</v>
          </cell>
          <cell r="B5867" t="str">
            <v>Sold Out</v>
          </cell>
          <cell r="C5867" t="str">
            <v>Other</v>
          </cell>
        </row>
        <row r="5868">
          <cell r="A5868" t="str">
            <v>SNT9BL01</v>
          </cell>
          <cell r="B5868" t="str">
            <v>Sold Out</v>
          </cell>
          <cell r="C5868" t="str">
            <v>Other</v>
          </cell>
        </row>
        <row r="5869">
          <cell r="A5869" t="str">
            <v>SNT9BL08</v>
          </cell>
          <cell r="B5869" t="str">
            <v>Sold Out</v>
          </cell>
          <cell r="C5869" t="str">
            <v>Other</v>
          </cell>
        </row>
        <row r="5870">
          <cell r="A5870" t="str">
            <v>SNT9BL41</v>
          </cell>
          <cell r="B5870" t="str">
            <v>Sold Out</v>
          </cell>
          <cell r="C5870" t="str">
            <v>Other</v>
          </cell>
        </row>
        <row r="5871">
          <cell r="A5871" t="str">
            <v>SNT9BP01</v>
          </cell>
          <cell r="B5871" t="str">
            <v>Sold Out</v>
          </cell>
          <cell r="C5871" t="str">
            <v>Other</v>
          </cell>
        </row>
        <row r="5872">
          <cell r="A5872" t="str">
            <v>SNT9BP08</v>
          </cell>
          <cell r="B5872" t="str">
            <v>Sold Out</v>
          </cell>
          <cell r="C5872" t="str">
            <v>Other</v>
          </cell>
        </row>
        <row r="5873">
          <cell r="A5873" t="str">
            <v>SNT9BP41</v>
          </cell>
          <cell r="B5873" t="str">
            <v>Sold Out</v>
          </cell>
          <cell r="C5873" t="str">
            <v>Other</v>
          </cell>
        </row>
        <row r="5874">
          <cell r="A5874" t="str">
            <v>SNT9NJ01</v>
          </cell>
          <cell r="B5874" t="str">
            <v>Sold Out</v>
          </cell>
          <cell r="C5874" t="str">
            <v>Other</v>
          </cell>
        </row>
        <row r="5875">
          <cell r="A5875" t="str">
            <v>SNT9NJ08</v>
          </cell>
          <cell r="B5875" t="str">
            <v>Sold Out</v>
          </cell>
          <cell r="C5875" t="str">
            <v>Other</v>
          </cell>
        </row>
        <row r="5876">
          <cell r="A5876" t="str">
            <v>SNT9NJ41</v>
          </cell>
          <cell r="B5876" t="str">
            <v>Sold Out</v>
          </cell>
          <cell r="C5876" t="str">
            <v>Other</v>
          </cell>
        </row>
        <row r="5877">
          <cell r="A5877" t="str">
            <v>SNT9TL01</v>
          </cell>
          <cell r="B5877" t="str">
            <v>Sold Out</v>
          </cell>
          <cell r="C5877" t="str">
            <v>Other</v>
          </cell>
        </row>
        <row r="5878">
          <cell r="A5878" t="str">
            <v>SNT9TL68</v>
          </cell>
          <cell r="B5878" t="str">
            <v>Sold Out</v>
          </cell>
          <cell r="C5878" t="str">
            <v>Other</v>
          </cell>
        </row>
        <row r="5879">
          <cell r="A5879" t="str">
            <v>SNV9AV01</v>
          </cell>
          <cell r="B5879" t="str">
            <v>Sold Out</v>
          </cell>
          <cell r="C5879" t="str">
            <v>Other</v>
          </cell>
        </row>
        <row r="5880">
          <cell r="A5880" t="str">
            <v>SNV9AV08</v>
          </cell>
          <cell r="B5880" t="str">
            <v>Sold Out</v>
          </cell>
          <cell r="C5880" t="str">
            <v>Other</v>
          </cell>
        </row>
        <row r="5881">
          <cell r="A5881" t="str">
            <v>SNV9AV41</v>
          </cell>
          <cell r="B5881" t="str">
            <v>Sold Out</v>
          </cell>
          <cell r="C5881" t="str">
            <v>Other</v>
          </cell>
        </row>
        <row r="5882">
          <cell r="A5882" t="str">
            <v>SNV9BK10V</v>
          </cell>
          <cell r="B5882" t="str">
            <v>Sold Out</v>
          </cell>
          <cell r="C5882" t="str">
            <v>Other</v>
          </cell>
        </row>
        <row r="5883">
          <cell r="A5883" t="str">
            <v>SNV9BL01</v>
          </cell>
          <cell r="B5883" t="str">
            <v>Sold Out</v>
          </cell>
          <cell r="C5883" t="str">
            <v>Other</v>
          </cell>
        </row>
        <row r="5884">
          <cell r="A5884" t="str">
            <v>SNV9BL08</v>
          </cell>
          <cell r="B5884" t="str">
            <v>Sold Out</v>
          </cell>
          <cell r="C5884" t="str">
            <v>Other</v>
          </cell>
        </row>
        <row r="5885">
          <cell r="A5885" t="str">
            <v>SNV9BL41</v>
          </cell>
          <cell r="B5885" t="str">
            <v>Sold Out</v>
          </cell>
          <cell r="C5885" t="str">
            <v>Other</v>
          </cell>
        </row>
        <row r="5886">
          <cell r="A5886" t="str">
            <v>SNV9BS01</v>
          </cell>
          <cell r="B5886" t="str">
            <v>Sold Out</v>
          </cell>
          <cell r="C5886" t="str">
            <v>Other</v>
          </cell>
        </row>
        <row r="5887">
          <cell r="A5887" t="str">
            <v>SNV9BS08</v>
          </cell>
          <cell r="B5887" t="str">
            <v>Sold Out</v>
          </cell>
          <cell r="C5887" t="str">
            <v>Other</v>
          </cell>
        </row>
        <row r="5888">
          <cell r="A5888" t="str">
            <v>SNV9BS41</v>
          </cell>
          <cell r="B5888" t="str">
            <v>Sold Out</v>
          </cell>
          <cell r="C5888" t="str">
            <v>Other</v>
          </cell>
        </row>
        <row r="5889">
          <cell r="A5889" t="str">
            <v>SNV9DI01</v>
          </cell>
          <cell r="B5889" t="str">
            <v>Sold Out</v>
          </cell>
          <cell r="C5889" t="str">
            <v>Other</v>
          </cell>
        </row>
        <row r="5890">
          <cell r="A5890" t="str">
            <v>SNV9DI08</v>
          </cell>
          <cell r="B5890" t="str">
            <v>Sold Out</v>
          </cell>
          <cell r="C5890" t="str">
            <v>Other</v>
          </cell>
        </row>
        <row r="5891">
          <cell r="A5891" t="str">
            <v>SNV9DI41</v>
          </cell>
          <cell r="B5891" t="str">
            <v>Sold Out</v>
          </cell>
          <cell r="C5891" t="str">
            <v>Other</v>
          </cell>
        </row>
        <row r="5892">
          <cell r="A5892" t="str">
            <v>SNV9IL01</v>
          </cell>
          <cell r="B5892" t="str">
            <v>Sold Out</v>
          </cell>
          <cell r="C5892" t="str">
            <v>Other</v>
          </cell>
        </row>
        <row r="5893">
          <cell r="A5893" t="str">
            <v>SNV9IL08</v>
          </cell>
          <cell r="B5893" t="str">
            <v>Sold Out</v>
          </cell>
          <cell r="C5893" t="str">
            <v>Other</v>
          </cell>
        </row>
        <row r="5894">
          <cell r="A5894" t="str">
            <v>SNV9IL41</v>
          </cell>
          <cell r="B5894" t="str">
            <v>Sold Out</v>
          </cell>
          <cell r="C5894" t="str">
            <v>Other</v>
          </cell>
        </row>
        <row r="5895">
          <cell r="A5895" t="str">
            <v>SNV9PL01U</v>
          </cell>
          <cell r="B5895" t="str">
            <v>Sold Out</v>
          </cell>
          <cell r="C5895" t="str">
            <v>Other</v>
          </cell>
        </row>
        <row r="5896">
          <cell r="A5896" t="str">
            <v>SNV9PL17</v>
          </cell>
          <cell r="B5896" t="str">
            <v>Sold Out</v>
          </cell>
          <cell r="C5896" t="str">
            <v>Other</v>
          </cell>
        </row>
        <row r="5897">
          <cell r="A5897" t="str">
            <v>SNV9RD01</v>
          </cell>
          <cell r="B5897" t="str">
            <v>Sold Out</v>
          </cell>
          <cell r="C5897" t="str">
            <v>Other</v>
          </cell>
        </row>
        <row r="5898">
          <cell r="A5898" t="str">
            <v>SNV9RD08</v>
          </cell>
          <cell r="B5898" t="str">
            <v>Sold Out</v>
          </cell>
          <cell r="C5898" t="str">
            <v>Other</v>
          </cell>
        </row>
        <row r="5899">
          <cell r="A5899" t="str">
            <v>SNV9SY01</v>
          </cell>
          <cell r="B5899" t="str">
            <v>Sold Out</v>
          </cell>
          <cell r="C5899" t="str">
            <v>Other</v>
          </cell>
        </row>
        <row r="5900">
          <cell r="A5900" t="str">
            <v>SNV9SY08</v>
          </cell>
          <cell r="B5900" t="str">
            <v>Sold Out</v>
          </cell>
          <cell r="C5900" t="str">
            <v>Other</v>
          </cell>
        </row>
        <row r="5901">
          <cell r="A5901" t="str">
            <v>SNV9WH01</v>
          </cell>
          <cell r="B5901" t="str">
            <v>Sold Out</v>
          </cell>
          <cell r="C5901" t="str">
            <v>Other</v>
          </cell>
        </row>
        <row r="5902">
          <cell r="A5902" t="str">
            <v>SNV9WH08</v>
          </cell>
          <cell r="B5902" t="str">
            <v>Sold Out</v>
          </cell>
          <cell r="C5902" t="str">
            <v>Other</v>
          </cell>
        </row>
        <row r="5903">
          <cell r="A5903" t="str">
            <v>SNV9WH41</v>
          </cell>
          <cell r="B5903" t="str">
            <v>Sold Out</v>
          </cell>
          <cell r="C5903" t="str">
            <v>Other</v>
          </cell>
        </row>
        <row r="5904">
          <cell r="A5904" t="str">
            <v>SNX8BS01</v>
          </cell>
          <cell r="B5904" t="str">
            <v>30+ Days</v>
          </cell>
          <cell r="C5904" t="str">
            <v>Other</v>
          </cell>
        </row>
        <row r="5905">
          <cell r="A5905" t="str">
            <v>SNX8BS41</v>
          </cell>
          <cell r="B5905" t="str">
            <v>30+ Days</v>
          </cell>
          <cell r="C5905" t="str">
            <v>Other</v>
          </cell>
        </row>
        <row r="5906">
          <cell r="A5906" t="str">
            <v>SNX8BS46</v>
          </cell>
          <cell r="B5906" t="str">
            <v>Sold Out</v>
          </cell>
          <cell r="C5906" t="str">
            <v>Other</v>
          </cell>
        </row>
        <row r="5907">
          <cell r="A5907" t="str">
            <v>SNX8WH01</v>
          </cell>
          <cell r="B5907" t="str">
            <v>30+ Days</v>
          </cell>
          <cell r="C5907" t="str">
            <v>Other</v>
          </cell>
        </row>
        <row r="5908">
          <cell r="A5908" t="str">
            <v>SNX8WH41</v>
          </cell>
          <cell r="B5908" t="str">
            <v>30+ Days</v>
          </cell>
          <cell r="C5908" t="str">
            <v>Other</v>
          </cell>
        </row>
        <row r="5909">
          <cell r="A5909" t="str">
            <v>SNX8WH46</v>
          </cell>
          <cell r="B5909" t="str">
            <v>Sold Out</v>
          </cell>
          <cell r="C5909" t="str">
            <v>Other</v>
          </cell>
        </row>
        <row r="5910">
          <cell r="A5910" t="str">
            <v>SNX9AP10V</v>
          </cell>
          <cell r="B5910" t="str">
            <v>Sold Out</v>
          </cell>
          <cell r="C5910" t="str">
            <v>Other</v>
          </cell>
        </row>
        <row r="5911">
          <cell r="A5911" t="str">
            <v>SNX9BC01</v>
          </cell>
          <cell r="B5911" t="str">
            <v>Sold Out</v>
          </cell>
          <cell r="C5911" t="str">
            <v>Other</v>
          </cell>
        </row>
        <row r="5912">
          <cell r="A5912" t="str">
            <v>SNX9BC46</v>
          </cell>
          <cell r="B5912" t="str">
            <v>Sold Out</v>
          </cell>
          <cell r="C5912" t="str">
            <v>Other</v>
          </cell>
        </row>
        <row r="5913">
          <cell r="A5913" t="str">
            <v>SNX9BK01U</v>
          </cell>
          <cell r="B5913" t="str">
            <v>Sold Out</v>
          </cell>
          <cell r="C5913" t="str">
            <v>Other</v>
          </cell>
        </row>
        <row r="5914">
          <cell r="A5914" t="str">
            <v>SNX9D001</v>
          </cell>
          <cell r="B5914" t="str">
            <v>Sold Out</v>
          </cell>
          <cell r="C5914" t="str">
            <v>Other</v>
          </cell>
        </row>
        <row r="5915">
          <cell r="A5915" t="str">
            <v>SNX9D009</v>
          </cell>
          <cell r="B5915" t="str">
            <v>Sold Out</v>
          </cell>
          <cell r="C5915" t="str">
            <v>Other</v>
          </cell>
        </row>
        <row r="5916">
          <cell r="A5916" t="str">
            <v>SNX9D010V</v>
          </cell>
          <cell r="B5916" t="str">
            <v>Sold Out</v>
          </cell>
          <cell r="C5916" t="str">
            <v>Other</v>
          </cell>
        </row>
        <row r="5917">
          <cell r="A5917" t="str">
            <v>SNX9EL41</v>
          </cell>
          <cell r="B5917" t="str">
            <v>Sold Out</v>
          </cell>
          <cell r="C5917" t="str">
            <v>Other</v>
          </cell>
        </row>
        <row r="5918">
          <cell r="A5918" t="str">
            <v>SNX9NJ01</v>
          </cell>
          <cell r="B5918" t="str">
            <v>Sold Out</v>
          </cell>
          <cell r="C5918" t="str">
            <v>Other</v>
          </cell>
        </row>
        <row r="5919">
          <cell r="A5919" t="str">
            <v>SNX9NJ41</v>
          </cell>
          <cell r="B5919" t="str">
            <v>Sold Out</v>
          </cell>
          <cell r="C5919" t="str">
            <v>Other</v>
          </cell>
        </row>
        <row r="5920">
          <cell r="A5920" t="str">
            <v>SNX9SV01</v>
          </cell>
          <cell r="B5920" t="str">
            <v>Sold Out</v>
          </cell>
          <cell r="C5920" t="str">
            <v>Other</v>
          </cell>
        </row>
        <row r="5921">
          <cell r="A5921" t="str">
            <v>SNX9SV46</v>
          </cell>
          <cell r="B5921" t="str">
            <v>Sold Out</v>
          </cell>
          <cell r="C5921" t="str">
            <v>Other</v>
          </cell>
        </row>
        <row r="5922">
          <cell r="A5922" t="str">
            <v>TC2Z21</v>
          </cell>
          <cell r="B5922" t="str">
            <v>30+ Days</v>
          </cell>
          <cell r="C5922" t="str">
            <v>Other</v>
          </cell>
        </row>
        <row r="5923">
          <cell r="A5923" t="str">
            <v>TCBA35</v>
          </cell>
          <cell r="B5923" t="str">
            <v>30+ Days</v>
          </cell>
          <cell r="C5923" t="str">
            <v>Other</v>
          </cell>
        </row>
        <row r="5924">
          <cell r="A5924" t="str">
            <v>TCBS00</v>
          </cell>
          <cell r="B5924" t="str">
            <v>30+ Days</v>
          </cell>
          <cell r="C5924" t="str">
            <v>Other</v>
          </cell>
        </row>
        <row r="5925">
          <cell r="A5925" t="str">
            <v>TCBS2N</v>
          </cell>
          <cell r="B5925" t="str">
            <v>30+ Days</v>
          </cell>
          <cell r="C5925" t="str">
            <v>Other</v>
          </cell>
        </row>
        <row r="5926">
          <cell r="A5926" t="str">
            <v>TCSP00</v>
          </cell>
          <cell r="B5926" t="str">
            <v>30+ Days</v>
          </cell>
          <cell r="C5926" t="str">
            <v>Other</v>
          </cell>
        </row>
        <row r="5927">
          <cell r="A5927" t="str">
            <v>TNAC8M</v>
          </cell>
          <cell r="B5927" t="str">
            <v>30+ Days</v>
          </cell>
          <cell r="C5927" t="str">
            <v>Other</v>
          </cell>
        </row>
        <row r="5928">
          <cell r="A5928" t="str">
            <v>TNAG89</v>
          </cell>
          <cell r="B5928" t="str">
            <v>30+ Days</v>
          </cell>
          <cell r="C5928" t="str">
            <v>Other</v>
          </cell>
        </row>
        <row r="5929">
          <cell r="A5929" t="str">
            <v>TNCZ00</v>
          </cell>
          <cell r="B5929" t="str">
            <v>30+ Days</v>
          </cell>
          <cell r="C5929" t="str">
            <v>Other</v>
          </cell>
        </row>
        <row r="5930">
          <cell r="A5930" t="str">
            <v>TOBK00</v>
          </cell>
          <cell r="B5930" t="str">
            <v>30+ Days</v>
          </cell>
          <cell r="C5930" t="str">
            <v>Other</v>
          </cell>
        </row>
      </sheetData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D7938"/>
  <sheetViews>
    <sheetView topLeftCell="A166" workbookViewId="0">
      <selection activeCell="A52" sqref="A52:A56"/>
    </sheetView>
  </sheetViews>
  <sheetFormatPr defaultColWidth="8.6640625" defaultRowHeight="13.2"/>
  <cols>
    <col min="1" max="1" width="27.109375" style="2" bestFit="1" customWidth="1"/>
  </cols>
  <sheetData>
    <row r="1" spans="1:4">
      <c r="A1" s="2" t="s">
        <v>6526</v>
      </c>
      <c r="B1" t="s">
        <v>5172</v>
      </c>
      <c r="C1" t="s">
        <v>5917</v>
      </c>
      <c r="D1">
        <v>2</v>
      </c>
    </row>
    <row r="2" spans="1:4">
      <c r="A2" s="2" t="s">
        <v>3952</v>
      </c>
      <c r="B2" t="s">
        <v>7630</v>
      </c>
      <c r="C2" t="s">
        <v>5917</v>
      </c>
      <c r="D2">
        <v>2</v>
      </c>
    </row>
    <row r="3" spans="1:4">
      <c r="A3" s="2" t="s">
        <v>7851</v>
      </c>
      <c r="B3" t="s">
        <v>7630</v>
      </c>
      <c r="C3" t="s">
        <v>5917</v>
      </c>
      <c r="D3">
        <v>2</v>
      </c>
    </row>
    <row r="4" spans="1:4">
      <c r="A4" s="2" t="s">
        <v>2128</v>
      </c>
      <c r="B4" t="s">
        <v>7630</v>
      </c>
      <c r="C4" t="s">
        <v>5917</v>
      </c>
      <c r="D4">
        <v>2</v>
      </c>
    </row>
    <row r="5" spans="1:4">
      <c r="A5" s="2" t="s">
        <v>1954</v>
      </c>
      <c r="B5" t="s">
        <v>7630</v>
      </c>
      <c r="C5" t="s">
        <v>5917</v>
      </c>
      <c r="D5">
        <v>2</v>
      </c>
    </row>
    <row r="6" spans="1:4">
      <c r="A6" s="2" t="s">
        <v>5806</v>
      </c>
      <c r="B6" t="s">
        <v>2770</v>
      </c>
      <c r="C6" t="s">
        <v>5757</v>
      </c>
      <c r="D6">
        <v>2</v>
      </c>
    </row>
    <row r="7" spans="1:4">
      <c r="A7" s="2" t="s">
        <v>2899</v>
      </c>
      <c r="B7" t="s">
        <v>7630</v>
      </c>
      <c r="C7" t="s">
        <v>5917</v>
      </c>
      <c r="D7">
        <v>2</v>
      </c>
    </row>
    <row r="8" spans="1:4">
      <c r="A8" s="2" t="s">
        <v>5887</v>
      </c>
      <c r="B8" t="s">
        <v>7630</v>
      </c>
      <c r="C8" t="s">
        <v>5917</v>
      </c>
      <c r="D8">
        <v>2</v>
      </c>
    </row>
    <row r="9" spans="1:4">
      <c r="A9" s="2" t="s">
        <v>6477</v>
      </c>
      <c r="B9" t="s">
        <v>7630</v>
      </c>
      <c r="C9" t="s">
        <v>5917</v>
      </c>
      <c r="D9">
        <v>2</v>
      </c>
    </row>
    <row r="10" spans="1:4">
      <c r="A10" s="2" t="s">
        <v>2268</v>
      </c>
      <c r="B10" t="s">
        <v>5385</v>
      </c>
      <c r="C10" t="s">
        <v>5917</v>
      </c>
      <c r="D10">
        <v>1</v>
      </c>
    </row>
    <row r="11" spans="1:4">
      <c r="A11" s="2" t="s">
        <v>2391</v>
      </c>
      <c r="B11" t="s">
        <v>7630</v>
      </c>
      <c r="C11" t="s">
        <v>5917</v>
      </c>
      <c r="D11">
        <v>2</v>
      </c>
    </row>
    <row r="12" spans="1:4">
      <c r="A12" s="2" t="s">
        <v>5572</v>
      </c>
      <c r="B12" t="s">
        <v>7630</v>
      </c>
      <c r="C12" t="s">
        <v>5917</v>
      </c>
      <c r="D12">
        <v>2</v>
      </c>
    </row>
    <row r="13" spans="1:4">
      <c r="A13" s="2" t="s">
        <v>7751</v>
      </c>
      <c r="B13" t="s">
        <v>7630</v>
      </c>
      <c r="C13" t="s">
        <v>5917</v>
      </c>
      <c r="D13">
        <v>2</v>
      </c>
    </row>
    <row r="14" spans="1:4">
      <c r="A14" s="2" t="s">
        <v>1740</v>
      </c>
      <c r="B14" t="s">
        <v>5173</v>
      </c>
      <c r="C14" t="s">
        <v>5917</v>
      </c>
      <c r="D14">
        <v>1</v>
      </c>
    </row>
    <row r="15" spans="1:4">
      <c r="A15" s="2" t="s">
        <v>6250</v>
      </c>
      <c r="B15" t="s">
        <v>7630</v>
      </c>
      <c r="C15" t="s">
        <v>5917</v>
      </c>
      <c r="D15">
        <v>2</v>
      </c>
    </row>
    <row r="16" spans="1:4">
      <c r="A16" s="2" t="s">
        <v>2999</v>
      </c>
      <c r="B16" t="s">
        <v>7630</v>
      </c>
      <c r="C16" t="s">
        <v>5917</v>
      </c>
      <c r="D16">
        <v>2</v>
      </c>
    </row>
    <row r="17" spans="1:4">
      <c r="A17" s="2" t="s">
        <v>2099</v>
      </c>
      <c r="B17" t="s">
        <v>7630</v>
      </c>
      <c r="C17" t="s">
        <v>5917</v>
      </c>
      <c r="D17">
        <v>2</v>
      </c>
    </row>
    <row r="18" spans="1:4">
      <c r="A18" s="2" t="s">
        <v>4749</v>
      </c>
      <c r="B18" t="s">
        <v>5385</v>
      </c>
      <c r="C18" t="s">
        <v>5917</v>
      </c>
      <c r="D18">
        <v>1</v>
      </c>
    </row>
    <row r="19" spans="1:4">
      <c r="A19" s="2" t="s">
        <v>4800</v>
      </c>
      <c r="B19" t="s">
        <v>7630</v>
      </c>
      <c r="C19" t="s">
        <v>5917</v>
      </c>
      <c r="D19">
        <v>2</v>
      </c>
    </row>
    <row r="20" spans="1:4">
      <c r="A20" s="2" t="s">
        <v>1843</v>
      </c>
      <c r="B20" t="s">
        <v>7630</v>
      </c>
      <c r="C20" t="s">
        <v>5917</v>
      </c>
      <c r="D20">
        <v>2</v>
      </c>
    </row>
    <row r="21" spans="1:4">
      <c r="A21" s="2" t="s">
        <v>3942</v>
      </c>
      <c r="B21" t="s">
        <v>7630</v>
      </c>
      <c r="C21" t="s">
        <v>5917</v>
      </c>
      <c r="D21">
        <v>2</v>
      </c>
    </row>
    <row r="22" spans="1:4">
      <c r="A22" s="2" t="s">
        <v>5607</v>
      </c>
      <c r="B22" t="s">
        <v>5385</v>
      </c>
      <c r="C22" t="s">
        <v>5917</v>
      </c>
      <c r="D22">
        <v>1</v>
      </c>
    </row>
    <row r="23" spans="1:4">
      <c r="A23" s="2" t="s">
        <v>6539</v>
      </c>
      <c r="B23" t="s">
        <v>5916</v>
      </c>
      <c r="C23" t="s">
        <v>5917</v>
      </c>
      <c r="D23">
        <v>1</v>
      </c>
    </row>
    <row r="24" spans="1:4">
      <c r="A24" s="2" t="s">
        <v>24</v>
      </c>
      <c r="B24" t="s">
        <v>5385</v>
      </c>
      <c r="C24" t="s">
        <v>5917</v>
      </c>
      <c r="D24">
        <v>1</v>
      </c>
    </row>
    <row r="25" spans="1:4">
      <c r="A25" s="2" t="s">
        <v>421</v>
      </c>
      <c r="B25" t="s">
        <v>5385</v>
      </c>
      <c r="C25" t="s">
        <v>5917</v>
      </c>
      <c r="D25">
        <v>1</v>
      </c>
    </row>
    <row r="26" spans="1:4">
      <c r="A26" s="2" t="s">
        <v>1458</v>
      </c>
      <c r="B26" t="s">
        <v>7630</v>
      </c>
      <c r="C26" t="s">
        <v>5917</v>
      </c>
      <c r="D26">
        <v>2</v>
      </c>
    </row>
    <row r="27" spans="1:4">
      <c r="A27" s="2" t="s">
        <v>6231</v>
      </c>
      <c r="B27" t="s">
        <v>7630</v>
      </c>
      <c r="C27" t="s">
        <v>5917</v>
      </c>
      <c r="D27">
        <v>2</v>
      </c>
    </row>
    <row r="28" spans="1:4">
      <c r="A28" s="2" t="s">
        <v>6234</v>
      </c>
      <c r="B28" t="s">
        <v>7630</v>
      </c>
      <c r="C28" t="s">
        <v>5917</v>
      </c>
      <c r="D28">
        <v>2</v>
      </c>
    </row>
    <row r="29" spans="1:4">
      <c r="A29" s="2" t="s">
        <v>5270</v>
      </c>
      <c r="B29" t="s">
        <v>5385</v>
      </c>
      <c r="C29" t="s">
        <v>5917</v>
      </c>
      <c r="D29">
        <v>1</v>
      </c>
    </row>
    <row r="30" spans="1:4">
      <c r="A30" s="2" t="s">
        <v>6768</v>
      </c>
      <c r="B30" t="s">
        <v>7630</v>
      </c>
      <c r="C30" t="s">
        <v>5917</v>
      </c>
      <c r="D30">
        <v>2</v>
      </c>
    </row>
    <row r="31" spans="1:4">
      <c r="A31" s="2" t="s">
        <v>5377</v>
      </c>
      <c r="B31" t="s">
        <v>7630</v>
      </c>
      <c r="C31" t="s">
        <v>5917</v>
      </c>
      <c r="D31">
        <v>2</v>
      </c>
    </row>
    <row r="32" spans="1:4">
      <c r="A32" s="2" t="s">
        <v>2683</v>
      </c>
      <c r="B32" t="s">
        <v>5385</v>
      </c>
      <c r="C32" t="s">
        <v>5917</v>
      </c>
      <c r="D32">
        <v>1</v>
      </c>
    </row>
    <row r="33" spans="1:4">
      <c r="A33" s="2" t="s">
        <v>422</v>
      </c>
      <c r="B33" t="s">
        <v>5385</v>
      </c>
      <c r="C33" t="s">
        <v>5917</v>
      </c>
      <c r="D33">
        <v>1</v>
      </c>
    </row>
    <row r="34" spans="1:4">
      <c r="A34" s="2" t="s">
        <v>423</v>
      </c>
      <c r="B34" t="s">
        <v>5385</v>
      </c>
      <c r="C34" t="s">
        <v>5917</v>
      </c>
      <c r="D34">
        <v>1</v>
      </c>
    </row>
    <row r="35" spans="1:4">
      <c r="A35" s="2" t="s">
        <v>80</v>
      </c>
      <c r="B35" t="s">
        <v>5385</v>
      </c>
      <c r="C35" t="s">
        <v>5917</v>
      </c>
      <c r="D35">
        <v>1</v>
      </c>
    </row>
    <row r="36" spans="1:4">
      <c r="A36" s="2" t="s">
        <v>1435</v>
      </c>
      <c r="B36" t="s">
        <v>7630</v>
      </c>
      <c r="C36" t="s">
        <v>5917</v>
      </c>
      <c r="D36">
        <v>2</v>
      </c>
    </row>
    <row r="37" spans="1:4">
      <c r="A37" s="2" t="s">
        <v>3980</v>
      </c>
      <c r="B37" t="s">
        <v>7630</v>
      </c>
      <c r="C37" t="s">
        <v>5917</v>
      </c>
      <c r="D37">
        <v>2</v>
      </c>
    </row>
    <row r="38" spans="1:4">
      <c r="A38" s="2" t="s">
        <v>2035</v>
      </c>
      <c r="B38" t="s">
        <v>7630</v>
      </c>
      <c r="C38" t="s">
        <v>5917</v>
      </c>
      <c r="D38">
        <v>2</v>
      </c>
    </row>
    <row r="39" spans="1:4">
      <c r="A39" s="2" t="s">
        <v>5206</v>
      </c>
      <c r="B39" t="s">
        <v>7630</v>
      </c>
      <c r="C39" t="s">
        <v>5917</v>
      </c>
      <c r="D39">
        <v>2</v>
      </c>
    </row>
    <row r="40" spans="1:4">
      <c r="A40" s="2" t="s">
        <v>7666</v>
      </c>
      <c r="B40" t="s">
        <v>7630</v>
      </c>
      <c r="C40" t="s">
        <v>5917</v>
      </c>
      <c r="D40">
        <v>2</v>
      </c>
    </row>
    <row r="41" spans="1:4">
      <c r="A41" s="2" t="s">
        <v>6729</v>
      </c>
      <c r="B41" t="s">
        <v>7630</v>
      </c>
      <c r="C41" t="s">
        <v>5917</v>
      </c>
      <c r="D41">
        <v>2</v>
      </c>
    </row>
    <row r="42" spans="1:4">
      <c r="A42" s="2" t="s">
        <v>787</v>
      </c>
      <c r="B42" t="s">
        <v>5916</v>
      </c>
      <c r="C42" t="s">
        <v>5917</v>
      </c>
      <c r="D42">
        <v>1</v>
      </c>
    </row>
    <row r="43" spans="1:4">
      <c r="A43" s="2" t="s">
        <v>4831</v>
      </c>
      <c r="B43" t="s">
        <v>7630</v>
      </c>
      <c r="C43" t="s">
        <v>5917</v>
      </c>
      <c r="D43">
        <v>2</v>
      </c>
    </row>
    <row r="44" spans="1:4">
      <c r="A44" s="2" t="s">
        <v>7765</v>
      </c>
      <c r="B44" t="s">
        <v>7630</v>
      </c>
      <c r="C44" t="s">
        <v>5917</v>
      </c>
      <c r="D44">
        <v>2</v>
      </c>
    </row>
    <row r="45" spans="1:4">
      <c r="A45" s="2" t="s">
        <v>7352</v>
      </c>
      <c r="B45" t="s">
        <v>7630</v>
      </c>
      <c r="C45" t="s">
        <v>5917</v>
      </c>
      <c r="D45">
        <v>2</v>
      </c>
    </row>
    <row r="46" spans="1:4">
      <c r="A46" s="2" t="s">
        <v>6354</v>
      </c>
      <c r="B46" t="s">
        <v>7630</v>
      </c>
      <c r="C46" t="s">
        <v>5917</v>
      </c>
      <c r="D46">
        <v>2</v>
      </c>
    </row>
    <row r="47" spans="1:4">
      <c r="A47" s="2" t="s">
        <v>5257</v>
      </c>
      <c r="B47" t="s">
        <v>7630</v>
      </c>
      <c r="C47" t="s">
        <v>5917</v>
      </c>
      <c r="D47">
        <v>2</v>
      </c>
    </row>
    <row r="48" spans="1:4">
      <c r="A48" s="2" t="s">
        <v>2282</v>
      </c>
      <c r="B48" t="s">
        <v>7630</v>
      </c>
      <c r="C48" t="s">
        <v>5917</v>
      </c>
      <c r="D48">
        <v>2</v>
      </c>
    </row>
    <row r="49" spans="1:4">
      <c r="A49" s="2" t="s">
        <v>993</v>
      </c>
      <c r="B49" t="s">
        <v>5385</v>
      </c>
      <c r="C49" t="s">
        <v>5917</v>
      </c>
      <c r="D49">
        <v>1</v>
      </c>
    </row>
    <row r="50" spans="1:4">
      <c r="A50" s="2" t="s">
        <v>1251</v>
      </c>
      <c r="B50" t="s">
        <v>5916</v>
      </c>
      <c r="C50" t="s">
        <v>5758</v>
      </c>
      <c r="D50">
        <v>1</v>
      </c>
    </row>
    <row r="51" spans="1:4">
      <c r="A51" s="2" t="s">
        <v>2634</v>
      </c>
      <c r="B51" t="s">
        <v>5916</v>
      </c>
      <c r="C51" t="s">
        <v>5917</v>
      </c>
      <c r="D51">
        <v>1</v>
      </c>
    </row>
    <row r="52" spans="1:4">
      <c r="A52" s="2" t="s">
        <v>971</v>
      </c>
      <c r="B52" t="s">
        <v>5385</v>
      </c>
      <c r="C52" t="s">
        <v>5917</v>
      </c>
      <c r="D52">
        <v>4</v>
      </c>
    </row>
    <row r="53" spans="1:4">
      <c r="A53" s="2" t="s">
        <v>34</v>
      </c>
      <c r="B53" t="s">
        <v>5916</v>
      </c>
      <c r="C53" t="s">
        <v>5917</v>
      </c>
      <c r="D53">
        <v>1</v>
      </c>
    </row>
    <row r="54" spans="1:4">
      <c r="A54" s="2" t="s">
        <v>6229</v>
      </c>
      <c r="B54" t="s">
        <v>7630</v>
      </c>
      <c r="C54" t="s">
        <v>5917</v>
      </c>
      <c r="D54">
        <v>2</v>
      </c>
    </row>
    <row r="55" spans="1:4">
      <c r="A55" s="2" t="s">
        <v>7898</v>
      </c>
      <c r="B55" t="s">
        <v>7630</v>
      </c>
      <c r="C55" t="s">
        <v>5917</v>
      </c>
      <c r="D55">
        <v>2</v>
      </c>
    </row>
    <row r="56" spans="1:4">
      <c r="A56" s="2" t="s">
        <v>7132</v>
      </c>
      <c r="B56" t="s">
        <v>5385</v>
      </c>
      <c r="C56" t="s">
        <v>5917</v>
      </c>
      <c r="D56">
        <v>1</v>
      </c>
    </row>
    <row r="57" spans="1:4">
      <c r="A57" s="2" t="s">
        <v>6921</v>
      </c>
      <c r="B57" t="s">
        <v>7630</v>
      </c>
      <c r="C57" t="s">
        <v>5917</v>
      </c>
      <c r="D57">
        <v>2</v>
      </c>
    </row>
    <row r="58" spans="1:4">
      <c r="A58" s="2" t="s">
        <v>6941</v>
      </c>
      <c r="B58" t="s">
        <v>7630</v>
      </c>
      <c r="C58" t="s">
        <v>5917</v>
      </c>
      <c r="D58">
        <v>2</v>
      </c>
    </row>
    <row r="59" spans="1:4">
      <c r="A59" s="2" t="s">
        <v>7034</v>
      </c>
      <c r="B59" t="s">
        <v>7630</v>
      </c>
      <c r="C59" t="s">
        <v>5917</v>
      </c>
      <c r="D59">
        <v>2</v>
      </c>
    </row>
    <row r="60" spans="1:4">
      <c r="A60" s="2" t="s">
        <v>1659</v>
      </c>
      <c r="B60" t="s">
        <v>5385</v>
      </c>
      <c r="C60" t="s">
        <v>5917</v>
      </c>
      <c r="D60">
        <v>1</v>
      </c>
    </row>
    <row r="61" spans="1:4">
      <c r="A61" s="2" t="s">
        <v>6852</v>
      </c>
      <c r="B61" t="s">
        <v>7630</v>
      </c>
      <c r="C61" t="s">
        <v>5917</v>
      </c>
      <c r="D61">
        <v>2</v>
      </c>
    </row>
    <row r="62" spans="1:4">
      <c r="A62" s="2" t="s">
        <v>2290</v>
      </c>
      <c r="B62" t="s">
        <v>7630</v>
      </c>
      <c r="C62" t="s">
        <v>5917</v>
      </c>
      <c r="D62">
        <v>2</v>
      </c>
    </row>
    <row r="63" spans="1:4">
      <c r="A63" s="2" t="s">
        <v>925</v>
      </c>
      <c r="B63" t="s">
        <v>5385</v>
      </c>
      <c r="C63" t="s">
        <v>5917</v>
      </c>
      <c r="D63">
        <v>1</v>
      </c>
    </row>
    <row r="64" spans="1:4">
      <c r="A64" s="2" t="s">
        <v>6439</v>
      </c>
      <c r="B64" t="s">
        <v>5385</v>
      </c>
      <c r="C64" t="s">
        <v>5917</v>
      </c>
      <c r="D64">
        <v>1</v>
      </c>
    </row>
    <row r="65" spans="1:4">
      <c r="A65" s="2" t="s">
        <v>4628</v>
      </c>
      <c r="B65" t="s">
        <v>7630</v>
      </c>
      <c r="C65" t="s">
        <v>5917</v>
      </c>
      <c r="D65">
        <v>2</v>
      </c>
    </row>
    <row r="66" spans="1:4">
      <c r="A66" s="2" t="s">
        <v>4151</v>
      </c>
      <c r="B66" t="s">
        <v>7630</v>
      </c>
      <c r="C66" t="s">
        <v>5917</v>
      </c>
      <c r="D66">
        <v>2</v>
      </c>
    </row>
    <row r="67" spans="1:4">
      <c r="A67" s="2" t="s">
        <v>5044</v>
      </c>
      <c r="B67" t="s">
        <v>7630</v>
      </c>
      <c r="C67" t="s">
        <v>5917</v>
      </c>
      <c r="D67">
        <v>2</v>
      </c>
    </row>
    <row r="68" spans="1:4">
      <c r="A68" s="2" t="s">
        <v>4659</v>
      </c>
      <c r="B68" t="s">
        <v>7630</v>
      </c>
      <c r="C68" t="s">
        <v>5917</v>
      </c>
      <c r="D68">
        <v>2</v>
      </c>
    </row>
    <row r="69" spans="1:4">
      <c r="A69" s="2" t="s">
        <v>3134</v>
      </c>
      <c r="B69" t="s">
        <v>7630</v>
      </c>
      <c r="C69" t="s">
        <v>5917</v>
      </c>
      <c r="D69">
        <v>2</v>
      </c>
    </row>
    <row r="70" spans="1:4">
      <c r="A70" s="2" t="s">
        <v>7501</v>
      </c>
      <c r="B70" t="s">
        <v>7630</v>
      </c>
      <c r="C70" t="s">
        <v>5917</v>
      </c>
      <c r="D70">
        <v>2</v>
      </c>
    </row>
    <row r="71" spans="1:4">
      <c r="A71" s="2" t="s">
        <v>6393</v>
      </c>
      <c r="B71" t="s">
        <v>5385</v>
      </c>
      <c r="C71" t="s">
        <v>5917</v>
      </c>
      <c r="D71">
        <v>1</v>
      </c>
    </row>
    <row r="72" spans="1:4">
      <c r="A72" s="2" t="s">
        <v>873</v>
      </c>
      <c r="B72" t="s">
        <v>5385</v>
      </c>
      <c r="C72" t="s">
        <v>5917</v>
      </c>
      <c r="D72">
        <v>1</v>
      </c>
    </row>
    <row r="73" spans="1:4">
      <c r="A73" s="2" t="s">
        <v>251</v>
      </c>
      <c r="B73" t="s">
        <v>5385</v>
      </c>
      <c r="C73" t="s">
        <v>5917</v>
      </c>
      <c r="D73">
        <v>1</v>
      </c>
    </row>
    <row r="74" spans="1:4">
      <c r="A74" s="2" t="s">
        <v>1448</v>
      </c>
      <c r="B74" t="s">
        <v>7630</v>
      </c>
      <c r="C74" t="s">
        <v>5917</v>
      </c>
      <c r="D74">
        <v>2</v>
      </c>
    </row>
    <row r="75" spans="1:4">
      <c r="A75" s="2" t="s">
        <v>5188</v>
      </c>
      <c r="B75" t="s">
        <v>758</v>
      </c>
      <c r="C75" t="s">
        <v>5917</v>
      </c>
      <c r="D75">
        <v>2</v>
      </c>
    </row>
    <row r="76" spans="1:4">
      <c r="A76" s="2" t="s">
        <v>4645</v>
      </c>
      <c r="B76" t="s">
        <v>7630</v>
      </c>
      <c r="C76" t="s">
        <v>5917</v>
      </c>
      <c r="D76">
        <v>2</v>
      </c>
    </row>
    <row r="77" spans="1:4">
      <c r="A77" s="2" t="s">
        <v>5065</v>
      </c>
      <c r="B77" t="s">
        <v>7630</v>
      </c>
      <c r="C77" t="s">
        <v>5917</v>
      </c>
      <c r="D77">
        <v>2</v>
      </c>
    </row>
    <row r="78" spans="1:4">
      <c r="A78" s="2" t="s">
        <v>1394</v>
      </c>
      <c r="B78" t="s">
        <v>7630</v>
      </c>
      <c r="C78" t="s">
        <v>5917</v>
      </c>
      <c r="D78">
        <v>2</v>
      </c>
    </row>
    <row r="79" spans="1:4">
      <c r="A79" s="2" t="s">
        <v>6471</v>
      </c>
      <c r="B79" t="s">
        <v>7630</v>
      </c>
      <c r="C79" t="s">
        <v>5917</v>
      </c>
      <c r="D79">
        <v>2</v>
      </c>
    </row>
    <row r="80" spans="1:4">
      <c r="A80" s="2" t="s">
        <v>424</v>
      </c>
      <c r="B80" t="s">
        <v>5385</v>
      </c>
      <c r="C80" t="s">
        <v>5917</v>
      </c>
      <c r="D80">
        <v>1</v>
      </c>
    </row>
    <row r="81" spans="1:4">
      <c r="A81" s="2" t="s">
        <v>7163</v>
      </c>
      <c r="B81" t="s">
        <v>7630</v>
      </c>
      <c r="C81" t="s">
        <v>5917</v>
      </c>
      <c r="D81">
        <v>2</v>
      </c>
    </row>
    <row r="82" spans="1:4">
      <c r="A82" s="2" t="s">
        <v>7601</v>
      </c>
      <c r="B82" t="s">
        <v>7630</v>
      </c>
      <c r="C82" t="s">
        <v>5917</v>
      </c>
      <c r="D82">
        <v>2</v>
      </c>
    </row>
    <row r="83" spans="1:4">
      <c r="A83" s="2" t="s">
        <v>402</v>
      </c>
      <c r="B83" t="s">
        <v>28</v>
      </c>
      <c r="C83" t="s">
        <v>5917</v>
      </c>
      <c r="D83">
        <v>1</v>
      </c>
    </row>
    <row r="84" spans="1:4">
      <c r="A84" s="2" t="s">
        <v>425</v>
      </c>
      <c r="B84" t="s">
        <v>5385</v>
      </c>
      <c r="C84" t="s">
        <v>5917</v>
      </c>
      <c r="D84">
        <v>1</v>
      </c>
    </row>
    <row r="85" spans="1:4">
      <c r="A85" s="2" t="s">
        <v>3814</v>
      </c>
      <c r="B85" t="s">
        <v>7630</v>
      </c>
      <c r="C85" t="s">
        <v>5917</v>
      </c>
      <c r="D85">
        <v>2</v>
      </c>
    </row>
    <row r="86" spans="1:4">
      <c r="A86" s="2" t="s">
        <v>3196</v>
      </c>
      <c r="B86" t="s">
        <v>7630</v>
      </c>
      <c r="C86" t="s">
        <v>5917</v>
      </c>
      <c r="D86">
        <v>2</v>
      </c>
    </row>
    <row r="87" spans="1:4">
      <c r="A87" s="2" t="s">
        <v>8030</v>
      </c>
      <c r="B87" t="s">
        <v>7630</v>
      </c>
      <c r="C87" t="s">
        <v>5917</v>
      </c>
      <c r="D87">
        <v>2</v>
      </c>
    </row>
    <row r="88" spans="1:4">
      <c r="A88" s="2" t="s">
        <v>7661</v>
      </c>
      <c r="B88" t="s">
        <v>7630</v>
      </c>
      <c r="C88" t="s">
        <v>5917</v>
      </c>
      <c r="D88">
        <v>2</v>
      </c>
    </row>
    <row r="89" spans="1:4">
      <c r="A89" s="2" t="s">
        <v>7157</v>
      </c>
      <c r="B89" t="s">
        <v>7630</v>
      </c>
      <c r="C89" t="s">
        <v>5917</v>
      </c>
      <c r="D89">
        <v>2</v>
      </c>
    </row>
    <row r="90" spans="1:4">
      <c r="A90" s="2" t="s">
        <v>3694</v>
      </c>
      <c r="B90" t="s">
        <v>7630</v>
      </c>
      <c r="C90" t="s">
        <v>5917</v>
      </c>
      <c r="D90">
        <v>2</v>
      </c>
    </row>
    <row r="91" spans="1:4">
      <c r="A91" s="2" t="s">
        <v>6123</v>
      </c>
      <c r="B91" t="s">
        <v>7630</v>
      </c>
      <c r="C91" t="s">
        <v>5917</v>
      </c>
      <c r="D91">
        <v>2</v>
      </c>
    </row>
    <row r="92" spans="1:4">
      <c r="A92" s="2" t="s">
        <v>4743</v>
      </c>
      <c r="B92" t="s">
        <v>5385</v>
      </c>
      <c r="C92" t="s">
        <v>5917</v>
      </c>
      <c r="D92">
        <v>1</v>
      </c>
    </row>
    <row r="93" spans="1:4">
      <c r="A93" s="2" t="s">
        <v>2212</v>
      </c>
      <c r="B93" t="s">
        <v>623</v>
      </c>
      <c r="C93" t="s">
        <v>5917</v>
      </c>
      <c r="D93">
        <v>2</v>
      </c>
    </row>
    <row r="94" spans="1:4">
      <c r="A94" s="2" t="s">
        <v>236</v>
      </c>
      <c r="B94" t="s">
        <v>5385</v>
      </c>
      <c r="C94" t="s">
        <v>5917</v>
      </c>
      <c r="D94">
        <v>1</v>
      </c>
    </row>
    <row r="95" spans="1:4">
      <c r="A95" s="2" t="s">
        <v>1351</v>
      </c>
      <c r="B95" t="s">
        <v>7630</v>
      </c>
      <c r="C95" t="s">
        <v>5917</v>
      </c>
      <c r="D95">
        <v>2</v>
      </c>
    </row>
    <row r="96" spans="1:4">
      <c r="A96" s="2" t="s">
        <v>4873</v>
      </c>
      <c r="B96" t="s">
        <v>7630</v>
      </c>
      <c r="C96" t="s">
        <v>5917</v>
      </c>
      <c r="D96">
        <v>2</v>
      </c>
    </row>
    <row r="97" spans="1:4">
      <c r="A97" s="2" t="s">
        <v>7905</v>
      </c>
      <c r="B97" t="s">
        <v>7630</v>
      </c>
      <c r="C97" t="s">
        <v>5917</v>
      </c>
      <c r="D97">
        <v>2</v>
      </c>
    </row>
    <row r="98" spans="1:4">
      <c r="A98" s="2" t="s">
        <v>6664</v>
      </c>
      <c r="B98" t="s">
        <v>5385</v>
      </c>
      <c r="C98" t="s">
        <v>5917</v>
      </c>
      <c r="D98">
        <v>1</v>
      </c>
    </row>
    <row r="99" spans="1:4">
      <c r="A99" s="2" t="s">
        <v>6932</v>
      </c>
      <c r="B99" t="s">
        <v>7630</v>
      </c>
      <c r="C99" t="s">
        <v>5917</v>
      </c>
      <c r="D99">
        <v>2</v>
      </c>
    </row>
    <row r="100" spans="1:4">
      <c r="A100" s="2" t="s">
        <v>1104</v>
      </c>
      <c r="B100" t="s">
        <v>5385</v>
      </c>
      <c r="C100" t="s">
        <v>5917</v>
      </c>
      <c r="D100">
        <v>1</v>
      </c>
    </row>
    <row r="101" spans="1:4">
      <c r="A101" s="2" t="s">
        <v>1022</v>
      </c>
      <c r="B101" t="s">
        <v>5385</v>
      </c>
      <c r="C101" t="s">
        <v>5917</v>
      </c>
      <c r="D101">
        <v>1</v>
      </c>
    </row>
    <row r="102" spans="1:4">
      <c r="A102" s="2" t="s">
        <v>115</v>
      </c>
      <c r="B102" t="s">
        <v>5385</v>
      </c>
      <c r="C102" t="s">
        <v>5917</v>
      </c>
      <c r="D102">
        <v>1</v>
      </c>
    </row>
    <row r="103" spans="1:4">
      <c r="A103" s="2" t="s">
        <v>7977</v>
      </c>
      <c r="B103" t="s">
        <v>7630</v>
      </c>
      <c r="C103" t="s">
        <v>5917</v>
      </c>
      <c r="D103">
        <v>2</v>
      </c>
    </row>
    <row r="104" spans="1:4">
      <c r="A104" s="2" t="s">
        <v>6253</v>
      </c>
      <c r="B104" t="s">
        <v>7630</v>
      </c>
      <c r="C104" t="s">
        <v>5917</v>
      </c>
      <c r="D104">
        <v>2</v>
      </c>
    </row>
    <row r="105" spans="1:4">
      <c r="A105" s="2" t="s">
        <v>5719</v>
      </c>
      <c r="B105" t="s">
        <v>7630</v>
      </c>
      <c r="C105" t="s">
        <v>5917</v>
      </c>
      <c r="D105">
        <v>2</v>
      </c>
    </row>
    <row r="106" spans="1:4">
      <c r="A106" s="2" t="s">
        <v>5378</v>
      </c>
      <c r="B106" t="s">
        <v>7630</v>
      </c>
      <c r="C106" t="s">
        <v>5917</v>
      </c>
      <c r="D106">
        <v>2</v>
      </c>
    </row>
    <row r="107" spans="1:4">
      <c r="A107" s="2" t="s">
        <v>4500</v>
      </c>
      <c r="B107" t="s">
        <v>7630</v>
      </c>
      <c r="C107" t="s">
        <v>5917</v>
      </c>
      <c r="D107">
        <v>2</v>
      </c>
    </row>
    <row r="108" spans="1:4">
      <c r="A108" s="2" t="s">
        <v>2573</v>
      </c>
      <c r="B108" t="s">
        <v>5916</v>
      </c>
      <c r="C108" t="s">
        <v>5917</v>
      </c>
      <c r="D108">
        <v>1</v>
      </c>
    </row>
    <row r="109" spans="1:4">
      <c r="A109" s="2" t="s">
        <v>2</v>
      </c>
      <c r="B109" t="s">
        <v>5385</v>
      </c>
      <c r="C109" t="s">
        <v>5917</v>
      </c>
      <c r="D109">
        <v>1</v>
      </c>
    </row>
    <row r="110" spans="1:4">
      <c r="A110" s="2" t="s">
        <v>1645</v>
      </c>
      <c r="B110" t="s">
        <v>7630</v>
      </c>
      <c r="C110" t="s">
        <v>5917</v>
      </c>
      <c r="D110">
        <v>2</v>
      </c>
    </row>
    <row r="111" spans="1:4">
      <c r="A111" s="2" t="s">
        <v>1318</v>
      </c>
      <c r="B111" t="s">
        <v>7630</v>
      </c>
      <c r="C111" t="s">
        <v>5917</v>
      </c>
      <c r="D111">
        <v>2</v>
      </c>
    </row>
    <row r="112" spans="1:4">
      <c r="A112" s="2" t="s">
        <v>4436</v>
      </c>
      <c r="B112" t="s">
        <v>7630</v>
      </c>
      <c r="C112" t="s">
        <v>5917</v>
      </c>
      <c r="D112">
        <v>2</v>
      </c>
    </row>
    <row r="113" spans="1:4">
      <c r="A113" s="2" t="s">
        <v>3545</v>
      </c>
      <c r="B113" t="s">
        <v>7630</v>
      </c>
      <c r="C113" t="s">
        <v>5917</v>
      </c>
      <c r="D113">
        <v>2</v>
      </c>
    </row>
    <row r="114" spans="1:4">
      <c r="A114" s="2" t="s">
        <v>6258</v>
      </c>
      <c r="B114" t="s">
        <v>7630</v>
      </c>
      <c r="C114" t="s">
        <v>5917</v>
      </c>
      <c r="D114">
        <v>2</v>
      </c>
    </row>
    <row r="115" spans="1:4">
      <c r="A115" s="2" t="s">
        <v>6452</v>
      </c>
      <c r="B115" t="s">
        <v>5385</v>
      </c>
      <c r="C115" t="s">
        <v>5917</v>
      </c>
      <c r="D115">
        <v>1</v>
      </c>
    </row>
    <row r="116" spans="1:4">
      <c r="A116" s="2" t="s">
        <v>5839</v>
      </c>
      <c r="B116" t="s">
        <v>7630</v>
      </c>
      <c r="C116" t="s">
        <v>5917</v>
      </c>
      <c r="D116">
        <v>2</v>
      </c>
    </row>
    <row r="117" spans="1:4">
      <c r="A117" s="2" t="s">
        <v>5343</v>
      </c>
      <c r="B117" t="s">
        <v>7630</v>
      </c>
      <c r="C117" t="s">
        <v>5917</v>
      </c>
      <c r="D117">
        <v>2</v>
      </c>
    </row>
    <row r="118" spans="1:4">
      <c r="A118" s="2" t="s">
        <v>6787</v>
      </c>
      <c r="B118" t="s">
        <v>7630</v>
      </c>
      <c r="C118" t="s">
        <v>5917</v>
      </c>
      <c r="D118">
        <v>2</v>
      </c>
    </row>
    <row r="119" spans="1:4">
      <c r="A119" s="2" t="s">
        <v>7198</v>
      </c>
      <c r="B119" t="s">
        <v>5385</v>
      </c>
      <c r="C119" t="s">
        <v>5917</v>
      </c>
      <c r="D119">
        <v>1</v>
      </c>
    </row>
    <row r="120" spans="1:4">
      <c r="A120" s="2" t="s">
        <v>2371</v>
      </c>
      <c r="B120" t="s">
        <v>7630</v>
      </c>
      <c r="C120" t="s">
        <v>5917</v>
      </c>
      <c r="D120">
        <v>2</v>
      </c>
    </row>
    <row r="121" spans="1:4">
      <c r="A121" s="2" t="s">
        <v>833</v>
      </c>
      <c r="B121" t="s">
        <v>367</v>
      </c>
      <c r="C121" t="s">
        <v>5917</v>
      </c>
      <c r="D121">
        <v>1</v>
      </c>
    </row>
    <row r="122" spans="1:4">
      <c r="A122" s="2" t="s">
        <v>801</v>
      </c>
      <c r="B122" t="s">
        <v>5385</v>
      </c>
      <c r="C122" t="s">
        <v>5917</v>
      </c>
      <c r="D122">
        <v>1</v>
      </c>
    </row>
    <row r="123" spans="1:4">
      <c r="A123" s="2" t="s">
        <v>2780</v>
      </c>
      <c r="B123" t="s">
        <v>7630</v>
      </c>
      <c r="C123" t="s">
        <v>5917</v>
      </c>
      <c r="D123">
        <v>2</v>
      </c>
    </row>
    <row r="124" spans="1:4">
      <c r="A124" s="2" t="s">
        <v>4191</v>
      </c>
      <c r="B124" t="s">
        <v>7630</v>
      </c>
      <c r="C124" t="s">
        <v>5917</v>
      </c>
      <c r="D124">
        <v>2</v>
      </c>
    </row>
    <row r="125" spans="1:4">
      <c r="A125" s="2" t="s">
        <v>5922</v>
      </c>
      <c r="B125" t="s">
        <v>7630</v>
      </c>
      <c r="C125" t="s">
        <v>5917</v>
      </c>
      <c r="D125">
        <v>2</v>
      </c>
    </row>
    <row r="126" spans="1:4">
      <c r="A126" s="2" t="s">
        <v>5884</v>
      </c>
      <c r="B126" t="s">
        <v>7630</v>
      </c>
      <c r="C126" t="s">
        <v>5758</v>
      </c>
      <c r="D126">
        <v>2</v>
      </c>
    </row>
    <row r="127" spans="1:4">
      <c r="A127" s="2" t="s">
        <v>4859</v>
      </c>
      <c r="B127" t="s">
        <v>7630</v>
      </c>
      <c r="C127" t="s">
        <v>5917</v>
      </c>
      <c r="D127">
        <v>2</v>
      </c>
    </row>
    <row r="128" spans="1:4">
      <c r="A128" s="2" t="s">
        <v>4975</v>
      </c>
      <c r="B128" t="s">
        <v>7630</v>
      </c>
      <c r="C128" t="s">
        <v>5917</v>
      </c>
      <c r="D128">
        <v>2</v>
      </c>
    </row>
    <row r="129" spans="1:4">
      <c r="A129" s="2" t="s">
        <v>6413</v>
      </c>
      <c r="B129" t="s">
        <v>7630</v>
      </c>
      <c r="C129" t="s">
        <v>5917</v>
      </c>
      <c r="D129">
        <v>2</v>
      </c>
    </row>
    <row r="130" spans="1:4">
      <c r="A130" s="2" t="s">
        <v>2539</v>
      </c>
      <c r="B130" t="s">
        <v>7738</v>
      </c>
      <c r="C130" t="s">
        <v>5917</v>
      </c>
      <c r="D130">
        <v>1</v>
      </c>
    </row>
    <row r="131" spans="1:4">
      <c r="A131" s="2" t="s">
        <v>813</v>
      </c>
      <c r="B131" t="s">
        <v>7630</v>
      </c>
      <c r="C131" t="s">
        <v>5917</v>
      </c>
      <c r="D131">
        <v>2</v>
      </c>
    </row>
    <row r="132" spans="1:4">
      <c r="A132" s="2" t="s">
        <v>426</v>
      </c>
      <c r="B132" t="s">
        <v>5385</v>
      </c>
      <c r="C132" t="s">
        <v>5917</v>
      </c>
      <c r="D132">
        <v>1</v>
      </c>
    </row>
    <row r="133" spans="1:4">
      <c r="A133" s="2" t="s">
        <v>4438</v>
      </c>
      <c r="B133" t="s">
        <v>7630</v>
      </c>
      <c r="C133" t="s">
        <v>5917</v>
      </c>
      <c r="D133">
        <v>2</v>
      </c>
    </row>
    <row r="134" spans="1:4">
      <c r="A134" s="2" t="s">
        <v>3497</v>
      </c>
      <c r="B134" t="s">
        <v>7630</v>
      </c>
      <c r="C134" t="s">
        <v>5917</v>
      </c>
      <c r="D134">
        <v>2</v>
      </c>
    </row>
    <row r="135" spans="1:4">
      <c r="A135" s="2" t="s">
        <v>6876</v>
      </c>
      <c r="B135" t="s">
        <v>7630</v>
      </c>
      <c r="C135" t="s">
        <v>5917</v>
      </c>
      <c r="D135">
        <v>2</v>
      </c>
    </row>
    <row r="136" spans="1:4">
      <c r="A136" s="2" t="s">
        <v>6831</v>
      </c>
      <c r="B136" t="s">
        <v>7630</v>
      </c>
      <c r="C136" t="s">
        <v>5917</v>
      </c>
      <c r="D136">
        <v>2</v>
      </c>
    </row>
    <row r="137" spans="1:4">
      <c r="A137" s="2" t="s">
        <v>5433</v>
      </c>
      <c r="B137" t="s">
        <v>5916</v>
      </c>
      <c r="C137" t="s">
        <v>5917</v>
      </c>
      <c r="D137">
        <v>1</v>
      </c>
    </row>
    <row r="138" spans="1:4">
      <c r="A138" s="2" t="s">
        <v>7833</v>
      </c>
      <c r="B138" t="s">
        <v>5385</v>
      </c>
      <c r="C138" t="s">
        <v>5917</v>
      </c>
      <c r="D138">
        <v>1</v>
      </c>
    </row>
    <row r="139" spans="1:4">
      <c r="A139" s="2" t="s">
        <v>5550</v>
      </c>
      <c r="B139" t="s">
        <v>1078</v>
      </c>
      <c r="C139" t="s">
        <v>5917</v>
      </c>
      <c r="D139">
        <v>1</v>
      </c>
    </row>
    <row r="140" spans="1:4">
      <c r="A140" s="2" t="s">
        <v>839</v>
      </c>
      <c r="B140" t="s">
        <v>5385</v>
      </c>
      <c r="C140" t="s">
        <v>5917</v>
      </c>
      <c r="D140">
        <v>1</v>
      </c>
    </row>
    <row r="141" spans="1:4">
      <c r="A141" s="2" t="s">
        <v>1427</v>
      </c>
      <c r="B141" t="s">
        <v>7630</v>
      </c>
      <c r="C141" t="s">
        <v>5917</v>
      </c>
      <c r="D141">
        <v>2</v>
      </c>
    </row>
    <row r="142" spans="1:4">
      <c r="A142" s="2" t="s">
        <v>3996</v>
      </c>
      <c r="B142" t="s">
        <v>7630</v>
      </c>
      <c r="C142" t="s">
        <v>5917</v>
      </c>
      <c r="D142">
        <v>2</v>
      </c>
    </row>
    <row r="143" spans="1:4">
      <c r="A143" s="2" t="s">
        <v>3878</v>
      </c>
      <c r="B143" t="s">
        <v>7630</v>
      </c>
      <c r="C143" t="s">
        <v>5917</v>
      </c>
      <c r="D143">
        <v>2</v>
      </c>
    </row>
    <row r="144" spans="1:4">
      <c r="A144" s="2" t="s">
        <v>1958</v>
      </c>
      <c r="B144" t="s">
        <v>7630</v>
      </c>
      <c r="C144" t="s">
        <v>5917</v>
      </c>
      <c r="D144">
        <v>2</v>
      </c>
    </row>
    <row r="145" spans="1:4">
      <c r="A145" s="2" t="s">
        <v>5617</v>
      </c>
      <c r="B145" t="s">
        <v>5916</v>
      </c>
      <c r="C145" t="s">
        <v>5917</v>
      </c>
      <c r="D145">
        <v>2</v>
      </c>
    </row>
    <row r="146" spans="1:4">
      <c r="A146" s="2" t="s">
        <v>6355</v>
      </c>
      <c r="B146" t="s">
        <v>7630</v>
      </c>
      <c r="C146" t="s">
        <v>5917</v>
      </c>
      <c r="D146">
        <v>2</v>
      </c>
    </row>
    <row r="147" spans="1:4">
      <c r="A147" s="2" t="s">
        <v>2065</v>
      </c>
      <c r="B147" t="s">
        <v>7630</v>
      </c>
      <c r="C147" t="s">
        <v>5917</v>
      </c>
      <c r="D147">
        <v>2</v>
      </c>
    </row>
    <row r="148" spans="1:4">
      <c r="A148" s="2" t="s">
        <v>6667</v>
      </c>
      <c r="B148" t="s">
        <v>5385</v>
      </c>
      <c r="C148" t="s">
        <v>5917</v>
      </c>
      <c r="D148">
        <v>1</v>
      </c>
    </row>
    <row r="149" spans="1:4">
      <c r="A149" s="2" t="s">
        <v>2635</v>
      </c>
      <c r="B149" t="s">
        <v>5916</v>
      </c>
      <c r="C149" t="s">
        <v>5917</v>
      </c>
      <c r="D149">
        <v>1</v>
      </c>
    </row>
    <row r="150" spans="1:4">
      <c r="A150" s="2" t="s">
        <v>1309</v>
      </c>
      <c r="B150" t="s">
        <v>7630</v>
      </c>
      <c r="C150" t="s">
        <v>5917</v>
      </c>
      <c r="D150">
        <v>2</v>
      </c>
    </row>
    <row r="151" spans="1:4">
      <c r="A151" s="2" t="s">
        <v>3268</v>
      </c>
      <c r="B151" t="s">
        <v>5168</v>
      </c>
      <c r="C151" t="s">
        <v>5917</v>
      </c>
      <c r="D151">
        <v>2</v>
      </c>
    </row>
    <row r="152" spans="1:4">
      <c r="A152" s="2" t="s">
        <v>7779</v>
      </c>
      <c r="B152" t="s">
        <v>7630</v>
      </c>
      <c r="C152" t="s">
        <v>5917</v>
      </c>
      <c r="D152">
        <v>2</v>
      </c>
    </row>
    <row r="153" spans="1:4">
      <c r="A153" s="2" t="s">
        <v>6140</v>
      </c>
      <c r="B153" t="s">
        <v>5173</v>
      </c>
      <c r="C153" t="s">
        <v>5917</v>
      </c>
      <c r="D153">
        <v>2</v>
      </c>
    </row>
    <row r="154" spans="1:4">
      <c r="A154" s="2" t="s">
        <v>6889</v>
      </c>
      <c r="B154" t="s">
        <v>7630</v>
      </c>
      <c r="C154" t="s">
        <v>5917</v>
      </c>
      <c r="D154">
        <v>2</v>
      </c>
    </row>
    <row r="155" spans="1:4">
      <c r="A155" s="2" t="s">
        <v>6918</v>
      </c>
      <c r="B155" t="s">
        <v>7630</v>
      </c>
      <c r="C155" t="s">
        <v>5917</v>
      </c>
      <c r="D155">
        <v>2</v>
      </c>
    </row>
    <row r="156" spans="1:4">
      <c r="A156" s="2" t="s">
        <v>5016</v>
      </c>
      <c r="B156" t="s">
        <v>5385</v>
      </c>
      <c r="C156" t="s">
        <v>5917</v>
      </c>
      <c r="D156">
        <v>1</v>
      </c>
    </row>
    <row r="157" spans="1:4">
      <c r="A157" s="2" t="s">
        <v>4965</v>
      </c>
      <c r="B157" t="s">
        <v>7630</v>
      </c>
      <c r="C157" t="s">
        <v>5917</v>
      </c>
      <c r="D157">
        <v>2</v>
      </c>
    </row>
    <row r="158" spans="1:4">
      <c r="A158" s="2" t="s">
        <v>4610</v>
      </c>
      <c r="B158" t="s">
        <v>7630</v>
      </c>
      <c r="C158" t="s">
        <v>5917</v>
      </c>
      <c r="D158">
        <v>2</v>
      </c>
    </row>
    <row r="159" spans="1:4">
      <c r="A159" s="2" t="s">
        <v>7743</v>
      </c>
      <c r="B159" t="s">
        <v>7630</v>
      </c>
      <c r="C159" t="s">
        <v>5917</v>
      </c>
      <c r="D159">
        <v>2</v>
      </c>
    </row>
    <row r="160" spans="1:4">
      <c r="A160" s="2" t="s">
        <v>7762</v>
      </c>
      <c r="B160" t="s">
        <v>7630</v>
      </c>
      <c r="C160" t="s">
        <v>5917</v>
      </c>
      <c r="D160">
        <v>2</v>
      </c>
    </row>
    <row r="161" spans="1:4">
      <c r="A161" s="2" t="s">
        <v>1754</v>
      </c>
      <c r="B161" t="s">
        <v>7630</v>
      </c>
      <c r="C161" t="s">
        <v>5917</v>
      </c>
      <c r="D161">
        <v>2</v>
      </c>
    </row>
    <row r="162" spans="1:4">
      <c r="A162" s="2" t="s">
        <v>6597</v>
      </c>
      <c r="B162" t="s">
        <v>5385</v>
      </c>
      <c r="C162" t="s">
        <v>5917</v>
      </c>
      <c r="D162">
        <v>1</v>
      </c>
    </row>
    <row r="163" spans="1:4">
      <c r="A163" s="2" t="s">
        <v>2355</v>
      </c>
      <c r="B163" t="s">
        <v>1078</v>
      </c>
      <c r="C163" t="s">
        <v>5917</v>
      </c>
      <c r="D163">
        <v>2</v>
      </c>
    </row>
    <row r="164" spans="1:4">
      <c r="A164" s="2" t="s">
        <v>5879</v>
      </c>
      <c r="B164" t="s">
        <v>5385</v>
      </c>
      <c r="C164" t="s">
        <v>5917</v>
      </c>
      <c r="D164">
        <v>1</v>
      </c>
    </row>
    <row r="165" spans="1:4">
      <c r="A165" s="2" t="s">
        <v>4104</v>
      </c>
      <c r="B165" t="s">
        <v>7630</v>
      </c>
      <c r="C165" t="s">
        <v>5917</v>
      </c>
      <c r="D165">
        <v>2</v>
      </c>
    </row>
    <row r="166" spans="1:4">
      <c r="A166" s="2" t="s">
        <v>4756</v>
      </c>
      <c r="B166" t="s">
        <v>7630</v>
      </c>
      <c r="C166" t="s">
        <v>5917</v>
      </c>
      <c r="D166">
        <v>2</v>
      </c>
    </row>
    <row r="167" spans="1:4">
      <c r="A167" s="2" t="s">
        <v>6230</v>
      </c>
      <c r="B167" t="s">
        <v>7630</v>
      </c>
      <c r="C167" t="s">
        <v>5917</v>
      </c>
      <c r="D167">
        <v>2</v>
      </c>
    </row>
    <row r="168" spans="1:4">
      <c r="A168" s="2" t="s">
        <v>1195</v>
      </c>
      <c r="B168" t="s">
        <v>5385</v>
      </c>
      <c r="C168" t="s">
        <v>5917</v>
      </c>
      <c r="D168">
        <v>1</v>
      </c>
    </row>
    <row r="169" spans="1:4">
      <c r="A169" s="2" t="s">
        <v>4468</v>
      </c>
      <c r="B169" t="s">
        <v>7630</v>
      </c>
      <c r="C169" t="s">
        <v>5917</v>
      </c>
      <c r="D169">
        <v>2</v>
      </c>
    </row>
    <row r="170" spans="1:4">
      <c r="A170" s="2" t="s">
        <v>4558</v>
      </c>
      <c r="B170" t="s">
        <v>7630</v>
      </c>
      <c r="C170" t="s">
        <v>5917</v>
      </c>
      <c r="D170">
        <v>2</v>
      </c>
    </row>
    <row r="171" spans="1:4">
      <c r="A171" s="2" t="s">
        <v>4141</v>
      </c>
      <c r="B171" t="s">
        <v>7630</v>
      </c>
      <c r="C171" t="s">
        <v>5917</v>
      </c>
      <c r="D171">
        <v>2</v>
      </c>
    </row>
    <row r="172" spans="1:4">
      <c r="A172" s="2" t="s">
        <v>4182</v>
      </c>
      <c r="B172" t="s">
        <v>7630</v>
      </c>
      <c r="C172" t="s">
        <v>5917</v>
      </c>
      <c r="D172">
        <v>2</v>
      </c>
    </row>
    <row r="173" spans="1:4">
      <c r="A173" s="2" t="s">
        <v>4782</v>
      </c>
      <c r="B173" t="s">
        <v>7630</v>
      </c>
      <c r="C173" t="s">
        <v>5917</v>
      </c>
      <c r="D173">
        <v>2</v>
      </c>
    </row>
    <row r="174" spans="1:4">
      <c r="A174" s="2" t="s">
        <v>7345</v>
      </c>
      <c r="B174" t="s">
        <v>7630</v>
      </c>
      <c r="C174" t="s">
        <v>5917</v>
      </c>
      <c r="D174">
        <v>2</v>
      </c>
    </row>
    <row r="175" spans="1:4">
      <c r="A175" s="2" t="s">
        <v>5547</v>
      </c>
      <c r="B175" t="s">
        <v>4864</v>
      </c>
      <c r="C175" t="s">
        <v>5917</v>
      </c>
      <c r="D175">
        <v>1</v>
      </c>
    </row>
    <row r="176" spans="1:4">
      <c r="A176" s="2" t="s">
        <v>1238</v>
      </c>
      <c r="B176" t="s">
        <v>5916</v>
      </c>
      <c r="C176" t="s">
        <v>5917</v>
      </c>
      <c r="D176">
        <v>1</v>
      </c>
    </row>
    <row r="177" spans="1:4">
      <c r="A177" s="2" t="s">
        <v>4324</v>
      </c>
      <c r="B177" t="s">
        <v>7630</v>
      </c>
      <c r="C177" t="s">
        <v>5917</v>
      </c>
      <c r="D177">
        <v>2</v>
      </c>
    </row>
    <row r="178" spans="1:4">
      <c r="A178" s="2" t="s">
        <v>4409</v>
      </c>
      <c r="B178" t="s">
        <v>7630</v>
      </c>
      <c r="C178" t="s">
        <v>5917</v>
      </c>
      <c r="D178">
        <v>2</v>
      </c>
    </row>
    <row r="179" spans="1:4">
      <c r="A179" s="2" t="s">
        <v>4016</v>
      </c>
      <c r="B179" t="s">
        <v>7630</v>
      </c>
      <c r="C179" t="s">
        <v>5917</v>
      </c>
      <c r="D179">
        <v>2</v>
      </c>
    </row>
    <row r="180" spans="1:4">
      <c r="A180" s="2" t="s">
        <v>3146</v>
      </c>
      <c r="B180" t="s">
        <v>7630</v>
      </c>
      <c r="C180" t="s">
        <v>5917</v>
      </c>
      <c r="D180">
        <v>2</v>
      </c>
    </row>
    <row r="181" spans="1:4">
      <c r="A181" s="2" t="s">
        <v>6278</v>
      </c>
      <c r="B181" t="s">
        <v>7630</v>
      </c>
      <c r="C181" t="s">
        <v>5917</v>
      </c>
      <c r="D181">
        <v>2</v>
      </c>
    </row>
    <row r="182" spans="1:4">
      <c r="A182" s="2" t="s">
        <v>1862</v>
      </c>
      <c r="B182" t="s">
        <v>7630</v>
      </c>
      <c r="C182" t="s">
        <v>5917</v>
      </c>
      <c r="D182">
        <v>2</v>
      </c>
    </row>
    <row r="183" spans="1:4">
      <c r="A183" s="2" t="s">
        <v>6776</v>
      </c>
      <c r="B183" t="s">
        <v>5916</v>
      </c>
      <c r="C183" t="s">
        <v>5917</v>
      </c>
      <c r="D183">
        <v>1</v>
      </c>
    </row>
    <row r="184" spans="1:4">
      <c r="A184" s="2" t="s">
        <v>2636</v>
      </c>
      <c r="B184" t="s">
        <v>5916</v>
      </c>
      <c r="C184" t="s">
        <v>5917</v>
      </c>
      <c r="D184">
        <v>1</v>
      </c>
    </row>
    <row r="185" spans="1:4">
      <c r="A185" s="2" t="s">
        <v>4576</v>
      </c>
      <c r="B185" t="s">
        <v>7630</v>
      </c>
      <c r="C185" t="s">
        <v>5917</v>
      </c>
      <c r="D185">
        <v>2</v>
      </c>
    </row>
    <row r="186" spans="1:4">
      <c r="A186" s="2" t="s">
        <v>4536</v>
      </c>
      <c r="B186" t="s">
        <v>7630</v>
      </c>
      <c r="C186" t="s">
        <v>5917</v>
      </c>
      <c r="D186">
        <v>2</v>
      </c>
    </row>
    <row r="187" spans="1:4">
      <c r="A187" s="2" t="s">
        <v>6819</v>
      </c>
      <c r="B187" t="s">
        <v>7630</v>
      </c>
      <c r="C187" t="s">
        <v>5917</v>
      </c>
      <c r="D187">
        <v>2</v>
      </c>
    </row>
    <row r="188" spans="1:4">
      <c r="A188" s="2" t="s">
        <v>6493</v>
      </c>
      <c r="B188" t="s">
        <v>7630</v>
      </c>
      <c r="C188" t="s">
        <v>5917</v>
      </c>
      <c r="D188">
        <v>2</v>
      </c>
    </row>
    <row r="189" spans="1:4">
      <c r="A189" s="2" t="s">
        <v>624</v>
      </c>
      <c r="B189" t="s">
        <v>5385</v>
      </c>
      <c r="C189" t="s">
        <v>5917</v>
      </c>
      <c r="D189">
        <v>1</v>
      </c>
    </row>
    <row r="190" spans="1:4">
      <c r="A190" s="2" t="s">
        <v>132</v>
      </c>
      <c r="B190" t="s">
        <v>5916</v>
      </c>
      <c r="C190" t="s">
        <v>5917</v>
      </c>
      <c r="D190">
        <v>1</v>
      </c>
    </row>
    <row r="191" spans="1:4">
      <c r="A191" s="2" t="s">
        <v>3274</v>
      </c>
      <c r="B191" t="s">
        <v>7630</v>
      </c>
      <c r="C191" t="s">
        <v>5917</v>
      </c>
      <c r="D191">
        <v>2</v>
      </c>
    </row>
    <row r="192" spans="1:4">
      <c r="A192" s="2" t="s">
        <v>7997</v>
      </c>
      <c r="B192" t="s">
        <v>7630</v>
      </c>
      <c r="C192" t="s">
        <v>5917</v>
      </c>
      <c r="D192">
        <v>2</v>
      </c>
    </row>
    <row r="193" spans="1:4">
      <c r="A193" s="2" t="s">
        <v>1770</v>
      </c>
      <c r="B193" t="s">
        <v>7630</v>
      </c>
      <c r="C193" t="s">
        <v>5917</v>
      </c>
      <c r="D193">
        <v>2</v>
      </c>
    </row>
    <row r="194" spans="1:4">
      <c r="A194" s="2" t="s">
        <v>1671</v>
      </c>
      <c r="B194" t="s">
        <v>7630</v>
      </c>
      <c r="C194" t="s">
        <v>5917</v>
      </c>
      <c r="D194">
        <v>2</v>
      </c>
    </row>
    <row r="195" spans="1:4">
      <c r="A195" s="2" t="s">
        <v>5399</v>
      </c>
      <c r="B195" t="s">
        <v>5385</v>
      </c>
      <c r="C195" t="s">
        <v>5917</v>
      </c>
      <c r="D195">
        <v>1</v>
      </c>
    </row>
    <row r="196" spans="1:4">
      <c r="A196" s="2" t="s">
        <v>3485</v>
      </c>
      <c r="B196" t="s">
        <v>7630</v>
      </c>
      <c r="C196" t="s">
        <v>5917</v>
      </c>
      <c r="D196">
        <v>2</v>
      </c>
    </row>
    <row r="197" spans="1:4">
      <c r="A197" s="2" t="s">
        <v>1002</v>
      </c>
      <c r="B197" t="s">
        <v>5385</v>
      </c>
      <c r="C197" t="s">
        <v>5917</v>
      </c>
      <c r="D197">
        <v>1</v>
      </c>
    </row>
    <row r="198" spans="1:4">
      <c r="A198" s="2" t="s">
        <v>3655</v>
      </c>
      <c r="B198" t="s">
        <v>7630</v>
      </c>
      <c r="C198" t="s">
        <v>5917</v>
      </c>
      <c r="D198">
        <v>2</v>
      </c>
    </row>
    <row r="199" spans="1:4">
      <c r="A199" s="2" t="s">
        <v>3067</v>
      </c>
      <c r="B199" t="s">
        <v>7630</v>
      </c>
      <c r="C199" t="s">
        <v>5917</v>
      </c>
      <c r="D199">
        <v>2</v>
      </c>
    </row>
    <row r="200" spans="1:4">
      <c r="A200" s="2" t="s">
        <v>6975</v>
      </c>
      <c r="B200" t="s">
        <v>7630</v>
      </c>
      <c r="C200" t="s">
        <v>5917</v>
      </c>
      <c r="D200">
        <v>2</v>
      </c>
    </row>
    <row r="201" spans="1:4">
      <c r="A201" s="2" t="s">
        <v>5927</v>
      </c>
      <c r="B201" t="s">
        <v>5385</v>
      </c>
      <c r="C201" t="s">
        <v>5917</v>
      </c>
      <c r="D201">
        <v>1</v>
      </c>
    </row>
    <row r="202" spans="1:4">
      <c r="A202" s="2" t="s">
        <v>5787</v>
      </c>
      <c r="B202" t="s">
        <v>7630</v>
      </c>
      <c r="C202" t="s">
        <v>5758</v>
      </c>
      <c r="D202">
        <v>2</v>
      </c>
    </row>
    <row r="203" spans="1:4">
      <c r="A203" s="2" t="s">
        <v>6746</v>
      </c>
      <c r="B203" t="s">
        <v>7630</v>
      </c>
      <c r="C203" t="s">
        <v>5917</v>
      </c>
      <c r="D203">
        <v>2</v>
      </c>
    </row>
    <row r="204" spans="1:4">
      <c r="A204" s="2" t="s">
        <v>5482</v>
      </c>
      <c r="B204" t="s">
        <v>5385</v>
      </c>
      <c r="C204" t="s">
        <v>5917</v>
      </c>
      <c r="D204">
        <v>1</v>
      </c>
    </row>
    <row r="205" spans="1:4">
      <c r="A205" s="2" t="s">
        <v>705</v>
      </c>
      <c r="B205" t="s">
        <v>5385</v>
      </c>
      <c r="C205" t="s">
        <v>5917</v>
      </c>
      <c r="D205">
        <v>1</v>
      </c>
    </row>
    <row r="206" spans="1:4">
      <c r="A206" s="2" t="s">
        <v>252</v>
      </c>
      <c r="B206" t="s">
        <v>5385</v>
      </c>
      <c r="C206" t="s">
        <v>5917</v>
      </c>
      <c r="D206">
        <v>1</v>
      </c>
    </row>
    <row r="207" spans="1:4">
      <c r="A207" s="2" t="s">
        <v>5364</v>
      </c>
      <c r="B207" t="s">
        <v>7630</v>
      </c>
      <c r="C207" t="s">
        <v>5917</v>
      </c>
      <c r="D207">
        <v>2</v>
      </c>
    </row>
    <row r="208" spans="1:4">
      <c r="A208" s="2" t="s">
        <v>1489</v>
      </c>
      <c r="B208" t="s">
        <v>7630</v>
      </c>
      <c r="C208" t="s">
        <v>5917</v>
      </c>
      <c r="D208">
        <v>2</v>
      </c>
    </row>
    <row r="209" spans="1:4">
      <c r="A209" s="2" t="s">
        <v>1641</v>
      </c>
      <c r="B209" t="s">
        <v>7630</v>
      </c>
      <c r="C209" t="s">
        <v>5917</v>
      </c>
      <c r="D209">
        <v>2</v>
      </c>
    </row>
    <row r="210" spans="1:4">
      <c r="A210" s="2" t="s">
        <v>4515</v>
      </c>
      <c r="B210" t="s">
        <v>7630</v>
      </c>
      <c r="C210" t="s">
        <v>5917</v>
      </c>
      <c r="D210">
        <v>2</v>
      </c>
    </row>
    <row r="211" spans="1:4">
      <c r="A211" s="2" t="s">
        <v>4189</v>
      </c>
      <c r="B211" t="s">
        <v>7630</v>
      </c>
      <c r="C211" t="s">
        <v>5917</v>
      </c>
      <c r="D211">
        <v>2</v>
      </c>
    </row>
    <row r="212" spans="1:4">
      <c r="A212" s="2" t="s">
        <v>6588</v>
      </c>
      <c r="B212" t="s">
        <v>7630</v>
      </c>
      <c r="C212" t="s">
        <v>5917</v>
      </c>
      <c r="D212">
        <v>2</v>
      </c>
    </row>
    <row r="213" spans="1:4">
      <c r="A213" s="2" t="s">
        <v>5626</v>
      </c>
      <c r="B213" t="s">
        <v>7630</v>
      </c>
      <c r="C213" t="s">
        <v>5917</v>
      </c>
      <c r="D213">
        <v>2</v>
      </c>
    </row>
    <row r="214" spans="1:4">
      <c r="A214" s="2" t="s">
        <v>5319</v>
      </c>
      <c r="B214" t="s">
        <v>7630</v>
      </c>
      <c r="C214" t="s">
        <v>5917</v>
      </c>
      <c r="D214">
        <v>2</v>
      </c>
    </row>
    <row r="215" spans="1:4">
      <c r="A215" s="2" t="s">
        <v>3404</v>
      </c>
      <c r="B215" t="s">
        <v>7630</v>
      </c>
      <c r="C215" t="s">
        <v>5917</v>
      </c>
      <c r="D215">
        <v>2</v>
      </c>
    </row>
    <row r="216" spans="1:4">
      <c r="A216" s="2" t="s">
        <v>5389</v>
      </c>
      <c r="B216" t="s">
        <v>4864</v>
      </c>
      <c r="C216" t="s">
        <v>5917</v>
      </c>
      <c r="D216">
        <v>2</v>
      </c>
    </row>
    <row r="217" spans="1:4">
      <c r="A217" s="2" t="s">
        <v>4467</v>
      </c>
      <c r="B217" t="s">
        <v>7630</v>
      </c>
      <c r="C217" t="s">
        <v>5917</v>
      </c>
      <c r="D217">
        <v>2</v>
      </c>
    </row>
    <row r="218" spans="1:4">
      <c r="A218" s="2" t="s">
        <v>2919</v>
      </c>
      <c r="B218" t="s">
        <v>7630</v>
      </c>
      <c r="C218" t="s">
        <v>5917</v>
      </c>
      <c r="D218">
        <v>2</v>
      </c>
    </row>
    <row r="219" spans="1:4">
      <c r="A219" s="2" t="s">
        <v>7260</v>
      </c>
      <c r="B219" t="s">
        <v>5385</v>
      </c>
      <c r="C219" t="s">
        <v>5917</v>
      </c>
      <c r="D219">
        <v>1</v>
      </c>
    </row>
    <row r="220" spans="1:4">
      <c r="A220" s="2" t="s">
        <v>5814</v>
      </c>
      <c r="B220" t="s">
        <v>7630</v>
      </c>
      <c r="C220" t="s">
        <v>5917</v>
      </c>
      <c r="D220">
        <v>2</v>
      </c>
    </row>
    <row r="221" spans="1:4">
      <c r="A221" s="2" t="s">
        <v>5773</v>
      </c>
      <c r="B221" t="s">
        <v>7630</v>
      </c>
      <c r="C221" t="s">
        <v>5917</v>
      </c>
      <c r="D221">
        <v>2</v>
      </c>
    </row>
    <row r="222" spans="1:4">
      <c r="A222" s="2" t="s">
        <v>3429</v>
      </c>
      <c r="B222" t="s">
        <v>7630</v>
      </c>
      <c r="C222" t="s">
        <v>5917</v>
      </c>
      <c r="D222">
        <v>2</v>
      </c>
    </row>
    <row r="223" spans="1:4">
      <c r="A223" s="2" t="s">
        <v>1095</v>
      </c>
      <c r="B223" t="s">
        <v>5916</v>
      </c>
      <c r="C223" t="s">
        <v>5917</v>
      </c>
      <c r="D223">
        <v>1</v>
      </c>
    </row>
    <row r="224" spans="1:4">
      <c r="A224" s="2" t="s">
        <v>310</v>
      </c>
      <c r="B224" t="s">
        <v>5385</v>
      </c>
      <c r="C224" t="s">
        <v>5917</v>
      </c>
      <c r="D224">
        <v>1</v>
      </c>
    </row>
    <row r="225" spans="1:4">
      <c r="A225" s="2" t="s">
        <v>412</v>
      </c>
      <c r="B225" t="s">
        <v>5916</v>
      </c>
      <c r="C225" t="s">
        <v>5917</v>
      </c>
      <c r="D225">
        <v>1</v>
      </c>
    </row>
    <row r="226" spans="1:4">
      <c r="A226" s="2" t="s">
        <v>3612</v>
      </c>
      <c r="B226" t="s">
        <v>7630</v>
      </c>
      <c r="C226" t="s">
        <v>5917</v>
      </c>
      <c r="D226">
        <v>2</v>
      </c>
    </row>
    <row r="227" spans="1:4">
      <c r="A227" s="2" t="s">
        <v>3214</v>
      </c>
      <c r="B227" t="s">
        <v>7630</v>
      </c>
      <c r="C227" t="s">
        <v>5917</v>
      </c>
      <c r="D227">
        <v>2</v>
      </c>
    </row>
    <row r="228" spans="1:4">
      <c r="A228" s="2" t="s">
        <v>7331</v>
      </c>
      <c r="B228" t="s">
        <v>7630</v>
      </c>
      <c r="C228" t="s">
        <v>5917</v>
      </c>
      <c r="D228">
        <v>2</v>
      </c>
    </row>
    <row r="229" spans="1:4">
      <c r="A229" s="2" t="s">
        <v>7444</v>
      </c>
      <c r="B229" t="s">
        <v>7630</v>
      </c>
      <c r="C229" t="s">
        <v>5917</v>
      </c>
      <c r="D229">
        <v>2</v>
      </c>
    </row>
    <row r="230" spans="1:4">
      <c r="A230" s="2" t="s">
        <v>6954</v>
      </c>
      <c r="B230" t="s">
        <v>7630</v>
      </c>
      <c r="C230" t="s">
        <v>5917</v>
      </c>
      <c r="D230">
        <v>2</v>
      </c>
    </row>
    <row r="231" spans="1:4">
      <c r="A231" s="2" t="s">
        <v>7813</v>
      </c>
      <c r="B231" t="s">
        <v>7630</v>
      </c>
      <c r="C231" t="s">
        <v>5917</v>
      </c>
      <c r="D231">
        <v>2</v>
      </c>
    </row>
    <row r="232" spans="1:4">
      <c r="A232" s="2" t="s">
        <v>6033</v>
      </c>
      <c r="B232" t="s">
        <v>5916</v>
      </c>
      <c r="C232" t="s">
        <v>5756</v>
      </c>
      <c r="D232">
        <v>1</v>
      </c>
    </row>
    <row r="233" spans="1:4">
      <c r="A233" s="2" t="s">
        <v>1216</v>
      </c>
      <c r="B233" t="s">
        <v>5385</v>
      </c>
      <c r="C233" t="s">
        <v>5917</v>
      </c>
      <c r="D233">
        <v>1</v>
      </c>
    </row>
    <row r="234" spans="1:4">
      <c r="A234" s="2" t="s">
        <v>939</v>
      </c>
      <c r="B234" t="s">
        <v>5385</v>
      </c>
      <c r="C234" t="s">
        <v>5917</v>
      </c>
      <c r="D234">
        <v>1</v>
      </c>
    </row>
    <row r="235" spans="1:4">
      <c r="A235" s="2" t="s">
        <v>5049</v>
      </c>
      <c r="B235" t="s">
        <v>7630</v>
      </c>
      <c r="C235" t="s">
        <v>5917</v>
      </c>
      <c r="D235">
        <v>2</v>
      </c>
    </row>
    <row r="236" spans="1:4">
      <c r="A236" s="2" t="s">
        <v>6556</v>
      </c>
      <c r="B236" t="s">
        <v>5172</v>
      </c>
      <c r="C236" t="s">
        <v>5917</v>
      </c>
      <c r="D236">
        <v>2</v>
      </c>
    </row>
    <row r="237" spans="1:4">
      <c r="A237" s="2" t="s">
        <v>2413</v>
      </c>
      <c r="B237" t="s">
        <v>5385</v>
      </c>
      <c r="C237" t="s">
        <v>5917</v>
      </c>
      <c r="D237">
        <v>1</v>
      </c>
    </row>
    <row r="238" spans="1:4">
      <c r="A238" s="2" t="s">
        <v>1184</v>
      </c>
      <c r="B238" t="s">
        <v>5385</v>
      </c>
      <c r="C238" t="s">
        <v>5917</v>
      </c>
      <c r="D238">
        <v>1</v>
      </c>
    </row>
    <row r="239" spans="1:4">
      <c r="A239" s="2" t="s">
        <v>760</v>
      </c>
      <c r="B239" t="s">
        <v>7630</v>
      </c>
      <c r="C239" t="s">
        <v>5917</v>
      </c>
      <c r="D239">
        <v>2</v>
      </c>
    </row>
    <row r="240" spans="1:4">
      <c r="A240" s="2" t="s">
        <v>4811</v>
      </c>
      <c r="B240" t="s">
        <v>7630</v>
      </c>
      <c r="C240" t="s">
        <v>5917</v>
      </c>
      <c r="D240">
        <v>2</v>
      </c>
    </row>
    <row r="241" spans="1:4">
      <c r="A241" s="2" t="s">
        <v>5198</v>
      </c>
      <c r="B241" t="s">
        <v>7630</v>
      </c>
      <c r="C241" t="s">
        <v>5917</v>
      </c>
      <c r="D241">
        <v>2</v>
      </c>
    </row>
    <row r="242" spans="1:4">
      <c r="A242" s="2" t="s">
        <v>6221</v>
      </c>
      <c r="B242" t="s">
        <v>5916</v>
      </c>
      <c r="C242" t="s">
        <v>5756</v>
      </c>
      <c r="D242">
        <v>1</v>
      </c>
    </row>
    <row r="243" spans="1:4">
      <c r="A243" s="2" t="s">
        <v>5595</v>
      </c>
      <c r="B243" t="s">
        <v>7630</v>
      </c>
      <c r="C243" t="s">
        <v>5917</v>
      </c>
      <c r="D243">
        <v>2</v>
      </c>
    </row>
    <row r="244" spans="1:4">
      <c r="A244" s="2" t="s">
        <v>5542</v>
      </c>
      <c r="B244" t="s">
        <v>7630</v>
      </c>
      <c r="C244" t="s">
        <v>5917</v>
      </c>
      <c r="D244">
        <v>2</v>
      </c>
    </row>
    <row r="245" spans="1:4">
      <c r="A245" s="2" t="s">
        <v>1050</v>
      </c>
      <c r="B245" t="s">
        <v>5385</v>
      </c>
      <c r="C245" t="s">
        <v>5917</v>
      </c>
      <c r="D245">
        <v>1</v>
      </c>
    </row>
    <row r="246" spans="1:4">
      <c r="A246" s="2" t="s">
        <v>427</v>
      </c>
      <c r="B246" t="s">
        <v>5385</v>
      </c>
      <c r="C246" t="s">
        <v>5917</v>
      </c>
      <c r="D246">
        <v>1</v>
      </c>
    </row>
    <row r="247" spans="1:4">
      <c r="A247" s="2" t="s">
        <v>428</v>
      </c>
      <c r="B247" t="s">
        <v>5385</v>
      </c>
      <c r="C247" t="s">
        <v>5917</v>
      </c>
      <c r="D247">
        <v>1</v>
      </c>
    </row>
    <row r="248" spans="1:4">
      <c r="A248" s="2" t="s">
        <v>253</v>
      </c>
      <c r="B248" t="s">
        <v>5385</v>
      </c>
      <c r="C248" t="s">
        <v>5917</v>
      </c>
      <c r="D248">
        <v>1</v>
      </c>
    </row>
    <row r="249" spans="1:4">
      <c r="A249" s="2" t="s">
        <v>4349</v>
      </c>
      <c r="B249" t="s">
        <v>7630</v>
      </c>
      <c r="C249" t="s">
        <v>5917</v>
      </c>
      <c r="D249">
        <v>2</v>
      </c>
    </row>
    <row r="250" spans="1:4">
      <c r="A250" s="2" t="s">
        <v>6218</v>
      </c>
      <c r="B250" t="s">
        <v>5916</v>
      </c>
      <c r="C250" t="s">
        <v>5756</v>
      </c>
      <c r="D250">
        <v>2</v>
      </c>
    </row>
    <row r="251" spans="1:4">
      <c r="A251" s="2" t="s">
        <v>7724</v>
      </c>
      <c r="B251" t="s">
        <v>5385</v>
      </c>
      <c r="C251" t="s">
        <v>5917</v>
      </c>
      <c r="D251">
        <v>1</v>
      </c>
    </row>
    <row r="252" spans="1:4">
      <c r="A252" s="2" t="s">
        <v>2684</v>
      </c>
      <c r="B252" t="s">
        <v>5385</v>
      </c>
      <c r="C252" t="s">
        <v>5917</v>
      </c>
      <c r="D252">
        <v>1</v>
      </c>
    </row>
    <row r="253" spans="1:4">
      <c r="A253" s="2" t="s">
        <v>4457</v>
      </c>
      <c r="B253" t="s">
        <v>7630</v>
      </c>
      <c r="C253" t="s">
        <v>5917</v>
      </c>
      <c r="D253">
        <v>2</v>
      </c>
    </row>
    <row r="254" spans="1:4">
      <c r="A254" s="2" t="s">
        <v>4810</v>
      </c>
      <c r="B254" t="s">
        <v>7630</v>
      </c>
      <c r="C254" t="s">
        <v>5917</v>
      </c>
      <c r="D254">
        <v>2</v>
      </c>
    </row>
    <row r="255" spans="1:4">
      <c r="A255" s="2" t="s">
        <v>1922</v>
      </c>
      <c r="B255" t="s">
        <v>7630</v>
      </c>
      <c r="C255" t="s">
        <v>5917</v>
      </c>
      <c r="D255">
        <v>2</v>
      </c>
    </row>
    <row r="256" spans="1:4">
      <c r="A256" s="2" t="s">
        <v>6860</v>
      </c>
      <c r="B256" t="s">
        <v>5173</v>
      </c>
      <c r="C256" t="s">
        <v>5917</v>
      </c>
      <c r="D256">
        <v>1</v>
      </c>
    </row>
    <row r="257" spans="1:4">
      <c r="A257" s="2" t="s">
        <v>2265</v>
      </c>
      <c r="B257" t="s">
        <v>5385</v>
      </c>
      <c r="C257" t="s">
        <v>5917</v>
      </c>
      <c r="D257">
        <v>1</v>
      </c>
    </row>
    <row r="258" spans="1:4">
      <c r="A258" s="2" t="s">
        <v>4832</v>
      </c>
      <c r="B258" t="s">
        <v>7630</v>
      </c>
      <c r="C258" t="s">
        <v>5917</v>
      </c>
      <c r="D258">
        <v>2</v>
      </c>
    </row>
    <row r="259" spans="1:4">
      <c r="A259" s="2" t="s">
        <v>7800</v>
      </c>
      <c r="B259" t="s">
        <v>7630</v>
      </c>
      <c r="C259" t="s">
        <v>5917</v>
      </c>
      <c r="D259">
        <v>2</v>
      </c>
    </row>
    <row r="260" spans="1:4">
      <c r="A260" s="2" t="s">
        <v>3442</v>
      </c>
      <c r="B260" t="s">
        <v>7630</v>
      </c>
      <c r="C260" t="s">
        <v>5917</v>
      </c>
      <c r="D260">
        <v>2</v>
      </c>
    </row>
    <row r="261" spans="1:4">
      <c r="A261" s="2" t="s">
        <v>2998</v>
      </c>
      <c r="B261" t="s">
        <v>7630</v>
      </c>
      <c r="C261" t="s">
        <v>5917</v>
      </c>
      <c r="D261">
        <v>2</v>
      </c>
    </row>
    <row r="262" spans="1:4">
      <c r="A262" s="2" t="s">
        <v>3567</v>
      </c>
      <c r="B262" t="s">
        <v>7630</v>
      </c>
      <c r="C262" t="s">
        <v>5917</v>
      </c>
      <c r="D262">
        <v>2</v>
      </c>
    </row>
    <row r="263" spans="1:4">
      <c r="A263" s="2" t="s">
        <v>5863</v>
      </c>
      <c r="B263" t="s">
        <v>7630</v>
      </c>
      <c r="C263" t="s">
        <v>5917</v>
      </c>
      <c r="D263">
        <v>2</v>
      </c>
    </row>
    <row r="264" spans="1:4">
      <c r="A264" s="2" t="s">
        <v>994</v>
      </c>
      <c r="B264" t="s">
        <v>5385</v>
      </c>
      <c r="C264" t="s">
        <v>5917</v>
      </c>
      <c r="D264">
        <v>1</v>
      </c>
    </row>
    <row r="265" spans="1:4">
      <c r="A265" s="2" t="s">
        <v>50</v>
      </c>
      <c r="B265" t="s">
        <v>5385</v>
      </c>
      <c r="C265" t="s">
        <v>5917</v>
      </c>
      <c r="D265">
        <v>1</v>
      </c>
    </row>
    <row r="266" spans="1:4">
      <c r="A266" s="2" t="s">
        <v>194</v>
      </c>
      <c r="B266" t="s">
        <v>5385</v>
      </c>
      <c r="C266" t="s">
        <v>5758</v>
      </c>
      <c r="D266">
        <v>1</v>
      </c>
    </row>
    <row r="267" spans="1:4">
      <c r="A267" s="2" t="s">
        <v>4243</v>
      </c>
      <c r="B267" t="s">
        <v>7630</v>
      </c>
      <c r="C267" t="s">
        <v>5917</v>
      </c>
      <c r="D267">
        <v>2</v>
      </c>
    </row>
    <row r="268" spans="1:4">
      <c r="A268" s="2" t="s">
        <v>4171</v>
      </c>
      <c r="B268" t="s">
        <v>7630</v>
      </c>
      <c r="C268" t="s">
        <v>5917</v>
      </c>
      <c r="D268">
        <v>2</v>
      </c>
    </row>
    <row r="269" spans="1:4">
      <c r="A269" s="2" t="s">
        <v>4108</v>
      </c>
      <c r="B269" t="s">
        <v>7630</v>
      </c>
      <c r="C269" t="s">
        <v>5917</v>
      </c>
      <c r="D269">
        <v>2</v>
      </c>
    </row>
    <row r="270" spans="1:4">
      <c r="A270" s="2" t="s">
        <v>3905</v>
      </c>
      <c r="B270" t="s">
        <v>7630</v>
      </c>
      <c r="C270" t="s">
        <v>5917</v>
      </c>
      <c r="D270">
        <v>2</v>
      </c>
    </row>
    <row r="271" spans="1:4">
      <c r="A271" s="2" t="s">
        <v>7229</v>
      </c>
      <c r="B271" t="s">
        <v>7630</v>
      </c>
      <c r="C271" t="s">
        <v>5917</v>
      </c>
      <c r="D271">
        <v>2</v>
      </c>
    </row>
    <row r="272" spans="1:4">
      <c r="A272" s="2" t="s">
        <v>1781</v>
      </c>
      <c r="B272" t="s">
        <v>7630</v>
      </c>
      <c r="C272" t="s">
        <v>5917</v>
      </c>
      <c r="D272">
        <v>2</v>
      </c>
    </row>
    <row r="273" spans="1:4">
      <c r="A273" s="2" t="s">
        <v>124</v>
      </c>
      <c r="B273" t="s">
        <v>5385</v>
      </c>
      <c r="C273" t="s">
        <v>5917</v>
      </c>
      <c r="D273">
        <v>1</v>
      </c>
    </row>
    <row r="274" spans="1:4">
      <c r="A274" s="2" t="s">
        <v>6043</v>
      </c>
      <c r="B274" t="s">
        <v>5916</v>
      </c>
      <c r="C274" t="s">
        <v>5757</v>
      </c>
      <c r="D274">
        <v>1</v>
      </c>
    </row>
    <row r="275" spans="1:4">
      <c r="A275" s="2" t="s">
        <v>4961</v>
      </c>
      <c r="B275" t="s">
        <v>7630</v>
      </c>
      <c r="C275" t="s">
        <v>5917</v>
      </c>
      <c r="D275">
        <v>2</v>
      </c>
    </row>
    <row r="276" spans="1:4">
      <c r="A276" s="2" t="s">
        <v>2231</v>
      </c>
      <c r="B276" t="s">
        <v>7630</v>
      </c>
      <c r="C276" t="s">
        <v>5917</v>
      </c>
      <c r="D276">
        <v>2</v>
      </c>
    </row>
    <row r="277" spans="1:4">
      <c r="A277" s="2" t="s">
        <v>5750</v>
      </c>
      <c r="B277" t="s">
        <v>5385</v>
      </c>
      <c r="C277" t="s">
        <v>5917</v>
      </c>
      <c r="D277">
        <v>1</v>
      </c>
    </row>
    <row r="278" spans="1:4">
      <c r="A278" s="2" t="s">
        <v>2155</v>
      </c>
      <c r="B278" t="s">
        <v>7630</v>
      </c>
      <c r="C278" t="s">
        <v>5917</v>
      </c>
      <c r="D278">
        <v>2</v>
      </c>
    </row>
    <row r="279" spans="1:4">
      <c r="A279" s="2" t="s">
        <v>796</v>
      </c>
      <c r="B279" t="s">
        <v>70</v>
      </c>
      <c r="C279" t="s">
        <v>5917</v>
      </c>
      <c r="D279">
        <v>1</v>
      </c>
    </row>
    <row r="280" spans="1:4">
      <c r="A280" s="2" t="s">
        <v>4147</v>
      </c>
      <c r="B280" t="s">
        <v>7630</v>
      </c>
      <c r="C280" t="s">
        <v>5917</v>
      </c>
      <c r="D280">
        <v>2</v>
      </c>
    </row>
    <row r="281" spans="1:4">
      <c r="A281" s="2" t="s">
        <v>5184</v>
      </c>
      <c r="B281" t="s">
        <v>7630</v>
      </c>
      <c r="C281" t="s">
        <v>5917</v>
      </c>
      <c r="D281">
        <v>2</v>
      </c>
    </row>
    <row r="282" spans="1:4">
      <c r="A282" s="2" t="s">
        <v>5944</v>
      </c>
      <c r="B282" t="s">
        <v>5385</v>
      </c>
      <c r="C282" t="s">
        <v>5917</v>
      </c>
      <c r="D282">
        <v>1</v>
      </c>
    </row>
    <row r="283" spans="1:4">
      <c r="A283" s="2" t="s">
        <v>1046</v>
      </c>
      <c r="B283" t="s">
        <v>5385</v>
      </c>
      <c r="C283" t="s">
        <v>5917</v>
      </c>
      <c r="D283">
        <v>1</v>
      </c>
    </row>
    <row r="284" spans="1:4">
      <c r="A284" s="2" t="s">
        <v>2430</v>
      </c>
      <c r="B284" t="s">
        <v>5385</v>
      </c>
      <c r="C284" t="s">
        <v>5917</v>
      </c>
      <c r="D284">
        <v>1</v>
      </c>
    </row>
    <row r="285" spans="1:4">
      <c r="A285" s="2" t="s">
        <v>1607</v>
      </c>
      <c r="B285" t="s">
        <v>7630</v>
      </c>
      <c r="C285" t="s">
        <v>5917</v>
      </c>
      <c r="D285">
        <v>2</v>
      </c>
    </row>
    <row r="286" spans="1:4">
      <c r="A286" s="2" t="s">
        <v>4128</v>
      </c>
      <c r="B286" t="s">
        <v>7630</v>
      </c>
      <c r="C286" t="s">
        <v>5917</v>
      </c>
      <c r="D286">
        <v>2</v>
      </c>
    </row>
    <row r="287" spans="1:4">
      <c r="A287" s="2" t="s">
        <v>4640</v>
      </c>
      <c r="B287" t="s">
        <v>7630</v>
      </c>
      <c r="C287" t="s">
        <v>5917</v>
      </c>
      <c r="D287">
        <v>2</v>
      </c>
    </row>
    <row r="288" spans="1:4">
      <c r="A288" s="2" t="s">
        <v>7933</v>
      </c>
      <c r="B288" t="s">
        <v>7630</v>
      </c>
      <c r="C288" t="s">
        <v>5917</v>
      </c>
      <c r="D288">
        <v>2</v>
      </c>
    </row>
    <row r="289" spans="1:4">
      <c r="A289" s="2" t="s">
        <v>3001</v>
      </c>
      <c r="B289" t="s">
        <v>7630</v>
      </c>
      <c r="C289" t="s">
        <v>5917</v>
      </c>
      <c r="D289">
        <v>2</v>
      </c>
    </row>
    <row r="290" spans="1:4">
      <c r="A290" s="2" t="s">
        <v>6233</v>
      </c>
      <c r="B290" t="s">
        <v>7630</v>
      </c>
      <c r="C290" t="s">
        <v>5917</v>
      </c>
      <c r="D290">
        <v>2</v>
      </c>
    </row>
    <row r="291" spans="1:4">
      <c r="A291" s="2" t="s">
        <v>1908</v>
      </c>
      <c r="B291" t="s">
        <v>7630</v>
      </c>
      <c r="C291" t="s">
        <v>5917</v>
      </c>
      <c r="D291">
        <v>2</v>
      </c>
    </row>
    <row r="292" spans="1:4">
      <c r="A292" s="2" t="s">
        <v>1440</v>
      </c>
      <c r="B292" t="s">
        <v>7630</v>
      </c>
      <c r="C292" t="s">
        <v>5917</v>
      </c>
      <c r="D292">
        <v>2</v>
      </c>
    </row>
    <row r="293" spans="1:4">
      <c r="A293" s="2" t="s">
        <v>4198</v>
      </c>
      <c r="B293" t="s">
        <v>7630</v>
      </c>
      <c r="C293" t="s">
        <v>5917</v>
      </c>
      <c r="D293">
        <v>2</v>
      </c>
    </row>
    <row r="294" spans="1:4">
      <c r="A294" s="2" t="s">
        <v>3316</v>
      </c>
      <c r="B294" t="s">
        <v>7630</v>
      </c>
      <c r="C294" t="s">
        <v>5917</v>
      </c>
      <c r="D294">
        <v>2</v>
      </c>
    </row>
    <row r="295" spans="1:4">
      <c r="A295" s="2" t="s">
        <v>7955</v>
      </c>
      <c r="B295" t="s">
        <v>7630</v>
      </c>
      <c r="C295" t="s">
        <v>5917</v>
      </c>
      <c r="D295">
        <v>2</v>
      </c>
    </row>
    <row r="296" spans="1:4">
      <c r="A296" s="2" t="s">
        <v>5001</v>
      </c>
      <c r="B296" t="s">
        <v>7630</v>
      </c>
      <c r="C296" t="s">
        <v>5917</v>
      </c>
      <c r="D296">
        <v>2</v>
      </c>
    </row>
    <row r="297" spans="1:4">
      <c r="A297" s="2" t="s">
        <v>7506</v>
      </c>
      <c r="B297" t="s">
        <v>7630</v>
      </c>
      <c r="C297" t="s">
        <v>5917</v>
      </c>
      <c r="D297">
        <v>2</v>
      </c>
    </row>
    <row r="298" spans="1:4">
      <c r="A298" s="2" t="s">
        <v>6055</v>
      </c>
      <c r="B298" t="s">
        <v>5173</v>
      </c>
      <c r="C298" t="s">
        <v>5917</v>
      </c>
      <c r="D298">
        <v>2</v>
      </c>
    </row>
    <row r="299" spans="1:4">
      <c r="A299" s="2" t="s">
        <v>4927</v>
      </c>
      <c r="B299" t="s">
        <v>7630</v>
      </c>
      <c r="C299" t="s">
        <v>5917</v>
      </c>
      <c r="D299">
        <v>2</v>
      </c>
    </row>
    <row r="300" spans="1:4">
      <c r="A300" s="2" t="s">
        <v>2200</v>
      </c>
      <c r="B300" t="s">
        <v>5385</v>
      </c>
      <c r="C300" t="s">
        <v>5917</v>
      </c>
      <c r="D300">
        <v>1</v>
      </c>
    </row>
    <row r="301" spans="1:4">
      <c r="A301" s="2" t="s">
        <v>8014</v>
      </c>
      <c r="B301" t="s">
        <v>7630</v>
      </c>
      <c r="C301" t="s">
        <v>5917</v>
      </c>
      <c r="D301">
        <v>2</v>
      </c>
    </row>
    <row r="302" spans="1:4">
      <c r="A302" s="2" t="s">
        <v>2087</v>
      </c>
      <c r="B302" t="s">
        <v>7630</v>
      </c>
      <c r="C302" t="s">
        <v>5917</v>
      </c>
      <c r="D302">
        <v>2</v>
      </c>
    </row>
    <row r="303" spans="1:4">
      <c r="A303" s="2" t="s">
        <v>7063</v>
      </c>
      <c r="B303" t="s">
        <v>7630</v>
      </c>
      <c r="C303" t="s">
        <v>5917</v>
      </c>
      <c r="D303">
        <v>2</v>
      </c>
    </row>
    <row r="304" spans="1:4">
      <c r="A304" s="2" t="s">
        <v>5905</v>
      </c>
      <c r="B304" t="s">
        <v>7630</v>
      </c>
      <c r="C304" t="s">
        <v>5917</v>
      </c>
      <c r="D304">
        <v>2</v>
      </c>
    </row>
    <row r="305" spans="1:4">
      <c r="A305" s="2" t="s">
        <v>680</v>
      </c>
      <c r="B305" t="s">
        <v>5385</v>
      </c>
      <c r="C305" t="s">
        <v>5917</v>
      </c>
      <c r="D305">
        <v>1</v>
      </c>
    </row>
    <row r="306" spans="1:4">
      <c r="A306" s="2" t="s">
        <v>1484</v>
      </c>
      <c r="B306" t="s">
        <v>7630</v>
      </c>
      <c r="C306" t="s">
        <v>5917</v>
      </c>
      <c r="D306">
        <v>2</v>
      </c>
    </row>
    <row r="307" spans="1:4">
      <c r="A307" s="2" t="s">
        <v>7785</v>
      </c>
      <c r="B307" t="s">
        <v>7630</v>
      </c>
      <c r="C307" t="s">
        <v>5917</v>
      </c>
      <c r="D307">
        <v>2</v>
      </c>
    </row>
    <row r="308" spans="1:4">
      <c r="A308" s="2" t="s">
        <v>7884</v>
      </c>
      <c r="B308" t="s">
        <v>7630</v>
      </c>
      <c r="C308" t="s">
        <v>5917</v>
      </c>
      <c r="D308">
        <v>2</v>
      </c>
    </row>
    <row r="309" spans="1:4">
      <c r="A309" s="2" t="s">
        <v>7142</v>
      </c>
      <c r="B309" t="s">
        <v>7630</v>
      </c>
      <c r="C309" t="s">
        <v>5917</v>
      </c>
      <c r="D309">
        <v>2</v>
      </c>
    </row>
    <row r="310" spans="1:4">
      <c r="A310" s="2" t="s">
        <v>6817</v>
      </c>
      <c r="B310" t="s">
        <v>7630</v>
      </c>
      <c r="C310" t="s">
        <v>5917</v>
      </c>
      <c r="D310">
        <v>2</v>
      </c>
    </row>
    <row r="311" spans="1:4">
      <c r="A311" s="2" t="s">
        <v>761</v>
      </c>
      <c r="B311" t="s">
        <v>622</v>
      </c>
      <c r="C311" t="s">
        <v>5917</v>
      </c>
      <c r="D311">
        <v>1</v>
      </c>
    </row>
    <row r="312" spans="1:4">
      <c r="A312" s="2" t="s">
        <v>430</v>
      </c>
      <c r="B312" t="s">
        <v>5385</v>
      </c>
      <c r="C312" t="s">
        <v>5917</v>
      </c>
      <c r="D312">
        <v>1</v>
      </c>
    </row>
    <row r="313" spans="1:4">
      <c r="A313" s="2" t="s">
        <v>1450</v>
      </c>
      <c r="B313" t="s">
        <v>7630</v>
      </c>
      <c r="C313" t="s">
        <v>5917</v>
      </c>
      <c r="D313">
        <v>2</v>
      </c>
    </row>
    <row r="314" spans="1:4">
      <c r="A314" s="2" t="s">
        <v>3680</v>
      </c>
      <c r="B314" t="s">
        <v>7630</v>
      </c>
      <c r="C314" t="s">
        <v>5917</v>
      </c>
      <c r="D314">
        <v>2</v>
      </c>
    </row>
    <row r="315" spans="1:4">
      <c r="A315" s="2" t="s">
        <v>7151</v>
      </c>
      <c r="B315" t="s">
        <v>7630</v>
      </c>
      <c r="C315" t="s">
        <v>5917</v>
      </c>
      <c r="D315">
        <v>2</v>
      </c>
    </row>
    <row r="316" spans="1:4">
      <c r="A316" s="2" t="s">
        <v>1221</v>
      </c>
      <c r="B316" t="s">
        <v>5385</v>
      </c>
      <c r="C316" t="s">
        <v>5917</v>
      </c>
      <c r="D316">
        <v>1</v>
      </c>
    </row>
    <row r="317" spans="1:4">
      <c r="A317" s="2" t="s">
        <v>688</v>
      </c>
      <c r="B317" t="s">
        <v>5385</v>
      </c>
      <c r="C317" t="s">
        <v>5917</v>
      </c>
      <c r="D317">
        <v>1</v>
      </c>
    </row>
    <row r="318" spans="1:4">
      <c r="A318" s="2" t="s">
        <v>4305</v>
      </c>
      <c r="B318" t="s">
        <v>7630</v>
      </c>
      <c r="C318" t="s">
        <v>5917</v>
      </c>
      <c r="D318">
        <v>2</v>
      </c>
    </row>
    <row r="319" spans="1:4">
      <c r="A319" s="2" t="s">
        <v>1669</v>
      </c>
      <c r="B319" t="s">
        <v>72</v>
      </c>
      <c r="C319" t="s">
        <v>5917</v>
      </c>
      <c r="D319">
        <v>1</v>
      </c>
    </row>
    <row r="320" spans="1:4">
      <c r="A320" s="2" t="s">
        <v>8032</v>
      </c>
      <c r="B320" t="s">
        <v>7630</v>
      </c>
      <c r="C320" t="s">
        <v>5917</v>
      </c>
      <c r="D320">
        <v>2</v>
      </c>
    </row>
    <row r="321" spans="1:4">
      <c r="A321" s="2" t="s">
        <v>6020</v>
      </c>
      <c r="B321" t="s">
        <v>2593</v>
      </c>
      <c r="C321" t="s">
        <v>5917</v>
      </c>
      <c r="D321">
        <v>1</v>
      </c>
    </row>
    <row r="322" spans="1:4">
      <c r="A322" s="2" t="s">
        <v>431</v>
      </c>
      <c r="B322" t="s">
        <v>5385</v>
      </c>
      <c r="C322" t="s">
        <v>5917</v>
      </c>
      <c r="D322">
        <v>1</v>
      </c>
    </row>
    <row r="323" spans="1:4">
      <c r="A323" s="2" t="s">
        <v>711</v>
      </c>
      <c r="B323" t="s">
        <v>5385</v>
      </c>
      <c r="C323" t="s">
        <v>5917</v>
      </c>
      <c r="D323">
        <v>1</v>
      </c>
    </row>
    <row r="324" spans="1:4">
      <c r="A324" s="2" t="s">
        <v>7486</v>
      </c>
      <c r="B324" t="s">
        <v>7630</v>
      </c>
      <c r="C324" t="s">
        <v>5917</v>
      </c>
      <c r="D324">
        <v>2</v>
      </c>
    </row>
    <row r="325" spans="1:4">
      <c r="A325" s="2" t="s">
        <v>7489</v>
      </c>
      <c r="B325" t="s">
        <v>7630</v>
      </c>
      <c r="C325" t="s">
        <v>5917</v>
      </c>
      <c r="D325">
        <v>2</v>
      </c>
    </row>
    <row r="326" spans="1:4">
      <c r="A326" s="2" t="s">
        <v>7277</v>
      </c>
      <c r="B326" t="s">
        <v>7630</v>
      </c>
      <c r="C326" t="s">
        <v>5917</v>
      </c>
      <c r="D326">
        <v>2</v>
      </c>
    </row>
    <row r="327" spans="1:4">
      <c r="A327" s="2" t="s">
        <v>6608</v>
      </c>
      <c r="B327" t="s">
        <v>5385</v>
      </c>
      <c r="C327" t="s">
        <v>5917</v>
      </c>
      <c r="D327">
        <v>1</v>
      </c>
    </row>
    <row r="328" spans="1:4">
      <c r="A328" s="2" t="s">
        <v>6356</v>
      </c>
      <c r="B328" t="s">
        <v>7630</v>
      </c>
      <c r="C328" t="s">
        <v>5917</v>
      </c>
      <c r="D328">
        <v>2</v>
      </c>
    </row>
    <row r="329" spans="1:4">
      <c r="A329" s="2" t="s">
        <v>854</v>
      </c>
      <c r="B329" t="s">
        <v>5385</v>
      </c>
      <c r="C329" t="s">
        <v>5917</v>
      </c>
      <c r="D329">
        <v>1</v>
      </c>
    </row>
    <row r="330" spans="1:4">
      <c r="A330" s="2" t="s">
        <v>1032</v>
      </c>
      <c r="B330" t="s">
        <v>5385</v>
      </c>
      <c r="C330" t="s">
        <v>5917</v>
      </c>
      <c r="D330">
        <v>1</v>
      </c>
    </row>
    <row r="331" spans="1:4">
      <c r="A331" s="2" t="s">
        <v>432</v>
      </c>
      <c r="B331" t="s">
        <v>5385</v>
      </c>
      <c r="C331" t="s">
        <v>5917</v>
      </c>
      <c r="D331">
        <v>1</v>
      </c>
    </row>
    <row r="332" spans="1:4">
      <c r="A332" s="2" t="s">
        <v>220</v>
      </c>
      <c r="B332" t="s">
        <v>5385</v>
      </c>
      <c r="C332" t="s">
        <v>5758</v>
      </c>
      <c r="D332">
        <v>1</v>
      </c>
    </row>
    <row r="333" spans="1:4">
      <c r="A333" s="2" t="s">
        <v>1405</v>
      </c>
      <c r="B333" t="s">
        <v>7630</v>
      </c>
      <c r="C333" t="s">
        <v>5917</v>
      </c>
      <c r="D333">
        <v>2</v>
      </c>
    </row>
    <row r="334" spans="1:4">
      <c r="A334" s="2" t="s">
        <v>4546</v>
      </c>
      <c r="B334" t="s">
        <v>7630</v>
      </c>
      <c r="C334" t="s">
        <v>5917</v>
      </c>
      <c r="D334">
        <v>2</v>
      </c>
    </row>
    <row r="335" spans="1:4">
      <c r="A335" s="2" t="s">
        <v>3769</v>
      </c>
      <c r="B335" t="s">
        <v>7630</v>
      </c>
      <c r="C335" t="s">
        <v>5917</v>
      </c>
      <c r="D335">
        <v>2</v>
      </c>
    </row>
    <row r="336" spans="1:4">
      <c r="A336" s="2" t="s">
        <v>6286</v>
      </c>
      <c r="B336" t="s">
        <v>7630</v>
      </c>
      <c r="C336" t="s">
        <v>5917</v>
      </c>
      <c r="D336">
        <v>2</v>
      </c>
    </row>
    <row r="337" spans="1:4">
      <c r="A337" s="2" t="s">
        <v>5591</v>
      </c>
      <c r="B337" t="s">
        <v>7737</v>
      </c>
      <c r="C337" t="s">
        <v>5917</v>
      </c>
      <c r="D337">
        <v>1</v>
      </c>
    </row>
    <row r="338" spans="1:4">
      <c r="A338" s="2" t="s">
        <v>1871</v>
      </c>
      <c r="B338" t="s">
        <v>7630</v>
      </c>
      <c r="C338" t="s">
        <v>5917</v>
      </c>
      <c r="D338">
        <v>2</v>
      </c>
    </row>
    <row r="339" spans="1:4">
      <c r="A339" s="2" t="s">
        <v>7665</v>
      </c>
      <c r="B339" t="s">
        <v>7630</v>
      </c>
      <c r="C339" t="s">
        <v>5917</v>
      </c>
      <c r="D339">
        <v>2</v>
      </c>
    </row>
    <row r="340" spans="1:4">
      <c r="A340" s="2" t="s">
        <v>6481</v>
      </c>
      <c r="B340" t="s">
        <v>7630</v>
      </c>
      <c r="C340" t="s">
        <v>5917</v>
      </c>
      <c r="D340">
        <v>2</v>
      </c>
    </row>
    <row r="341" spans="1:4">
      <c r="A341" s="2" t="s">
        <v>6926</v>
      </c>
      <c r="B341" t="s">
        <v>7630</v>
      </c>
      <c r="C341" t="s">
        <v>5917</v>
      </c>
      <c r="D341">
        <v>2</v>
      </c>
    </row>
    <row r="342" spans="1:4">
      <c r="A342" s="2" t="s">
        <v>1377</v>
      </c>
      <c r="B342" t="s">
        <v>7630</v>
      </c>
      <c r="C342" t="s">
        <v>5917</v>
      </c>
      <c r="D342">
        <v>2</v>
      </c>
    </row>
    <row r="343" spans="1:4">
      <c r="A343" s="2" t="s">
        <v>3482</v>
      </c>
      <c r="B343" t="s">
        <v>7630</v>
      </c>
      <c r="C343" t="s">
        <v>5917</v>
      </c>
      <c r="D343">
        <v>2</v>
      </c>
    </row>
    <row r="344" spans="1:4">
      <c r="A344" s="2" t="s">
        <v>4789</v>
      </c>
      <c r="B344" t="s">
        <v>7630</v>
      </c>
      <c r="C344" t="s">
        <v>5917</v>
      </c>
      <c r="D344">
        <v>2</v>
      </c>
    </row>
    <row r="345" spans="1:4">
      <c r="A345" s="2" t="s">
        <v>6119</v>
      </c>
      <c r="B345" t="s">
        <v>7630</v>
      </c>
      <c r="C345" t="s">
        <v>5758</v>
      </c>
      <c r="D345">
        <v>2</v>
      </c>
    </row>
    <row r="346" spans="1:4">
      <c r="A346" s="2" t="s">
        <v>7631</v>
      </c>
      <c r="B346" t="s">
        <v>7630</v>
      </c>
      <c r="C346" t="s">
        <v>5917</v>
      </c>
      <c r="D346">
        <v>2</v>
      </c>
    </row>
    <row r="347" spans="1:4">
      <c r="A347" s="2" t="s">
        <v>2427</v>
      </c>
      <c r="B347" t="s">
        <v>5916</v>
      </c>
      <c r="C347" t="s">
        <v>5917</v>
      </c>
      <c r="D347">
        <v>1</v>
      </c>
    </row>
    <row r="348" spans="1:4">
      <c r="A348" s="2" t="s">
        <v>940</v>
      </c>
      <c r="B348" t="s">
        <v>5385</v>
      </c>
      <c r="C348" t="s">
        <v>5917</v>
      </c>
      <c r="D348">
        <v>1</v>
      </c>
    </row>
    <row r="349" spans="1:4">
      <c r="A349" s="2" t="s">
        <v>3573</v>
      </c>
      <c r="B349" t="s">
        <v>7630</v>
      </c>
      <c r="C349" t="s">
        <v>5917</v>
      </c>
      <c r="D349">
        <v>2</v>
      </c>
    </row>
    <row r="350" spans="1:4">
      <c r="A350" s="2" t="s">
        <v>5534</v>
      </c>
      <c r="B350" t="s">
        <v>5385</v>
      </c>
      <c r="C350" t="s">
        <v>5917</v>
      </c>
      <c r="D350">
        <v>1</v>
      </c>
    </row>
    <row r="351" spans="1:4">
      <c r="A351" s="2" t="s">
        <v>5867</v>
      </c>
      <c r="B351" t="s">
        <v>28</v>
      </c>
      <c r="C351" t="s">
        <v>5917</v>
      </c>
      <c r="D351">
        <v>1</v>
      </c>
    </row>
    <row r="352" spans="1:4">
      <c r="A352" s="2" t="s">
        <v>4226</v>
      </c>
      <c r="B352" t="s">
        <v>7630</v>
      </c>
      <c r="C352" t="s">
        <v>5917</v>
      </c>
      <c r="D352">
        <v>2</v>
      </c>
    </row>
    <row r="353" spans="1:4">
      <c r="A353" s="2" t="s">
        <v>3850</v>
      </c>
      <c r="B353" t="s">
        <v>7630</v>
      </c>
      <c r="C353" t="s">
        <v>5917</v>
      </c>
      <c r="D353">
        <v>2</v>
      </c>
    </row>
    <row r="354" spans="1:4">
      <c r="A354" s="2" t="s">
        <v>3887</v>
      </c>
      <c r="B354" t="s">
        <v>7630</v>
      </c>
      <c r="C354" t="s">
        <v>5917</v>
      </c>
      <c r="D354">
        <v>2</v>
      </c>
    </row>
    <row r="355" spans="1:4">
      <c r="A355" s="2" t="s">
        <v>2974</v>
      </c>
      <c r="B355" t="s">
        <v>7630</v>
      </c>
      <c r="C355" t="s">
        <v>5917</v>
      </c>
      <c r="D355">
        <v>2</v>
      </c>
    </row>
    <row r="356" spans="1:4">
      <c r="A356" s="2" t="s">
        <v>4702</v>
      </c>
      <c r="B356" t="s">
        <v>7630</v>
      </c>
      <c r="C356" t="s">
        <v>5917</v>
      </c>
      <c r="D356">
        <v>2</v>
      </c>
    </row>
    <row r="357" spans="1:4">
      <c r="A357" s="2" t="s">
        <v>7642</v>
      </c>
      <c r="B357" t="s">
        <v>7630</v>
      </c>
      <c r="C357" t="s">
        <v>5917</v>
      </c>
      <c r="D357">
        <v>2</v>
      </c>
    </row>
    <row r="358" spans="1:4">
      <c r="A358" s="2" t="s">
        <v>6672</v>
      </c>
      <c r="B358" t="s">
        <v>7630</v>
      </c>
      <c r="C358" t="s">
        <v>5917</v>
      </c>
      <c r="D358">
        <v>2</v>
      </c>
    </row>
    <row r="359" spans="1:4">
      <c r="A359" s="2" t="s">
        <v>3648</v>
      </c>
      <c r="B359" t="s">
        <v>7630</v>
      </c>
      <c r="C359" t="s">
        <v>5917</v>
      </c>
      <c r="D359">
        <v>2</v>
      </c>
    </row>
    <row r="360" spans="1:4">
      <c r="A360" s="2" t="s">
        <v>2637</v>
      </c>
      <c r="B360" t="s">
        <v>5916</v>
      </c>
      <c r="C360" t="s">
        <v>5917</v>
      </c>
      <c r="D360">
        <v>1</v>
      </c>
    </row>
    <row r="361" spans="1:4">
      <c r="A361" s="2" t="s">
        <v>3839</v>
      </c>
      <c r="B361" t="s">
        <v>7630</v>
      </c>
      <c r="C361" t="s">
        <v>5917</v>
      </c>
      <c r="D361">
        <v>2</v>
      </c>
    </row>
    <row r="362" spans="1:4">
      <c r="A362" s="2" t="s">
        <v>4845</v>
      </c>
      <c r="B362" t="s">
        <v>7630</v>
      </c>
      <c r="C362" t="s">
        <v>5917</v>
      </c>
      <c r="D362">
        <v>2</v>
      </c>
    </row>
    <row r="363" spans="1:4">
      <c r="A363" s="2" t="s">
        <v>2917</v>
      </c>
      <c r="B363" t="s">
        <v>7630</v>
      </c>
      <c r="C363" t="s">
        <v>5917</v>
      </c>
      <c r="D363">
        <v>2</v>
      </c>
    </row>
    <row r="364" spans="1:4">
      <c r="A364" s="2" t="s">
        <v>7158</v>
      </c>
      <c r="B364" t="s">
        <v>7630</v>
      </c>
      <c r="C364" t="s">
        <v>5917</v>
      </c>
      <c r="D364">
        <v>2</v>
      </c>
    </row>
    <row r="365" spans="1:4">
      <c r="A365" s="2" t="s">
        <v>2926</v>
      </c>
      <c r="B365" t="s">
        <v>7630</v>
      </c>
      <c r="C365" t="s">
        <v>5917</v>
      </c>
      <c r="D365">
        <v>2</v>
      </c>
    </row>
    <row r="366" spans="1:4">
      <c r="A366" s="2" t="s">
        <v>6211</v>
      </c>
      <c r="B366" t="s">
        <v>5916</v>
      </c>
      <c r="C366" t="s">
        <v>5757</v>
      </c>
      <c r="D366">
        <v>2</v>
      </c>
    </row>
    <row r="367" spans="1:4">
      <c r="A367" s="2" t="s">
        <v>5020</v>
      </c>
      <c r="B367" t="s">
        <v>7630</v>
      </c>
      <c r="C367" t="s">
        <v>5917</v>
      </c>
      <c r="D367">
        <v>2</v>
      </c>
    </row>
    <row r="368" spans="1:4">
      <c r="A368" s="2" t="s">
        <v>6710</v>
      </c>
      <c r="B368" t="s">
        <v>5385</v>
      </c>
      <c r="C368" t="s">
        <v>5917</v>
      </c>
      <c r="D368">
        <v>1</v>
      </c>
    </row>
    <row r="369" spans="1:4">
      <c r="A369" s="2" t="s">
        <v>2685</v>
      </c>
      <c r="B369" t="s">
        <v>5385</v>
      </c>
      <c r="C369" t="s">
        <v>5917</v>
      </c>
      <c r="D369">
        <v>1</v>
      </c>
    </row>
    <row r="370" spans="1:4">
      <c r="A370" s="2" t="s">
        <v>433</v>
      </c>
      <c r="B370" t="s">
        <v>5385</v>
      </c>
      <c r="C370" t="s">
        <v>5917</v>
      </c>
      <c r="D370">
        <v>1</v>
      </c>
    </row>
    <row r="371" spans="1:4">
      <c r="A371" s="2" t="s">
        <v>133</v>
      </c>
      <c r="B371" t="s">
        <v>5916</v>
      </c>
      <c r="C371" t="s">
        <v>5917</v>
      </c>
      <c r="D371">
        <v>1</v>
      </c>
    </row>
    <row r="372" spans="1:4">
      <c r="A372" s="2" t="s">
        <v>4133</v>
      </c>
      <c r="B372" t="s">
        <v>7630</v>
      </c>
      <c r="C372" t="s">
        <v>5917</v>
      </c>
      <c r="D372">
        <v>2</v>
      </c>
    </row>
    <row r="373" spans="1:4">
      <c r="A373" s="2" t="s">
        <v>4069</v>
      </c>
      <c r="B373" t="s">
        <v>7630</v>
      </c>
      <c r="C373" t="s">
        <v>5917</v>
      </c>
      <c r="D373">
        <v>2</v>
      </c>
    </row>
    <row r="374" spans="1:4">
      <c r="A374" s="2" t="s">
        <v>3902</v>
      </c>
      <c r="B374" t="s">
        <v>7630</v>
      </c>
      <c r="C374" t="s">
        <v>5917</v>
      </c>
      <c r="D374">
        <v>2</v>
      </c>
    </row>
    <row r="375" spans="1:4">
      <c r="A375" s="2" t="s">
        <v>4739</v>
      </c>
      <c r="B375" t="s">
        <v>7630</v>
      </c>
      <c r="C375" t="s">
        <v>5917</v>
      </c>
      <c r="D375">
        <v>2</v>
      </c>
    </row>
    <row r="376" spans="1:4">
      <c r="A376" s="2" t="s">
        <v>5183</v>
      </c>
      <c r="B376" t="s">
        <v>7630</v>
      </c>
      <c r="C376" t="s">
        <v>5917</v>
      </c>
      <c r="D376">
        <v>2</v>
      </c>
    </row>
    <row r="377" spans="1:4">
      <c r="A377" s="2" t="s">
        <v>7628</v>
      </c>
      <c r="B377" t="s">
        <v>7630</v>
      </c>
      <c r="C377" t="s">
        <v>5917</v>
      </c>
      <c r="D377">
        <v>2</v>
      </c>
    </row>
    <row r="378" spans="1:4">
      <c r="A378" s="2" t="s">
        <v>6726</v>
      </c>
      <c r="B378" t="s">
        <v>7630</v>
      </c>
      <c r="C378" t="s">
        <v>5917</v>
      </c>
      <c r="D378">
        <v>2</v>
      </c>
    </row>
    <row r="379" spans="1:4">
      <c r="A379" s="2" t="s">
        <v>2547</v>
      </c>
      <c r="B379" t="s">
        <v>5385</v>
      </c>
      <c r="C379" t="s">
        <v>5917</v>
      </c>
      <c r="D379">
        <v>1</v>
      </c>
    </row>
    <row r="380" spans="1:4">
      <c r="A380" s="2" t="s">
        <v>237</v>
      </c>
      <c r="B380" t="s">
        <v>5385</v>
      </c>
      <c r="C380" t="s">
        <v>5917</v>
      </c>
      <c r="D380">
        <v>1</v>
      </c>
    </row>
    <row r="381" spans="1:4">
      <c r="A381" s="2" t="s">
        <v>1615</v>
      </c>
      <c r="B381" t="s">
        <v>7630</v>
      </c>
      <c r="C381" t="s">
        <v>5917</v>
      </c>
      <c r="D381">
        <v>2</v>
      </c>
    </row>
    <row r="382" spans="1:4">
      <c r="A382" s="2" t="s">
        <v>3453</v>
      </c>
      <c r="B382" t="s">
        <v>7630</v>
      </c>
      <c r="C382" t="s">
        <v>5917</v>
      </c>
      <c r="D382">
        <v>2</v>
      </c>
    </row>
    <row r="383" spans="1:4">
      <c r="A383" s="2" t="s">
        <v>2631</v>
      </c>
      <c r="B383" t="s">
        <v>5385</v>
      </c>
      <c r="C383" t="s">
        <v>5757</v>
      </c>
      <c r="D383">
        <v>1</v>
      </c>
    </row>
    <row r="384" spans="1:4">
      <c r="A384" s="2" t="s">
        <v>7906</v>
      </c>
      <c r="B384" t="s">
        <v>7630</v>
      </c>
      <c r="C384" t="s">
        <v>5917</v>
      </c>
      <c r="D384">
        <v>2</v>
      </c>
    </row>
    <row r="385" spans="1:4">
      <c r="A385" s="2" t="s">
        <v>1975</v>
      </c>
      <c r="B385" t="s">
        <v>7630</v>
      </c>
      <c r="C385" t="s">
        <v>5917</v>
      </c>
      <c r="D385">
        <v>2</v>
      </c>
    </row>
    <row r="386" spans="1:4">
      <c r="A386" s="2" t="s">
        <v>6283</v>
      </c>
      <c r="B386" t="s">
        <v>7630</v>
      </c>
      <c r="C386" t="s">
        <v>5917</v>
      </c>
      <c r="D386">
        <v>2</v>
      </c>
    </row>
    <row r="387" spans="1:4">
      <c r="A387" s="2" t="s">
        <v>5429</v>
      </c>
      <c r="B387" t="s">
        <v>5916</v>
      </c>
      <c r="C387" t="s">
        <v>5917</v>
      </c>
      <c r="D387">
        <v>1</v>
      </c>
    </row>
    <row r="388" spans="1:4">
      <c r="A388" s="2" t="s">
        <v>2638</v>
      </c>
      <c r="B388" t="s">
        <v>638</v>
      </c>
      <c r="C388" t="s">
        <v>5917</v>
      </c>
      <c r="D388">
        <v>1</v>
      </c>
    </row>
    <row r="389" spans="1:4">
      <c r="A389" s="2" t="s">
        <v>4538</v>
      </c>
      <c r="B389" t="s">
        <v>7630</v>
      </c>
      <c r="C389" t="s">
        <v>5917</v>
      </c>
      <c r="D389">
        <v>2</v>
      </c>
    </row>
    <row r="390" spans="1:4">
      <c r="A390" s="2" t="s">
        <v>4220</v>
      </c>
      <c r="B390" t="s">
        <v>7630</v>
      </c>
      <c r="C390" t="s">
        <v>5917</v>
      </c>
      <c r="D390">
        <v>2</v>
      </c>
    </row>
    <row r="391" spans="1:4">
      <c r="A391" s="2" t="s">
        <v>4807</v>
      </c>
      <c r="B391" t="s">
        <v>7630</v>
      </c>
      <c r="C391" t="s">
        <v>5917</v>
      </c>
      <c r="D391">
        <v>2</v>
      </c>
    </row>
    <row r="392" spans="1:4">
      <c r="A392" s="2" t="s">
        <v>7871</v>
      </c>
      <c r="B392" t="s">
        <v>7630</v>
      </c>
      <c r="C392" t="s">
        <v>5917</v>
      </c>
      <c r="D392">
        <v>2</v>
      </c>
    </row>
    <row r="393" spans="1:4">
      <c r="A393" s="2" t="s">
        <v>7705</v>
      </c>
      <c r="B393" t="s">
        <v>5385</v>
      </c>
      <c r="C393" t="s">
        <v>5917</v>
      </c>
      <c r="D393">
        <v>1</v>
      </c>
    </row>
    <row r="394" spans="1:4">
      <c r="A394" s="2" t="s">
        <v>908</v>
      </c>
      <c r="B394" t="s">
        <v>31</v>
      </c>
      <c r="C394" t="s">
        <v>5917</v>
      </c>
      <c r="D394">
        <v>1</v>
      </c>
    </row>
    <row r="395" spans="1:4">
      <c r="A395" s="2" t="s">
        <v>5612</v>
      </c>
      <c r="B395" t="s">
        <v>7630</v>
      </c>
      <c r="C395" t="s">
        <v>5917</v>
      </c>
      <c r="D395">
        <v>2</v>
      </c>
    </row>
    <row r="396" spans="1:4">
      <c r="A396" s="2" t="s">
        <v>4260</v>
      </c>
      <c r="B396" t="s">
        <v>7630</v>
      </c>
      <c r="C396" t="s">
        <v>5917</v>
      </c>
      <c r="D396">
        <v>2</v>
      </c>
    </row>
    <row r="397" spans="1:4">
      <c r="A397" s="2" t="s">
        <v>3746</v>
      </c>
      <c r="B397" t="s">
        <v>7630</v>
      </c>
      <c r="C397" t="s">
        <v>5917</v>
      </c>
      <c r="D397">
        <v>2</v>
      </c>
    </row>
    <row r="398" spans="1:4">
      <c r="A398" s="2" t="s">
        <v>5019</v>
      </c>
      <c r="B398" t="s">
        <v>7630</v>
      </c>
      <c r="C398" t="s">
        <v>5917</v>
      </c>
      <c r="D398">
        <v>2</v>
      </c>
    </row>
    <row r="399" spans="1:4">
      <c r="A399" s="2" t="s">
        <v>5745</v>
      </c>
      <c r="B399" t="s">
        <v>7630</v>
      </c>
      <c r="C399" t="s">
        <v>5917</v>
      </c>
      <c r="D399">
        <v>2</v>
      </c>
    </row>
    <row r="400" spans="1:4">
      <c r="A400" s="2" t="s">
        <v>2639</v>
      </c>
      <c r="B400" t="s">
        <v>5385</v>
      </c>
      <c r="C400" t="s">
        <v>5917</v>
      </c>
      <c r="D400">
        <v>1</v>
      </c>
    </row>
    <row r="401" spans="1:4">
      <c r="A401" s="2" t="s">
        <v>221</v>
      </c>
      <c r="B401" t="s">
        <v>5385</v>
      </c>
      <c r="C401" t="s">
        <v>5758</v>
      </c>
      <c r="D401">
        <v>1</v>
      </c>
    </row>
    <row r="402" spans="1:4">
      <c r="A402" s="2" t="s">
        <v>4587</v>
      </c>
      <c r="B402" t="s">
        <v>7630</v>
      </c>
      <c r="C402" t="s">
        <v>5917</v>
      </c>
      <c r="D402">
        <v>2</v>
      </c>
    </row>
    <row r="403" spans="1:4">
      <c r="A403" s="2" t="s">
        <v>6232</v>
      </c>
      <c r="B403" t="s">
        <v>7630</v>
      </c>
      <c r="C403" t="s">
        <v>5917</v>
      </c>
      <c r="D403">
        <v>2</v>
      </c>
    </row>
    <row r="404" spans="1:4">
      <c r="A404" s="2" t="s">
        <v>6519</v>
      </c>
      <c r="B404" t="s">
        <v>5916</v>
      </c>
      <c r="C404" t="s">
        <v>5917</v>
      </c>
      <c r="D404">
        <v>1</v>
      </c>
    </row>
    <row r="405" spans="1:4">
      <c r="A405" s="2" t="s">
        <v>1205</v>
      </c>
      <c r="B405" t="s">
        <v>5385</v>
      </c>
      <c r="C405" t="s">
        <v>5917</v>
      </c>
      <c r="D405">
        <v>1</v>
      </c>
    </row>
    <row r="406" spans="1:4">
      <c r="A406" s="2" t="s">
        <v>2518</v>
      </c>
      <c r="B406" t="s">
        <v>5385</v>
      </c>
      <c r="C406" t="s">
        <v>5917</v>
      </c>
      <c r="D406">
        <v>1</v>
      </c>
    </row>
    <row r="407" spans="1:4">
      <c r="A407" s="2" t="s">
        <v>2585</v>
      </c>
      <c r="B407" t="s">
        <v>5385</v>
      </c>
      <c r="C407" t="s">
        <v>5917</v>
      </c>
      <c r="D407">
        <v>1</v>
      </c>
    </row>
    <row r="408" spans="1:4">
      <c r="A408" s="2" t="s">
        <v>134</v>
      </c>
      <c r="B408" t="s">
        <v>8022</v>
      </c>
      <c r="C408" t="s">
        <v>5917</v>
      </c>
      <c r="D408">
        <v>1</v>
      </c>
    </row>
    <row r="409" spans="1:4">
      <c r="A409" s="2" t="s">
        <v>3852</v>
      </c>
      <c r="B409" t="s">
        <v>7630</v>
      </c>
      <c r="C409" t="s">
        <v>5917</v>
      </c>
      <c r="D409">
        <v>2</v>
      </c>
    </row>
    <row r="410" spans="1:4">
      <c r="A410" s="2" t="s">
        <v>5123</v>
      </c>
      <c r="B410" t="s">
        <v>7630</v>
      </c>
      <c r="C410" t="s">
        <v>5917</v>
      </c>
      <c r="D410">
        <v>2</v>
      </c>
    </row>
    <row r="411" spans="1:4">
      <c r="A411" s="2" t="s">
        <v>7934</v>
      </c>
      <c r="B411" t="s">
        <v>7630</v>
      </c>
      <c r="C411" t="s">
        <v>5917</v>
      </c>
      <c r="D411">
        <v>2</v>
      </c>
    </row>
    <row r="412" spans="1:4">
      <c r="A412" s="2" t="s">
        <v>6280</v>
      </c>
      <c r="B412" t="s">
        <v>7630</v>
      </c>
      <c r="C412" t="s">
        <v>5917</v>
      </c>
      <c r="D412">
        <v>2</v>
      </c>
    </row>
    <row r="413" spans="1:4">
      <c r="A413" s="2" t="s">
        <v>7219</v>
      </c>
      <c r="B413" t="s">
        <v>7630</v>
      </c>
      <c r="C413" t="s">
        <v>5917</v>
      </c>
      <c r="D413">
        <v>2</v>
      </c>
    </row>
    <row r="414" spans="1:4">
      <c r="A414" s="2" t="s">
        <v>1783</v>
      </c>
      <c r="B414" t="s">
        <v>5385</v>
      </c>
      <c r="C414" t="s">
        <v>5917</v>
      </c>
      <c r="D414">
        <v>1</v>
      </c>
    </row>
    <row r="415" spans="1:4">
      <c r="A415" s="2" t="s">
        <v>5722</v>
      </c>
      <c r="B415" t="s">
        <v>7630</v>
      </c>
      <c r="C415" t="s">
        <v>5917</v>
      </c>
      <c r="D415">
        <v>2</v>
      </c>
    </row>
    <row r="416" spans="1:4">
      <c r="A416" s="2" t="s">
        <v>1808</v>
      </c>
      <c r="B416" t="s">
        <v>5385</v>
      </c>
      <c r="C416" t="s">
        <v>5917</v>
      </c>
      <c r="D416">
        <v>1</v>
      </c>
    </row>
    <row r="417" spans="1:4">
      <c r="A417" s="2" t="s">
        <v>1200</v>
      </c>
      <c r="B417" t="s">
        <v>5385</v>
      </c>
      <c r="C417" t="s">
        <v>5917</v>
      </c>
      <c r="D417">
        <v>1</v>
      </c>
    </row>
    <row r="418" spans="1:4">
      <c r="A418" s="2" t="s">
        <v>4284</v>
      </c>
      <c r="B418" t="s">
        <v>7630</v>
      </c>
      <c r="C418" t="s">
        <v>5917</v>
      </c>
      <c r="D418">
        <v>2</v>
      </c>
    </row>
    <row r="419" spans="1:4">
      <c r="A419" s="2" t="s">
        <v>3541</v>
      </c>
      <c r="B419" t="s">
        <v>7630</v>
      </c>
      <c r="C419" t="s">
        <v>5917</v>
      </c>
      <c r="D419">
        <v>2</v>
      </c>
    </row>
    <row r="420" spans="1:4">
      <c r="A420" s="2" t="s">
        <v>3040</v>
      </c>
      <c r="B420" t="s">
        <v>7630</v>
      </c>
      <c r="C420" t="s">
        <v>5917</v>
      </c>
      <c r="D420">
        <v>2</v>
      </c>
    </row>
    <row r="421" spans="1:4">
      <c r="A421" s="2" t="s">
        <v>6012</v>
      </c>
      <c r="B421" t="s">
        <v>5916</v>
      </c>
      <c r="C421" t="s">
        <v>5756</v>
      </c>
      <c r="D421">
        <v>1</v>
      </c>
    </row>
    <row r="422" spans="1:4">
      <c r="A422" s="2" t="s">
        <v>2012</v>
      </c>
      <c r="B422" t="s">
        <v>7630</v>
      </c>
      <c r="C422" t="s">
        <v>5917</v>
      </c>
      <c r="D422">
        <v>2</v>
      </c>
    </row>
    <row r="423" spans="1:4">
      <c r="A423" s="2" t="s">
        <v>6284</v>
      </c>
      <c r="B423" t="s">
        <v>7630</v>
      </c>
      <c r="C423" t="s">
        <v>5917</v>
      </c>
      <c r="D423">
        <v>2</v>
      </c>
    </row>
    <row r="424" spans="1:4">
      <c r="A424" s="2" t="s">
        <v>5899</v>
      </c>
      <c r="B424" t="s">
        <v>7630</v>
      </c>
      <c r="C424" t="s">
        <v>5917</v>
      </c>
      <c r="D424">
        <v>2</v>
      </c>
    </row>
    <row r="425" spans="1:4">
      <c r="A425" s="2" t="s">
        <v>2234</v>
      </c>
      <c r="B425" t="s">
        <v>7630</v>
      </c>
      <c r="C425" t="s">
        <v>5917</v>
      </c>
      <c r="D425">
        <v>2</v>
      </c>
    </row>
    <row r="426" spans="1:4">
      <c r="A426" s="2" t="s">
        <v>6650</v>
      </c>
      <c r="B426" t="s">
        <v>7630</v>
      </c>
      <c r="C426" t="s">
        <v>5917</v>
      </c>
      <c r="D426">
        <v>2</v>
      </c>
    </row>
    <row r="427" spans="1:4">
      <c r="A427" s="2" t="s">
        <v>878</v>
      </c>
      <c r="B427" t="s">
        <v>5385</v>
      </c>
      <c r="C427" t="s">
        <v>5917</v>
      </c>
      <c r="D427">
        <v>1</v>
      </c>
    </row>
    <row r="428" spans="1:4">
      <c r="A428" s="2" t="s">
        <v>238</v>
      </c>
      <c r="B428" t="s">
        <v>5385</v>
      </c>
      <c r="C428" t="s">
        <v>5917</v>
      </c>
      <c r="D428">
        <v>1</v>
      </c>
    </row>
    <row r="429" spans="1:4">
      <c r="A429" s="2" t="s">
        <v>5334</v>
      </c>
      <c r="B429" t="s">
        <v>7630</v>
      </c>
      <c r="C429" t="s">
        <v>5917</v>
      </c>
      <c r="D429">
        <v>2</v>
      </c>
    </row>
    <row r="430" spans="1:4">
      <c r="A430" s="2" t="s">
        <v>1523</v>
      </c>
      <c r="B430" t="s">
        <v>7630</v>
      </c>
      <c r="C430" t="s">
        <v>5917</v>
      </c>
      <c r="D430">
        <v>2</v>
      </c>
    </row>
    <row r="431" spans="1:4">
      <c r="A431" s="2" t="s">
        <v>3546</v>
      </c>
      <c r="B431" t="s">
        <v>7630</v>
      </c>
      <c r="C431" t="s">
        <v>5917</v>
      </c>
      <c r="D431">
        <v>2</v>
      </c>
    </row>
    <row r="432" spans="1:4">
      <c r="A432" s="2" t="s">
        <v>3025</v>
      </c>
      <c r="B432" t="s">
        <v>7630</v>
      </c>
      <c r="C432" t="s">
        <v>5917</v>
      </c>
      <c r="D432">
        <v>2</v>
      </c>
    </row>
    <row r="433" spans="1:4">
      <c r="A433" s="2" t="s">
        <v>8024</v>
      </c>
      <c r="B433" t="s">
        <v>7630</v>
      </c>
      <c r="C433" t="s">
        <v>5917</v>
      </c>
      <c r="D433">
        <v>2</v>
      </c>
    </row>
    <row r="434" spans="1:4">
      <c r="A434" s="2" t="s">
        <v>7757</v>
      </c>
      <c r="B434" t="s">
        <v>7630</v>
      </c>
      <c r="C434" t="s">
        <v>5917</v>
      </c>
      <c r="D434">
        <v>2</v>
      </c>
    </row>
    <row r="435" spans="1:4">
      <c r="A435" s="2" t="s">
        <v>6410</v>
      </c>
      <c r="B435" t="s">
        <v>7630</v>
      </c>
      <c r="C435" t="s">
        <v>5917</v>
      </c>
      <c r="D435">
        <v>2</v>
      </c>
    </row>
    <row r="436" spans="1:4">
      <c r="A436" s="2" t="s">
        <v>1162</v>
      </c>
      <c r="B436" t="s">
        <v>5916</v>
      </c>
      <c r="C436" t="s">
        <v>5758</v>
      </c>
      <c r="D436">
        <v>1</v>
      </c>
    </row>
    <row r="437" spans="1:4">
      <c r="A437" s="2" t="s">
        <v>135</v>
      </c>
      <c r="B437" t="s">
        <v>5916</v>
      </c>
      <c r="C437" t="s">
        <v>5917</v>
      </c>
      <c r="D437">
        <v>1</v>
      </c>
    </row>
    <row r="438" spans="1:4">
      <c r="A438" s="2" t="s">
        <v>254</v>
      </c>
      <c r="B438" t="s">
        <v>5385</v>
      </c>
      <c r="C438" t="s">
        <v>5917</v>
      </c>
      <c r="D438">
        <v>1</v>
      </c>
    </row>
    <row r="439" spans="1:4">
      <c r="A439" s="2" t="s">
        <v>1876</v>
      </c>
      <c r="B439" t="s">
        <v>7630</v>
      </c>
      <c r="C439" t="s">
        <v>5917</v>
      </c>
      <c r="D439">
        <v>2</v>
      </c>
    </row>
    <row r="440" spans="1:4">
      <c r="A440" s="2" t="s">
        <v>2898</v>
      </c>
      <c r="B440" t="s">
        <v>7630</v>
      </c>
      <c r="C440" t="s">
        <v>5917</v>
      </c>
      <c r="D440">
        <v>2</v>
      </c>
    </row>
    <row r="441" spans="1:4">
      <c r="A441" s="2" t="s">
        <v>7816</v>
      </c>
      <c r="B441" t="s">
        <v>7630</v>
      </c>
      <c r="C441" t="s">
        <v>5917</v>
      </c>
      <c r="D441">
        <v>2</v>
      </c>
    </row>
    <row r="442" spans="1:4">
      <c r="A442" s="2" t="s">
        <v>1703</v>
      </c>
      <c r="B442" t="s">
        <v>7630</v>
      </c>
      <c r="C442" t="s">
        <v>5917</v>
      </c>
      <c r="D442">
        <v>2</v>
      </c>
    </row>
    <row r="443" spans="1:4">
      <c r="A443" s="2" t="s">
        <v>7736</v>
      </c>
      <c r="B443" t="s">
        <v>7630</v>
      </c>
      <c r="C443" t="s">
        <v>5917</v>
      </c>
      <c r="D443">
        <v>2</v>
      </c>
    </row>
    <row r="444" spans="1:4">
      <c r="A444" s="2" t="s">
        <v>5727</v>
      </c>
      <c r="B444" t="s">
        <v>7630</v>
      </c>
      <c r="C444" t="s">
        <v>5917</v>
      </c>
      <c r="D444">
        <v>2</v>
      </c>
    </row>
    <row r="445" spans="1:4">
      <c r="A445" s="2" t="s">
        <v>1631</v>
      </c>
      <c r="B445" t="s">
        <v>7630</v>
      </c>
      <c r="C445" t="s">
        <v>5917</v>
      </c>
      <c r="D445">
        <v>2</v>
      </c>
    </row>
    <row r="446" spans="1:4">
      <c r="A446" s="2" t="s">
        <v>5663</v>
      </c>
      <c r="B446" t="s">
        <v>7630</v>
      </c>
      <c r="C446" t="s">
        <v>5917</v>
      </c>
      <c r="D446">
        <v>2</v>
      </c>
    </row>
    <row r="447" spans="1:4">
      <c r="A447" s="2" t="s">
        <v>1467</v>
      </c>
      <c r="B447" t="s">
        <v>7630</v>
      </c>
      <c r="C447" t="s">
        <v>5917</v>
      </c>
      <c r="D447">
        <v>2</v>
      </c>
    </row>
    <row r="448" spans="1:4">
      <c r="A448" s="2" t="s">
        <v>4092</v>
      </c>
      <c r="B448" t="s">
        <v>7630</v>
      </c>
      <c r="C448" t="s">
        <v>5917</v>
      </c>
      <c r="D448">
        <v>2</v>
      </c>
    </row>
    <row r="449" spans="1:4">
      <c r="A449" s="2" t="s">
        <v>7769</v>
      </c>
      <c r="B449" t="s">
        <v>7630</v>
      </c>
      <c r="C449" t="s">
        <v>5917</v>
      </c>
      <c r="D449">
        <v>2</v>
      </c>
    </row>
    <row r="450" spans="1:4">
      <c r="A450" s="2" t="s">
        <v>1968</v>
      </c>
      <c r="B450" t="s">
        <v>7630</v>
      </c>
      <c r="C450" t="s">
        <v>5917</v>
      </c>
      <c r="D450">
        <v>2</v>
      </c>
    </row>
    <row r="451" spans="1:4">
      <c r="A451" s="2" t="s">
        <v>1882</v>
      </c>
      <c r="B451" t="s">
        <v>7630</v>
      </c>
      <c r="C451" t="s">
        <v>5917</v>
      </c>
      <c r="D451">
        <v>2</v>
      </c>
    </row>
    <row r="452" spans="1:4">
      <c r="A452" s="2" t="s">
        <v>7199</v>
      </c>
      <c r="B452" t="s">
        <v>5385</v>
      </c>
      <c r="C452" t="s">
        <v>5917</v>
      </c>
      <c r="D452">
        <v>1</v>
      </c>
    </row>
    <row r="453" spans="1:4">
      <c r="A453" s="2" t="s">
        <v>4892</v>
      </c>
      <c r="B453" t="s">
        <v>5385</v>
      </c>
      <c r="C453" t="s">
        <v>5917</v>
      </c>
      <c r="D453">
        <v>1</v>
      </c>
    </row>
    <row r="454" spans="1:4">
      <c r="A454" s="2" t="s">
        <v>6553</v>
      </c>
      <c r="B454" t="s">
        <v>7630</v>
      </c>
      <c r="C454" t="s">
        <v>5917</v>
      </c>
      <c r="D454">
        <v>2</v>
      </c>
    </row>
    <row r="455" spans="1:4">
      <c r="A455" s="2" t="s">
        <v>1047</v>
      </c>
      <c r="B455" t="s">
        <v>5385</v>
      </c>
      <c r="C455" t="s">
        <v>5917</v>
      </c>
      <c r="D455">
        <v>1</v>
      </c>
    </row>
    <row r="456" spans="1:4">
      <c r="A456" s="2" t="s">
        <v>4459</v>
      </c>
      <c r="B456" t="s">
        <v>7630</v>
      </c>
      <c r="C456" t="s">
        <v>5917</v>
      </c>
      <c r="D456">
        <v>2</v>
      </c>
    </row>
    <row r="457" spans="1:4">
      <c r="A457" s="2" t="s">
        <v>4625</v>
      </c>
      <c r="B457" t="s">
        <v>7630</v>
      </c>
      <c r="C457" t="s">
        <v>5917</v>
      </c>
      <c r="D457">
        <v>2</v>
      </c>
    </row>
    <row r="458" spans="1:4">
      <c r="A458" s="2" t="s">
        <v>4006</v>
      </c>
      <c r="B458" t="s">
        <v>7630</v>
      </c>
      <c r="C458" t="s">
        <v>5917</v>
      </c>
      <c r="D458">
        <v>2</v>
      </c>
    </row>
    <row r="459" spans="1:4">
      <c r="A459" s="2" t="s">
        <v>7766</v>
      </c>
      <c r="B459" t="s">
        <v>7630</v>
      </c>
      <c r="C459" t="s">
        <v>5917</v>
      </c>
      <c r="D459">
        <v>2</v>
      </c>
    </row>
    <row r="460" spans="1:4">
      <c r="A460" s="2" t="s">
        <v>6353</v>
      </c>
      <c r="B460" t="s">
        <v>7630</v>
      </c>
      <c r="C460" t="s">
        <v>5917</v>
      </c>
      <c r="D460">
        <v>2</v>
      </c>
    </row>
    <row r="461" spans="1:4">
      <c r="A461" s="2" t="s">
        <v>7873</v>
      </c>
      <c r="B461" t="s">
        <v>7630</v>
      </c>
      <c r="C461" t="s">
        <v>5917</v>
      </c>
      <c r="D461">
        <v>2</v>
      </c>
    </row>
    <row r="462" spans="1:4">
      <c r="A462" s="2" t="s">
        <v>7107</v>
      </c>
      <c r="B462" t="s">
        <v>5385</v>
      </c>
      <c r="C462" t="s">
        <v>5917</v>
      </c>
      <c r="D462">
        <v>1</v>
      </c>
    </row>
    <row r="463" spans="1:4">
      <c r="A463" s="2" t="s">
        <v>924</v>
      </c>
      <c r="B463" t="s">
        <v>4864</v>
      </c>
      <c r="C463" t="s">
        <v>5917</v>
      </c>
      <c r="D463">
        <v>1</v>
      </c>
    </row>
    <row r="464" spans="1:4">
      <c r="A464" s="2" t="s">
        <v>434</v>
      </c>
      <c r="B464" t="s">
        <v>5385</v>
      </c>
      <c r="C464" t="s">
        <v>5917</v>
      </c>
      <c r="D464">
        <v>1</v>
      </c>
    </row>
    <row r="465" spans="1:4">
      <c r="A465" s="2" t="s">
        <v>4394</v>
      </c>
      <c r="B465" t="s">
        <v>7630</v>
      </c>
      <c r="C465" t="s">
        <v>5917</v>
      </c>
      <c r="D465">
        <v>2</v>
      </c>
    </row>
    <row r="466" spans="1:4">
      <c r="A466" s="2" t="s">
        <v>3618</v>
      </c>
      <c r="B466" t="s">
        <v>7630</v>
      </c>
      <c r="C466" t="s">
        <v>5917</v>
      </c>
      <c r="D466">
        <v>2</v>
      </c>
    </row>
    <row r="467" spans="1:4">
      <c r="A467" s="2" t="s">
        <v>7859</v>
      </c>
      <c r="B467" t="s">
        <v>7630</v>
      </c>
      <c r="C467" t="s">
        <v>5917</v>
      </c>
      <c r="D467">
        <v>2</v>
      </c>
    </row>
    <row r="468" spans="1:4">
      <c r="A468" s="2" t="s">
        <v>7796</v>
      </c>
      <c r="B468" t="s">
        <v>7630</v>
      </c>
      <c r="C468" t="s">
        <v>5917</v>
      </c>
      <c r="D468">
        <v>2</v>
      </c>
    </row>
    <row r="469" spans="1:4">
      <c r="A469" s="2" t="s">
        <v>1813</v>
      </c>
      <c r="B469" t="s">
        <v>7630</v>
      </c>
      <c r="C469" t="s">
        <v>5917</v>
      </c>
      <c r="D469">
        <v>2</v>
      </c>
    </row>
    <row r="470" spans="1:4">
      <c r="A470" s="2" t="s">
        <v>3397</v>
      </c>
      <c r="B470" t="s">
        <v>7630</v>
      </c>
      <c r="C470" t="s">
        <v>5917</v>
      </c>
      <c r="D470">
        <v>2</v>
      </c>
    </row>
    <row r="471" spans="1:4">
      <c r="A471" s="2" t="s">
        <v>4943</v>
      </c>
      <c r="B471" t="s">
        <v>5385</v>
      </c>
      <c r="C471" t="s">
        <v>5917</v>
      </c>
      <c r="D471">
        <v>1</v>
      </c>
    </row>
    <row r="472" spans="1:4">
      <c r="A472" s="2" t="s">
        <v>6391</v>
      </c>
      <c r="B472" t="s">
        <v>5385</v>
      </c>
      <c r="C472" t="s">
        <v>5917</v>
      </c>
      <c r="D472">
        <v>1</v>
      </c>
    </row>
    <row r="473" spans="1:4">
      <c r="A473" s="2" t="s">
        <v>2702</v>
      </c>
      <c r="B473" t="s">
        <v>5916</v>
      </c>
      <c r="C473" t="s">
        <v>5917</v>
      </c>
      <c r="D473">
        <v>1</v>
      </c>
    </row>
    <row r="474" spans="1:4">
      <c r="A474" s="2" t="s">
        <v>602</v>
      </c>
      <c r="B474" t="s">
        <v>5385</v>
      </c>
      <c r="C474" t="s">
        <v>5917</v>
      </c>
      <c r="D474">
        <v>1</v>
      </c>
    </row>
    <row r="475" spans="1:4">
      <c r="A475" s="2" t="s">
        <v>745</v>
      </c>
      <c r="B475" t="s">
        <v>5916</v>
      </c>
      <c r="C475" t="s">
        <v>5917</v>
      </c>
      <c r="D475">
        <v>1</v>
      </c>
    </row>
    <row r="476" spans="1:4">
      <c r="A476" s="2" t="s">
        <v>346</v>
      </c>
      <c r="B476" t="s">
        <v>5385</v>
      </c>
      <c r="C476" t="s">
        <v>5917</v>
      </c>
      <c r="D476">
        <v>1</v>
      </c>
    </row>
    <row r="477" spans="1:4">
      <c r="A477" s="2" t="s">
        <v>1311</v>
      </c>
      <c r="B477" t="s">
        <v>7630</v>
      </c>
      <c r="C477" t="s">
        <v>5917</v>
      </c>
      <c r="D477">
        <v>2</v>
      </c>
    </row>
    <row r="478" spans="1:4">
      <c r="A478" s="2" t="s">
        <v>4354</v>
      </c>
      <c r="B478" t="s">
        <v>7630</v>
      </c>
      <c r="C478" t="s">
        <v>5917</v>
      </c>
      <c r="D478">
        <v>2</v>
      </c>
    </row>
    <row r="479" spans="1:4">
      <c r="A479" s="2" t="s">
        <v>5424</v>
      </c>
      <c r="B479" t="s">
        <v>5385</v>
      </c>
      <c r="C479" t="s">
        <v>5917</v>
      </c>
      <c r="D479">
        <v>1</v>
      </c>
    </row>
    <row r="480" spans="1:4">
      <c r="A480" s="2" t="s">
        <v>5539</v>
      </c>
      <c r="B480" t="s">
        <v>7630</v>
      </c>
      <c r="C480" t="s">
        <v>5917</v>
      </c>
      <c r="D480">
        <v>2</v>
      </c>
    </row>
    <row r="481" spans="1:4">
      <c r="A481" s="2" t="s">
        <v>2266</v>
      </c>
      <c r="B481" t="s">
        <v>5385</v>
      </c>
      <c r="C481" t="s">
        <v>5917</v>
      </c>
      <c r="D481">
        <v>1</v>
      </c>
    </row>
    <row r="482" spans="1:4">
      <c r="A482" s="2" t="s">
        <v>2302</v>
      </c>
      <c r="B482" t="s">
        <v>5385</v>
      </c>
      <c r="C482" t="s">
        <v>5917</v>
      </c>
      <c r="D482">
        <v>1</v>
      </c>
    </row>
    <row r="483" spans="1:4">
      <c r="A483" s="2" t="s">
        <v>113</v>
      </c>
      <c r="B483" t="s">
        <v>5385</v>
      </c>
      <c r="C483" t="s">
        <v>5917</v>
      </c>
      <c r="D483">
        <v>1</v>
      </c>
    </row>
    <row r="484" spans="1:4">
      <c r="A484" s="2" t="s">
        <v>4592</v>
      </c>
      <c r="B484" t="s">
        <v>7630</v>
      </c>
      <c r="C484" t="s">
        <v>5917</v>
      </c>
      <c r="D484">
        <v>2</v>
      </c>
    </row>
    <row r="485" spans="1:4">
      <c r="A485" s="2" t="s">
        <v>4352</v>
      </c>
      <c r="B485" t="s">
        <v>7630</v>
      </c>
      <c r="C485" t="s">
        <v>5917</v>
      </c>
      <c r="D485">
        <v>2</v>
      </c>
    </row>
    <row r="486" spans="1:4">
      <c r="A486" s="2" t="s">
        <v>7874</v>
      </c>
      <c r="B486" t="s">
        <v>7630</v>
      </c>
      <c r="C486" t="s">
        <v>5917</v>
      </c>
      <c r="D486">
        <v>2</v>
      </c>
    </row>
    <row r="487" spans="1:4">
      <c r="A487" s="2" t="s">
        <v>3766</v>
      </c>
      <c r="B487" t="s">
        <v>7630</v>
      </c>
      <c r="C487" t="s">
        <v>5917</v>
      </c>
      <c r="D487">
        <v>2</v>
      </c>
    </row>
    <row r="488" spans="1:4">
      <c r="A488" s="2" t="s">
        <v>5234</v>
      </c>
      <c r="B488" t="s">
        <v>5916</v>
      </c>
      <c r="C488" t="s">
        <v>5756</v>
      </c>
      <c r="D488">
        <v>1</v>
      </c>
    </row>
    <row r="489" spans="1:4">
      <c r="A489" s="2" t="s">
        <v>2397</v>
      </c>
      <c r="B489" t="s">
        <v>7630</v>
      </c>
      <c r="C489" t="s">
        <v>5917</v>
      </c>
      <c r="D489">
        <v>2</v>
      </c>
    </row>
    <row r="490" spans="1:4">
      <c r="A490" s="2" t="s">
        <v>347</v>
      </c>
      <c r="B490" t="s">
        <v>5385</v>
      </c>
      <c r="C490" t="s">
        <v>5917</v>
      </c>
      <c r="D490">
        <v>1</v>
      </c>
    </row>
    <row r="491" spans="1:4">
      <c r="A491" s="2" t="s">
        <v>5339</v>
      </c>
      <c r="B491" t="s">
        <v>7630</v>
      </c>
      <c r="C491" t="s">
        <v>5917</v>
      </c>
      <c r="D491">
        <v>2</v>
      </c>
    </row>
    <row r="492" spans="1:4">
      <c r="A492" s="2" t="s">
        <v>1692</v>
      </c>
      <c r="B492" t="s">
        <v>7630</v>
      </c>
      <c r="C492" t="s">
        <v>5917</v>
      </c>
      <c r="D492">
        <v>2</v>
      </c>
    </row>
    <row r="493" spans="1:4">
      <c r="A493" s="2" t="s">
        <v>5873</v>
      </c>
      <c r="B493" t="s">
        <v>7630</v>
      </c>
      <c r="C493" t="s">
        <v>5917</v>
      </c>
      <c r="D493">
        <v>2</v>
      </c>
    </row>
    <row r="494" spans="1:4">
      <c r="A494" s="2" t="s">
        <v>4865</v>
      </c>
      <c r="B494" t="s">
        <v>7630</v>
      </c>
      <c r="C494" t="s">
        <v>5917</v>
      </c>
      <c r="D494">
        <v>2</v>
      </c>
    </row>
    <row r="495" spans="1:4">
      <c r="A495" s="2" t="s">
        <v>4869</v>
      </c>
      <c r="B495" t="s">
        <v>7630</v>
      </c>
      <c r="C495" t="s">
        <v>5917</v>
      </c>
      <c r="D495">
        <v>2</v>
      </c>
    </row>
    <row r="496" spans="1:4">
      <c r="A496" s="2" t="s">
        <v>7842</v>
      </c>
      <c r="B496" t="s">
        <v>7630</v>
      </c>
      <c r="C496" t="s">
        <v>5917</v>
      </c>
      <c r="D496">
        <v>2</v>
      </c>
    </row>
    <row r="497" spans="1:4">
      <c r="A497" s="2" t="s">
        <v>2925</v>
      </c>
      <c r="B497" t="s">
        <v>7630</v>
      </c>
      <c r="C497" t="s">
        <v>5917</v>
      </c>
      <c r="D497">
        <v>2</v>
      </c>
    </row>
    <row r="498" spans="1:4">
      <c r="A498" s="2" t="s">
        <v>7049</v>
      </c>
      <c r="B498" t="s">
        <v>7630</v>
      </c>
      <c r="C498" t="s">
        <v>5917</v>
      </c>
      <c r="D498">
        <v>2</v>
      </c>
    </row>
    <row r="499" spans="1:4">
      <c r="A499" s="2" t="s">
        <v>1593</v>
      </c>
      <c r="B499" t="s">
        <v>7630</v>
      </c>
      <c r="C499" t="s">
        <v>5917</v>
      </c>
      <c r="D499">
        <v>2</v>
      </c>
    </row>
    <row r="500" spans="1:4">
      <c r="A500" s="2" t="s">
        <v>1605</v>
      </c>
      <c r="B500" t="s">
        <v>7630</v>
      </c>
      <c r="C500" t="s">
        <v>5917</v>
      </c>
      <c r="D500">
        <v>2</v>
      </c>
    </row>
    <row r="501" spans="1:4">
      <c r="A501" s="2" t="s">
        <v>4454</v>
      </c>
      <c r="B501" t="s">
        <v>7630</v>
      </c>
      <c r="C501" t="s">
        <v>5917</v>
      </c>
      <c r="D501">
        <v>2</v>
      </c>
    </row>
    <row r="502" spans="1:4">
      <c r="A502" s="2" t="s">
        <v>5380</v>
      </c>
      <c r="B502" t="s">
        <v>5173</v>
      </c>
      <c r="C502" t="s">
        <v>5917</v>
      </c>
      <c r="D502">
        <v>2</v>
      </c>
    </row>
    <row r="503" spans="1:4">
      <c r="A503" s="2" t="s">
        <v>5509</v>
      </c>
      <c r="B503" t="s">
        <v>5385</v>
      </c>
      <c r="C503" t="s">
        <v>5917</v>
      </c>
      <c r="D503">
        <v>1</v>
      </c>
    </row>
    <row r="504" spans="1:4">
      <c r="A504" s="2" t="s">
        <v>3315</v>
      </c>
      <c r="B504" t="s">
        <v>7630</v>
      </c>
      <c r="C504" t="s">
        <v>5917</v>
      </c>
      <c r="D504">
        <v>2</v>
      </c>
    </row>
    <row r="505" spans="1:4">
      <c r="A505" s="2" t="s">
        <v>4759</v>
      </c>
      <c r="B505" t="s">
        <v>5916</v>
      </c>
      <c r="C505" t="s">
        <v>5917</v>
      </c>
      <c r="D505">
        <v>1</v>
      </c>
    </row>
    <row r="506" spans="1:4">
      <c r="A506" s="2" t="s">
        <v>5211</v>
      </c>
      <c r="B506" t="s">
        <v>7630</v>
      </c>
      <c r="C506" t="s">
        <v>5917</v>
      </c>
      <c r="D506">
        <v>2</v>
      </c>
    </row>
    <row r="507" spans="1:4">
      <c r="A507" s="2" t="s">
        <v>6992</v>
      </c>
      <c r="B507" t="s">
        <v>7630</v>
      </c>
      <c r="C507" t="s">
        <v>5917</v>
      </c>
      <c r="D507">
        <v>2</v>
      </c>
    </row>
    <row r="508" spans="1:4">
      <c r="A508" s="2" t="s">
        <v>2965</v>
      </c>
      <c r="B508" t="s">
        <v>7630</v>
      </c>
      <c r="C508" t="s">
        <v>5917</v>
      </c>
      <c r="D508">
        <v>2</v>
      </c>
    </row>
    <row r="509" spans="1:4">
      <c r="A509" s="2" t="s">
        <v>7290</v>
      </c>
      <c r="B509" t="s">
        <v>5173</v>
      </c>
      <c r="C509" t="s">
        <v>5917</v>
      </c>
      <c r="D509">
        <v>2</v>
      </c>
    </row>
    <row r="510" spans="1:4">
      <c r="A510" s="2" t="s">
        <v>3389</v>
      </c>
      <c r="B510" t="s">
        <v>7630</v>
      </c>
      <c r="C510" t="s">
        <v>5917</v>
      </c>
      <c r="D510">
        <v>2</v>
      </c>
    </row>
    <row r="511" spans="1:4">
      <c r="A511" s="2" t="s">
        <v>6702</v>
      </c>
      <c r="B511" t="s">
        <v>7630</v>
      </c>
      <c r="C511" t="s">
        <v>5917</v>
      </c>
      <c r="D511">
        <v>2</v>
      </c>
    </row>
    <row r="512" spans="1:4">
      <c r="A512" s="2" t="s">
        <v>1287</v>
      </c>
      <c r="B512" t="s">
        <v>5916</v>
      </c>
      <c r="C512" t="s">
        <v>5758</v>
      </c>
      <c r="D512">
        <v>1</v>
      </c>
    </row>
    <row r="513" spans="1:4">
      <c r="A513" s="2" t="s">
        <v>2509</v>
      </c>
      <c r="B513" t="s">
        <v>5385</v>
      </c>
      <c r="C513" t="s">
        <v>5917</v>
      </c>
      <c r="D513">
        <v>1</v>
      </c>
    </row>
    <row r="514" spans="1:4">
      <c r="A514" s="2" t="s">
        <v>2454</v>
      </c>
      <c r="B514" t="s">
        <v>5168</v>
      </c>
      <c r="C514" t="s">
        <v>5917</v>
      </c>
      <c r="D514">
        <v>1</v>
      </c>
    </row>
    <row r="515" spans="1:4">
      <c r="A515" s="2" t="s">
        <v>1328</v>
      </c>
      <c r="B515" t="s">
        <v>7630</v>
      </c>
      <c r="C515" t="s">
        <v>5917</v>
      </c>
      <c r="D515">
        <v>2</v>
      </c>
    </row>
    <row r="516" spans="1:4">
      <c r="A516" s="2" t="s">
        <v>5411</v>
      </c>
      <c r="B516" t="s">
        <v>7630</v>
      </c>
      <c r="C516" t="s">
        <v>5917</v>
      </c>
      <c r="D516">
        <v>2</v>
      </c>
    </row>
    <row r="517" spans="1:4">
      <c r="A517" s="2" t="s">
        <v>3340</v>
      </c>
      <c r="B517" t="s">
        <v>7630</v>
      </c>
      <c r="C517" t="s">
        <v>5917</v>
      </c>
      <c r="D517">
        <v>2</v>
      </c>
    </row>
    <row r="518" spans="1:4">
      <c r="A518" s="2" t="s">
        <v>5674</v>
      </c>
      <c r="B518" t="s">
        <v>7630</v>
      </c>
      <c r="C518" t="s">
        <v>5917</v>
      </c>
      <c r="D518">
        <v>2</v>
      </c>
    </row>
    <row r="519" spans="1:4">
      <c r="A519" s="2" t="s">
        <v>2855</v>
      </c>
      <c r="B519" t="s">
        <v>7630</v>
      </c>
      <c r="C519" t="s">
        <v>5917</v>
      </c>
      <c r="D519">
        <v>2</v>
      </c>
    </row>
    <row r="520" spans="1:4">
      <c r="A520" s="2" t="s">
        <v>1110</v>
      </c>
      <c r="B520" t="s">
        <v>5916</v>
      </c>
      <c r="C520" t="s">
        <v>5917</v>
      </c>
      <c r="D520">
        <v>1</v>
      </c>
    </row>
    <row r="521" spans="1:4">
      <c r="A521" s="2" t="s">
        <v>2781</v>
      </c>
      <c r="B521" t="s">
        <v>2594</v>
      </c>
      <c r="C521" t="s">
        <v>5917</v>
      </c>
      <c r="D521">
        <v>1</v>
      </c>
    </row>
    <row r="522" spans="1:4">
      <c r="A522" s="2" t="s">
        <v>5497</v>
      </c>
      <c r="B522" t="s">
        <v>7630</v>
      </c>
      <c r="C522" t="s">
        <v>5917</v>
      </c>
      <c r="D522">
        <v>2</v>
      </c>
    </row>
    <row r="523" spans="1:4">
      <c r="A523" s="2" t="s">
        <v>1618</v>
      </c>
      <c r="B523" t="s">
        <v>7630</v>
      </c>
      <c r="C523" t="s">
        <v>5917</v>
      </c>
      <c r="D523">
        <v>2</v>
      </c>
    </row>
    <row r="524" spans="1:4">
      <c r="A524" s="2" t="s">
        <v>4317</v>
      </c>
      <c r="B524" t="s">
        <v>7630</v>
      </c>
      <c r="C524" t="s">
        <v>5917</v>
      </c>
      <c r="D524">
        <v>2</v>
      </c>
    </row>
    <row r="525" spans="1:4">
      <c r="A525" s="2" t="s">
        <v>4046</v>
      </c>
      <c r="B525" t="s">
        <v>7630</v>
      </c>
      <c r="C525" t="s">
        <v>5917</v>
      </c>
      <c r="D525">
        <v>2</v>
      </c>
    </row>
    <row r="526" spans="1:4">
      <c r="A526" s="2" t="s">
        <v>7472</v>
      </c>
      <c r="B526" t="s">
        <v>7630</v>
      </c>
      <c r="C526" t="s">
        <v>5917</v>
      </c>
      <c r="D526">
        <v>2</v>
      </c>
    </row>
    <row r="527" spans="1:4">
      <c r="A527" s="2" t="s">
        <v>6928</v>
      </c>
      <c r="B527" t="s">
        <v>7630</v>
      </c>
      <c r="C527" t="s">
        <v>5917</v>
      </c>
      <c r="D527">
        <v>2</v>
      </c>
    </row>
    <row r="528" spans="1:4">
      <c r="A528" s="2" t="s">
        <v>6459</v>
      </c>
      <c r="B528" t="s">
        <v>5385</v>
      </c>
      <c r="C528" t="s">
        <v>5917</v>
      </c>
      <c r="D528">
        <v>1</v>
      </c>
    </row>
    <row r="529" spans="1:4">
      <c r="A529" s="2" t="s">
        <v>4303</v>
      </c>
      <c r="B529" t="s">
        <v>7630</v>
      </c>
      <c r="C529" t="s">
        <v>5917</v>
      </c>
      <c r="D529">
        <v>2</v>
      </c>
    </row>
    <row r="530" spans="1:4">
      <c r="A530" s="2" t="s">
        <v>8007</v>
      </c>
      <c r="B530" t="s">
        <v>7630</v>
      </c>
      <c r="C530" t="s">
        <v>5917</v>
      </c>
      <c r="D530">
        <v>2</v>
      </c>
    </row>
    <row r="531" spans="1:4">
      <c r="A531" s="2" t="s">
        <v>1777</v>
      </c>
      <c r="B531" t="s">
        <v>7630</v>
      </c>
      <c r="C531" t="s">
        <v>5917</v>
      </c>
      <c r="D531">
        <v>2</v>
      </c>
    </row>
    <row r="532" spans="1:4">
      <c r="A532" s="2" t="s">
        <v>7384</v>
      </c>
      <c r="B532" t="s">
        <v>7630</v>
      </c>
      <c r="C532" t="s">
        <v>5917</v>
      </c>
      <c r="D532">
        <v>2</v>
      </c>
    </row>
    <row r="533" spans="1:4">
      <c r="A533" s="2" t="s">
        <v>2921</v>
      </c>
      <c r="B533" t="s">
        <v>7630</v>
      </c>
      <c r="C533" t="s">
        <v>5917</v>
      </c>
      <c r="D533">
        <v>2</v>
      </c>
    </row>
    <row r="534" spans="1:4">
      <c r="A534" s="2" t="s">
        <v>1395</v>
      </c>
      <c r="B534" t="s">
        <v>7630</v>
      </c>
      <c r="C534" t="s">
        <v>5917</v>
      </c>
      <c r="D534">
        <v>2</v>
      </c>
    </row>
    <row r="535" spans="1:4">
      <c r="A535" s="2" t="s">
        <v>5842</v>
      </c>
      <c r="B535" t="s">
        <v>7630</v>
      </c>
      <c r="C535" t="s">
        <v>5917</v>
      </c>
      <c r="D535">
        <v>2</v>
      </c>
    </row>
    <row r="536" spans="1:4">
      <c r="A536" s="2" t="s">
        <v>2085</v>
      </c>
      <c r="B536" t="s">
        <v>5385</v>
      </c>
      <c r="C536" t="s">
        <v>5917</v>
      </c>
      <c r="D536">
        <v>1</v>
      </c>
    </row>
    <row r="537" spans="1:4">
      <c r="A537" s="2" t="s">
        <v>921</v>
      </c>
      <c r="B537" t="s">
        <v>5385</v>
      </c>
      <c r="C537" t="s">
        <v>5917</v>
      </c>
      <c r="D537">
        <v>1</v>
      </c>
    </row>
    <row r="538" spans="1:4">
      <c r="A538" s="2" t="s">
        <v>20</v>
      </c>
      <c r="B538" t="s">
        <v>5385</v>
      </c>
      <c r="C538" t="s">
        <v>5917</v>
      </c>
      <c r="D538">
        <v>1</v>
      </c>
    </row>
    <row r="539" spans="1:4">
      <c r="A539" s="2" t="s">
        <v>1793</v>
      </c>
      <c r="B539" t="s">
        <v>7630</v>
      </c>
      <c r="C539" t="s">
        <v>5917</v>
      </c>
      <c r="D539">
        <v>2</v>
      </c>
    </row>
    <row r="540" spans="1:4">
      <c r="A540" s="2" t="s">
        <v>3953</v>
      </c>
      <c r="B540" t="s">
        <v>7630</v>
      </c>
      <c r="C540" t="s">
        <v>5917</v>
      </c>
      <c r="D540">
        <v>2</v>
      </c>
    </row>
    <row r="541" spans="1:4">
      <c r="A541" s="2" t="s">
        <v>3171</v>
      </c>
      <c r="B541" t="s">
        <v>7630</v>
      </c>
      <c r="C541" t="s">
        <v>5917</v>
      </c>
      <c r="D541">
        <v>2</v>
      </c>
    </row>
    <row r="542" spans="1:4">
      <c r="A542" s="2" t="s">
        <v>4635</v>
      </c>
      <c r="B542" t="s">
        <v>7630</v>
      </c>
      <c r="C542" t="s">
        <v>5917</v>
      </c>
      <c r="D542">
        <v>2</v>
      </c>
    </row>
    <row r="543" spans="1:4">
      <c r="A543" s="2" t="s">
        <v>7777</v>
      </c>
      <c r="B543" t="s">
        <v>7630</v>
      </c>
      <c r="C543" t="s">
        <v>5917</v>
      </c>
      <c r="D543">
        <v>2</v>
      </c>
    </row>
    <row r="544" spans="1:4">
      <c r="A544" s="2" t="s">
        <v>7739</v>
      </c>
      <c r="B544" t="s">
        <v>7630</v>
      </c>
      <c r="C544" t="s">
        <v>5917</v>
      </c>
      <c r="D544">
        <v>2</v>
      </c>
    </row>
    <row r="545" spans="1:4">
      <c r="A545" s="2" t="s">
        <v>2707</v>
      </c>
      <c r="B545" t="s">
        <v>5916</v>
      </c>
      <c r="C545" t="s">
        <v>5917</v>
      </c>
      <c r="D545">
        <v>1</v>
      </c>
    </row>
    <row r="546" spans="1:4">
      <c r="A546" s="2" t="s">
        <v>435</v>
      </c>
      <c r="B546" t="s">
        <v>5385</v>
      </c>
      <c r="C546" t="s">
        <v>5917</v>
      </c>
      <c r="D546">
        <v>1</v>
      </c>
    </row>
    <row r="547" spans="1:4">
      <c r="A547" s="2" t="s">
        <v>1551</v>
      </c>
      <c r="B547" t="s">
        <v>7630</v>
      </c>
      <c r="C547" t="s">
        <v>5917</v>
      </c>
      <c r="D547">
        <v>2</v>
      </c>
    </row>
    <row r="548" spans="1:4">
      <c r="A548" s="2" t="s">
        <v>4077</v>
      </c>
      <c r="B548" t="s">
        <v>7630</v>
      </c>
      <c r="C548" t="s">
        <v>5917</v>
      </c>
      <c r="D548">
        <v>2</v>
      </c>
    </row>
    <row r="549" spans="1:4">
      <c r="A549" s="2" t="s">
        <v>3555</v>
      </c>
      <c r="B549" t="s">
        <v>7630</v>
      </c>
      <c r="C549" t="s">
        <v>5917</v>
      </c>
      <c r="D549">
        <v>2</v>
      </c>
    </row>
    <row r="550" spans="1:4">
      <c r="A550" s="2" t="s">
        <v>2123</v>
      </c>
      <c r="B550" t="s">
        <v>7630</v>
      </c>
      <c r="C550" t="s">
        <v>5917</v>
      </c>
      <c r="D550">
        <v>2</v>
      </c>
    </row>
    <row r="551" spans="1:4">
      <c r="A551" s="2" t="s">
        <v>7116</v>
      </c>
      <c r="B551" t="s">
        <v>7630</v>
      </c>
      <c r="C551" t="s">
        <v>5917</v>
      </c>
      <c r="D551">
        <v>2</v>
      </c>
    </row>
    <row r="552" spans="1:4">
      <c r="A552" s="2" t="s">
        <v>7268</v>
      </c>
      <c r="B552" t="s">
        <v>7630</v>
      </c>
      <c r="C552" t="s">
        <v>5917</v>
      </c>
      <c r="D552">
        <v>2</v>
      </c>
    </row>
    <row r="553" spans="1:4">
      <c r="A553" s="2" t="s">
        <v>7159</v>
      </c>
      <c r="B553" t="s">
        <v>7630</v>
      </c>
      <c r="C553" t="s">
        <v>5917</v>
      </c>
      <c r="D553">
        <v>2</v>
      </c>
    </row>
    <row r="554" spans="1:4">
      <c r="A554" s="2" t="s">
        <v>1711</v>
      </c>
      <c r="B554" t="s">
        <v>7630</v>
      </c>
      <c r="C554" t="s">
        <v>5917</v>
      </c>
      <c r="D554">
        <v>2</v>
      </c>
    </row>
    <row r="555" spans="1:4">
      <c r="A555" s="2" t="s">
        <v>6930</v>
      </c>
      <c r="B555" t="s">
        <v>7630</v>
      </c>
      <c r="C555" t="s">
        <v>5917</v>
      </c>
      <c r="D555">
        <v>2</v>
      </c>
    </row>
    <row r="556" spans="1:4">
      <c r="A556" s="2" t="s">
        <v>2872</v>
      </c>
      <c r="B556" t="s">
        <v>7630</v>
      </c>
      <c r="C556" t="s">
        <v>5917</v>
      </c>
      <c r="D556">
        <v>2</v>
      </c>
    </row>
    <row r="557" spans="1:4">
      <c r="A557" s="2" t="s">
        <v>1276</v>
      </c>
      <c r="B557" t="s">
        <v>5385</v>
      </c>
      <c r="C557" t="s">
        <v>5756</v>
      </c>
      <c r="D557">
        <v>1</v>
      </c>
    </row>
    <row r="558" spans="1:4">
      <c r="A558" s="2" t="s">
        <v>5122</v>
      </c>
      <c r="B558" t="s">
        <v>7630</v>
      </c>
      <c r="C558" t="s">
        <v>5917</v>
      </c>
      <c r="D558">
        <v>2</v>
      </c>
    </row>
    <row r="559" spans="1:4">
      <c r="A559" s="2" t="s">
        <v>2010</v>
      </c>
      <c r="B559" t="s">
        <v>7630</v>
      </c>
      <c r="C559" t="s">
        <v>5917</v>
      </c>
      <c r="D559">
        <v>2</v>
      </c>
    </row>
    <row r="560" spans="1:4">
      <c r="A560" s="2" t="s">
        <v>5159</v>
      </c>
      <c r="B560" t="s">
        <v>7630</v>
      </c>
      <c r="C560" t="s">
        <v>5917</v>
      </c>
      <c r="D560">
        <v>2</v>
      </c>
    </row>
    <row r="561" spans="1:4">
      <c r="A561" s="2" t="s">
        <v>6866</v>
      </c>
      <c r="B561" t="s">
        <v>7630</v>
      </c>
      <c r="C561" t="s">
        <v>5917</v>
      </c>
      <c r="D561">
        <v>2</v>
      </c>
    </row>
    <row r="562" spans="1:4">
      <c r="A562" s="2" t="s">
        <v>2327</v>
      </c>
      <c r="B562" t="s">
        <v>5385</v>
      </c>
      <c r="C562" t="s">
        <v>5917</v>
      </c>
      <c r="D562">
        <v>1</v>
      </c>
    </row>
    <row r="563" spans="1:4">
      <c r="A563" s="2" t="s">
        <v>2404</v>
      </c>
      <c r="B563" t="s">
        <v>7630</v>
      </c>
      <c r="C563" t="s">
        <v>5756</v>
      </c>
      <c r="D563">
        <v>2</v>
      </c>
    </row>
    <row r="564" spans="1:4">
      <c r="A564" s="2" t="s">
        <v>1293</v>
      </c>
      <c r="B564" t="s">
        <v>5385</v>
      </c>
      <c r="C564" t="s">
        <v>5917</v>
      </c>
      <c r="D564">
        <v>1</v>
      </c>
    </row>
    <row r="565" spans="1:4">
      <c r="A565" s="2" t="s">
        <v>4384</v>
      </c>
      <c r="B565" t="s">
        <v>7630</v>
      </c>
      <c r="C565" t="s">
        <v>5917</v>
      </c>
      <c r="D565">
        <v>2</v>
      </c>
    </row>
    <row r="566" spans="1:4">
      <c r="A566" s="2" t="s">
        <v>3825</v>
      </c>
      <c r="B566" t="s">
        <v>7630</v>
      </c>
      <c r="C566" t="s">
        <v>5917</v>
      </c>
      <c r="D566">
        <v>2</v>
      </c>
    </row>
    <row r="567" spans="1:4">
      <c r="A567" s="2" t="s">
        <v>3160</v>
      </c>
      <c r="B567" t="s">
        <v>7630</v>
      </c>
      <c r="C567" t="s">
        <v>5917</v>
      </c>
      <c r="D567">
        <v>2</v>
      </c>
    </row>
    <row r="568" spans="1:4">
      <c r="A568" s="2" t="s">
        <v>3342</v>
      </c>
      <c r="B568" t="s">
        <v>7630</v>
      </c>
      <c r="C568" t="s">
        <v>5917</v>
      </c>
      <c r="D568">
        <v>2</v>
      </c>
    </row>
    <row r="569" spans="1:4">
      <c r="A569" s="2" t="s">
        <v>2092</v>
      </c>
      <c r="B569" t="s">
        <v>7630</v>
      </c>
      <c r="C569" t="s">
        <v>5917</v>
      </c>
      <c r="D569">
        <v>2</v>
      </c>
    </row>
    <row r="570" spans="1:4">
      <c r="A570" s="2" t="s">
        <v>6782</v>
      </c>
      <c r="B570" t="s">
        <v>7630</v>
      </c>
      <c r="C570" t="s">
        <v>5917</v>
      </c>
      <c r="D570">
        <v>2</v>
      </c>
    </row>
    <row r="571" spans="1:4">
      <c r="A571" s="2" t="s">
        <v>5164</v>
      </c>
      <c r="B571" t="s">
        <v>5916</v>
      </c>
      <c r="C571" t="s">
        <v>5756</v>
      </c>
      <c r="D571">
        <v>1</v>
      </c>
    </row>
    <row r="572" spans="1:4">
      <c r="A572" s="2" t="s">
        <v>6765</v>
      </c>
      <c r="B572" t="s">
        <v>7630</v>
      </c>
      <c r="C572" t="s">
        <v>5917</v>
      </c>
      <c r="D572">
        <v>2</v>
      </c>
    </row>
    <row r="573" spans="1:4">
      <c r="A573" s="2" t="s">
        <v>6422</v>
      </c>
      <c r="B573" t="s">
        <v>5916</v>
      </c>
      <c r="C573" t="s">
        <v>5917</v>
      </c>
      <c r="D573">
        <v>1</v>
      </c>
    </row>
    <row r="574" spans="1:4">
      <c r="A574" s="2" t="s">
        <v>2826</v>
      </c>
      <c r="B574" t="s">
        <v>7630</v>
      </c>
      <c r="C574" t="s">
        <v>5755</v>
      </c>
      <c r="D574">
        <v>2</v>
      </c>
    </row>
    <row r="575" spans="1:4">
      <c r="A575" s="2" t="s">
        <v>5070</v>
      </c>
      <c r="B575" t="s">
        <v>2590</v>
      </c>
      <c r="C575" t="s">
        <v>5917</v>
      </c>
      <c r="D575">
        <v>1</v>
      </c>
    </row>
    <row r="576" spans="1:4">
      <c r="A576" s="2" t="s">
        <v>4213</v>
      </c>
      <c r="B576" t="s">
        <v>7630</v>
      </c>
      <c r="C576" t="s">
        <v>5917</v>
      </c>
      <c r="D576">
        <v>2</v>
      </c>
    </row>
    <row r="577" spans="1:4">
      <c r="A577" s="2" t="s">
        <v>4902</v>
      </c>
      <c r="B577" t="s">
        <v>7630</v>
      </c>
      <c r="C577" t="s">
        <v>5917</v>
      </c>
      <c r="D577">
        <v>2</v>
      </c>
    </row>
    <row r="578" spans="1:4">
      <c r="A578" s="2" t="s">
        <v>6254</v>
      </c>
      <c r="B578" t="s">
        <v>7630</v>
      </c>
      <c r="C578" t="s">
        <v>5917</v>
      </c>
      <c r="D578">
        <v>2</v>
      </c>
    </row>
    <row r="579" spans="1:4">
      <c r="A579" s="2" t="s">
        <v>2191</v>
      </c>
      <c r="B579" t="s">
        <v>5385</v>
      </c>
      <c r="C579" t="s">
        <v>5917</v>
      </c>
      <c r="D579">
        <v>1</v>
      </c>
    </row>
    <row r="580" spans="1:4">
      <c r="A580" s="2" t="s">
        <v>1051</v>
      </c>
      <c r="B580" t="s">
        <v>5385</v>
      </c>
      <c r="C580" t="s">
        <v>5917</v>
      </c>
      <c r="D580">
        <v>1</v>
      </c>
    </row>
    <row r="581" spans="1:4">
      <c r="A581" s="2" t="s">
        <v>2782</v>
      </c>
      <c r="B581" t="s">
        <v>5385</v>
      </c>
      <c r="C581" t="s">
        <v>5917</v>
      </c>
      <c r="D581">
        <v>1</v>
      </c>
    </row>
    <row r="582" spans="1:4">
      <c r="A582" s="2" t="s">
        <v>311</v>
      </c>
      <c r="B582" t="s">
        <v>5385</v>
      </c>
      <c r="C582" t="s">
        <v>5917</v>
      </c>
      <c r="D582">
        <v>1</v>
      </c>
    </row>
    <row r="583" spans="1:4">
      <c r="A583" s="2" t="s">
        <v>1559</v>
      </c>
      <c r="B583" t="s">
        <v>7630</v>
      </c>
      <c r="C583" t="s">
        <v>5917</v>
      </c>
      <c r="D583">
        <v>2</v>
      </c>
    </row>
    <row r="584" spans="1:4">
      <c r="A584" s="2" t="s">
        <v>4522</v>
      </c>
      <c r="B584" t="s">
        <v>7630</v>
      </c>
      <c r="C584" t="s">
        <v>5917</v>
      </c>
      <c r="D584">
        <v>2</v>
      </c>
    </row>
    <row r="585" spans="1:4">
      <c r="A585" s="2" t="s">
        <v>4981</v>
      </c>
      <c r="B585" t="s">
        <v>7630</v>
      </c>
      <c r="C585" t="s">
        <v>5917</v>
      </c>
      <c r="D585">
        <v>2</v>
      </c>
    </row>
    <row r="586" spans="1:4">
      <c r="A586" s="2" t="s">
        <v>3230</v>
      </c>
      <c r="B586" t="s">
        <v>7630</v>
      </c>
      <c r="C586" t="s">
        <v>5917</v>
      </c>
      <c r="D586">
        <v>2</v>
      </c>
    </row>
    <row r="587" spans="1:4">
      <c r="A587" s="2" t="s">
        <v>5862</v>
      </c>
      <c r="B587" t="s">
        <v>5916</v>
      </c>
      <c r="C587" t="s">
        <v>5917</v>
      </c>
      <c r="D587">
        <v>2</v>
      </c>
    </row>
    <row r="588" spans="1:4">
      <c r="A588" s="2" t="s">
        <v>7714</v>
      </c>
      <c r="B588" t="s">
        <v>5385</v>
      </c>
      <c r="C588" t="s">
        <v>5917</v>
      </c>
      <c r="D588">
        <v>1</v>
      </c>
    </row>
    <row r="589" spans="1:4">
      <c r="A589" s="2" t="s">
        <v>5942</v>
      </c>
      <c r="B589" t="s">
        <v>5916</v>
      </c>
      <c r="C589" t="s">
        <v>5917</v>
      </c>
      <c r="D589">
        <v>1</v>
      </c>
    </row>
    <row r="590" spans="1:4">
      <c r="A590" s="2" t="s">
        <v>6521</v>
      </c>
      <c r="B590" t="s">
        <v>5173</v>
      </c>
      <c r="C590" t="s">
        <v>5917</v>
      </c>
      <c r="D590">
        <v>1</v>
      </c>
    </row>
    <row r="591" spans="1:4">
      <c r="A591" s="2" t="s">
        <v>7856</v>
      </c>
      <c r="B591" t="s">
        <v>7630</v>
      </c>
      <c r="C591" t="s">
        <v>5917</v>
      </c>
      <c r="D591">
        <v>2</v>
      </c>
    </row>
    <row r="592" spans="1:4">
      <c r="A592" s="2" t="s">
        <v>1940</v>
      </c>
      <c r="B592" t="s">
        <v>7630</v>
      </c>
      <c r="C592" t="s">
        <v>5917</v>
      </c>
      <c r="D592">
        <v>2</v>
      </c>
    </row>
    <row r="593" spans="1:4">
      <c r="A593" s="2" t="s">
        <v>1709</v>
      </c>
      <c r="B593" t="s">
        <v>7630</v>
      </c>
      <c r="C593" t="s">
        <v>5917</v>
      </c>
      <c r="D593">
        <v>2</v>
      </c>
    </row>
    <row r="594" spans="1:4">
      <c r="A594" s="2" t="s">
        <v>5426</v>
      </c>
      <c r="B594" t="s">
        <v>5385</v>
      </c>
      <c r="C594" t="s">
        <v>5917</v>
      </c>
      <c r="D594">
        <v>1</v>
      </c>
    </row>
    <row r="595" spans="1:4">
      <c r="A595" s="2" t="s">
        <v>776</v>
      </c>
      <c r="B595" t="s">
        <v>414</v>
      </c>
      <c r="C595" t="s">
        <v>5917</v>
      </c>
      <c r="D595">
        <v>1</v>
      </c>
    </row>
    <row r="596" spans="1:4">
      <c r="A596" s="2" t="s">
        <v>5152</v>
      </c>
      <c r="B596" t="s">
        <v>7630</v>
      </c>
      <c r="C596" t="s">
        <v>5917</v>
      </c>
      <c r="D596">
        <v>2</v>
      </c>
    </row>
    <row r="597" spans="1:4">
      <c r="A597" s="2" t="s">
        <v>4951</v>
      </c>
      <c r="B597" t="s">
        <v>5385</v>
      </c>
      <c r="C597" t="s">
        <v>5917</v>
      </c>
      <c r="D597">
        <v>1</v>
      </c>
    </row>
    <row r="598" spans="1:4">
      <c r="A598" s="2" t="s">
        <v>6800</v>
      </c>
      <c r="B598" t="s">
        <v>7630</v>
      </c>
      <c r="C598" t="s">
        <v>5917</v>
      </c>
      <c r="D598">
        <v>2</v>
      </c>
    </row>
    <row r="599" spans="1:4">
      <c r="A599" s="2" t="s">
        <v>222</v>
      </c>
      <c r="B599" t="s">
        <v>5385</v>
      </c>
      <c r="C599" t="s">
        <v>5758</v>
      </c>
      <c r="D599">
        <v>1</v>
      </c>
    </row>
    <row r="600" spans="1:4">
      <c r="A600" s="2" t="s">
        <v>312</v>
      </c>
      <c r="B600" t="s">
        <v>5385</v>
      </c>
      <c r="C600" t="s">
        <v>5917</v>
      </c>
      <c r="D600">
        <v>1</v>
      </c>
    </row>
    <row r="601" spans="1:4">
      <c r="A601" s="2" t="s">
        <v>5505</v>
      </c>
      <c r="B601" t="s">
        <v>7630</v>
      </c>
      <c r="C601" t="s">
        <v>5917</v>
      </c>
      <c r="D601">
        <v>2</v>
      </c>
    </row>
    <row r="602" spans="1:4">
      <c r="A602" s="2" t="s">
        <v>4064</v>
      </c>
      <c r="B602" t="s">
        <v>7630</v>
      </c>
      <c r="C602" t="s">
        <v>5917</v>
      </c>
      <c r="D602">
        <v>2</v>
      </c>
    </row>
    <row r="603" spans="1:4">
      <c r="A603" s="2" t="s">
        <v>3862</v>
      </c>
      <c r="B603" t="s">
        <v>7630</v>
      </c>
      <c r="C603" t="s">
        <v>5917</v>
      </c>
      <c r="D603">
        <v>2</v>
      </c>
    </row>
    <row r="604" spans="1:4">
      <c r="A604" s="2" t="s">
        <v>7297</v>
      </c>
      <c r="B604" t="s">
        <v>7630</v>
      </c>
      <c r="C604" t="s">
        <v>5917</v>
      </c>
      <c r="D604">
        <v>2</v>
      </c>
    </row>
    <row r="605" spans="1:4">
      <c r="A605" s="2" t="s">
        <v>7366</v>
      </c>
      <c r="B605" t="s">
        <v>7630</v>
      </c>
      <c r="C605" t="s">
        <v>5917</v>
      </c>
      <c r="D605">
        <v>2</v>
      </c>
    </row>
    <row r="606" spans="1:4">
      <c r="A606" s="2" t="s">
        <v>2228</v>
      </c>
      <c r="B606" t="s">
        <v>7630</v>
      </c>
      <c r="C606" t="s">
        <v>5917</v>
      </c>
      <c r="D606">
        <v>2</v>
      </c>
    </row>
    <row r="607" spans="1:4">
      <c r="A607" s="2" t="s">
        <v>3424</v>
      </c>
      <c r="B607" t="s">
        <v>7630</v>
      </c>
      <c r="C607" t="s">
        <v>5917</v>
      </c>
      <c r="D607">
        <v>2</v>
      </c>
    </row>
    <row r="608" spans="1:4">
      <c r="A608" s="2" t="s">
        <v>5434</v>
      </c>
      <c r="B608" t="s">
        <v>2771</v>
      </c>
      <c r="C608" t="s">
        <v>5917</v>
      </c>
      <c r="D608">
        <v>1</v>
      </c>
    </row>
    <row r="609" spans="1:4">
      <c r="A609" s="2" t="s">
        <v>5310</v>
      </c>
      <c r="B609" t="s">
        <v>5385</v>
      </c>
      <c r="C609" t="s">
        <v>5917</v>
      </c>
      <c r="D609">
        <v>1</v>
      </c>
    </row>
    <row r="610" spans="1:4">
      <c r="A610" s="2" t="s">
        <v>3957</v>
      </c>
      <c r="B610" t="s">
        <v>7630</v>
      </c>
      <c r="C610" t="s">
        <v>5917</v>
      </c>
      <c r="D610">
        <v>2</v>
      </c>
    </row>
    <row r="611" spans="1:4">
      <c r="A611" s="2" t="s">
        <v>8033</v>
      </c>
      <c r="B611" t="s">
        <v>7630</v>
      </c>
      <c r="C611" t="s">
        <v>5917</v>
      </c>
      <c r="D611">
        <v>2</v>
      </c>
    </row>
    <row r="612" spans="1:4">
      <c r="A612" s="2" t="s">
        <v>6914</v>
      </c>
      <c r="B612" t="s">
        <v>7630</v>
      </c>
      <c r="C612" t="s">
        <v>5917</v>
      </c>
      <c r="D612">
        <v>2</v>
      </c>
    </row>
    <row r="613" spans="1:4">
      <c r="A613" s="2" t="s">
        <v>6814</v>
      </c>
      <c r="B613" t="s">
        <v>7630</v>
      </c>
      <c r="C613" t="s">
        <v>5917</v>
      </c>
      <c r="D613">
        <v>2</v>
      </c>
    </row>
    <row r="614" spans="1:4">
      <c r="A614" s="2" t="s">
        <v>670</v>
      </c>
      <c r="B614" t="s">
        <v>5385</v>
      </c>
      <c r="C614" t="s">
        <v>5917</v>
      </c>
      <c r="D614">
        <v>1</v>
      </c>
    </row>
    <row r="615" spans="1:4">
      <c r="A615" s="2" t="s">
        <v>4079</v>
      </c>
      <c r="B615" t="s">
        <v>7630</v>
      </c>
      <c r="C615" t="s">
        <v>5917</v>
      </c>
      <c r="D615">
        <v>2</v>
      </c>
    </row>
    <row r="616" spans="1:4">
      <c r="A616" s="2" t="s">
        <v>3611</v>
      </c>
      <c r="B616" t="s">
        <v>7630</v>
      </c>
      <c r="C616" t="s">
        <v>5917</v>
      </c>
      <c r="D616">
        <v>2</v>
      </c>
    </row>
    <row r="617" spans="1:4">
      <c r="A617" s="2" t="s">
        <v>1837</v>
      </c>
      <c r="B617" t="s">
        <v>7630</v>
      </c>
      <c r="C617" t="s">
        <v>5917</v>
      </c>
      <c r="D617">
        <v>2</v>
      </c>
    </row>
    <row r="618" spans="1:4">
      <c r="A618" s="2" t="s">
        <v>3024</v>
      </c>
      <c r="B618" t="s">
        <v>7630</v>
      </c>
      <c r="C618" t="s">
        <v>5917</v>
      </c>
      <c r="D618">
        <v>2</v>
      </c>
    </row>
    <row r="619" spans="1:4">
      <c r="A619" s="2" t="s">
        <v>5527</v>
      </c>
      <c r="B619" t="s">
        <v>7630</v>
      </c>
      <c r="C619" t="s">
        <v>5917</v>
      </c>
      <c r="D619">
        <v>2</v>
      </c>
    </row>
    <row r="620" spans="1:4">
      <c r="A620" s="2" t="s">
        <v>7190</v>
      </c>
      <c r="B620" t="s">
        <v>5385</v>
      </c>
      <c r="C620" t="s">
        <v>5917</v>
      </c>
      <c r="D620">
        <v>1</v>
      </c>
    </row>
    <row r="621" spans="1:4">
      <c r="A621" s="2" t="s">
        <v>6424</v>
      </c>
      <c r="B621" t="s">
        <v>7630</v>
      </c>
      <c r="C621" t="s">
        <v>5917</v>
      </c>
      <c r="D621">
        <v>2</v>
      </c>
    </row>
    <row r="622" spans="1:4">
      <c r="A622" s="2" t="s">
        <v>5772</v>
      </c>
      <c r="B622" t="s">
        <v>7630</v>
      </c>
      <c r="C622" t="s">
        <v>5917</v>
      </c>
      <c r="D622">
        <v>2</v>
      </c>
    </row>
    <row r="623" spans="1:4">
      <c r="A623" s="2" t="s">
        <v>1621</v>
      </c>
      <c r="B623" t="s">
        <v>7630</v>
      </c>
      <c r="C623" t="s">
        <v>5917</v>
      </c>
      <c r="D623">
        <v>2</v>
      </c>
    </row>
    <row r="624" spans="1:4">
      <c r="A624" s="2" t="s">
        <v>6279</v>
      </c>
      <c r="B624" t="s">
        <v>7630</v>
      </c>
      <c r="C624" t="s">
        <v>5917</v>
      </c>
      <c r="D624">
        <v>2</v>
      </c>
    </row>
    <row r="625" spans="1:4">
      <c r="A625" s="2" t="s">
        <v>8020</v>
      </c>
      <c r="B625" t="s">
        <v>7630</v>
      </c>
      <c r="C625" t="s">
        <v>5917</v>
      </c>
      <c r="D625">
        <v>2</v>
      </c>
    </row>
    <row r="626" spans="1:4">
      <c r="A626" s="2" t="s">
        <v>3154</v>
      </c>
      <c r="B626" t="s">
        <v>7630</v>
      </c>
      <c r="C626" t="s">
        <v>5917</v>
      </c>
      <c r="D626">
        <v>2</v>
      </c>
    </row>
    <row r="627" spans="1:4">
      <c r="A627" s="2" t="s">
        <v>5322</v>
      </c>
      <c r="B627" t="s">
        <v>7630</v>
      </c>
      <c r="C627" t="s">
        <v>5917</v>
      </c>
      <c r="D627">
        <v>2</v>
      </c>
    </row>
    <row r="628" spans="1:4">
      <c r="A628" s="2" t="s">
        <v>2708</v>
      </c>
      <c r="B628" t="s">
        <v>7630</v>
      </c>
      <c r="C628" t="s">
        <v>5917</v>
      </c>
      <c r="D628">
        <v>2</v>
      </c>
    </row>
    <row r="629" spans="1:4">
      <c r="A629" s="2" t="s">
        <v>313</v>
      </c>
      <c r="B629" t="s">
        <v>5385</v>
      </c>
      <c r="C629" t="s">
        <v>5917</v>
      </c>
      <c r="D629">
        <v>1</v>
      </c>
    </row>
    <row r="630" spans="1:4">
      <c r="A630" s="2" t="s">
        <v>7144</v>
      </c>
      <c r="B630" t="s">
        <v>7630</v>
      </c>
      <c r="C630" t="s">
        <v>5917</v>
      </c>
      <c r="D630">
        <v>2</v>
      </c>
    </row>
    <row r="631" spans="1:4">
      <c r="A631" s="2" t="s">
        <v>6990</v>
      </c>
      <c r="B631" t="s">
        <v>7630</v>
      </c>
      <c r="C631" t="s">
        <v>5917</v>
      </c>
      <c r="D631">
        <v>2</v>
      </c>
    </row>
    <row r="632" spans="1:4">
      <c r="A632" s="2" t="s">
        <v>3462</v>
      </c>
      <c r="B632" t="s">
        <v>5385</v>
      </c>
      <c r="C632" t="s">
        <v>5917</v>
      </c>
      <c r="D632">
        <v>1</v>
      </c>
    </row>
    <row r="633" spans="1:4">
      <c r="A633" s="2" t="s">
        <v>2851</v>
      </c>
      <c r="B633" t="s">
        <v>7630</v>
      </c>
      <c r="C633" t="s">
        <v>5917</v>
      </c>
      <c r="D633">
        <v>2</v>
      </c>
    </row>
    <row r="634" spans="1:4">
      <c r="A634" s="2" t="s">
        <v>6735</v>
      </c>
      <c r="B634" t="s">
        <v>7630</v>
      </c>
      <c r="C634" t="s">
        <v>5917</v>
      </c>
      <c r="D634">
        <v>2</v>
      </c>
    </row>
    <row r="635" spans="1:4">
      <c r="A635" s="2" t="s">
        <v>1084</v>
      </c>
      <c r="B635" t="s">
        <v>5916</v>
      </c>
      <c r="C635" t="s">
        <v>5917</v>
      </c>
      <c r="D635">
        <v>1</v>
      </c>
    </row>
    <row r="636" spans="1:4">
      <c r="A636" s="2" t="s">
        <v>3933</v>
      </c>
      <c r="B636" t="s">
        <v>7630</v>
      </c>
      <c r="C636" t="s">
        <v>5917</v>
      </c>
      <c r="D636">
        <v>2</v>
      </c>
    </row>
    <row r="637" spans="1:4">
      <c r="A637" s="2" t="s">
        <v>4003</v>
      </c>
      <c r="B637" t="s">
        <v>7630</v>
      </c>
      <c r="C637" t="s">
        <v>5917</v>
      </c>
      <c r="D637">
        <v>2</v>
      </c>
    </row>
    <row r="638" spans="1:4">
      <c r="A638" s="2" t="s">
        <v>3977</v>
      </c>
      <c r="B638" t="s">
        <v>7630</v>
      </c>
      <c r="C638" t="s">
        <v>5917</v>
      </c>
      <c r="D638">
        <v>2</v>
      </c>
    </row>
    <row r="639" spans="1:4">
      <c r="A639" s="2" t="s">
        <v>6281</v>
      </c>
      <c r="B639" t="s">
        <v>7630</v>
      </c>
      <c r="C639" t="s">
        <v>5917</v>
      </c>
      <c r="D639">
        <v>2</v>
      </c>
    </row>
    <row r="640" spans="1:4">
      <c r="A640" s="2" t="s">
        <v>7271</v>
      </c>
      <c r="B640" t="s">
        <v>7630</v>
      </c>
      <c r="C640" t="s">
        <v>5917</v>
      </c>
      <c r="D640">
        <v>2</v>
      </c>
    </row>
    <row r="641" spans="1:4">
      <c r="A641" s="2" t="s">
        <v>7589</v>
      </c>
      <c r="B641" t="s">
        <v>7630</v>
      </c>
      <c r="C641" t="s">
        <v>5917</v>
      </c>
      <c r="D641">
        <v>2</v>
      </c>
    </row>
    <row r="642" spans="1:4">
      <c r="A642" s="2" t="s">
        <v>7660</v>
      </c>
      <c r="B642" t="s">
        <v>7630</v>
      </c>
      <c r="C642" t="s">
        <v>5917</v>
      </c>
      <c r="D642">
        <v>2</v>
      </c>
    </row>
    <row r="643" spans="1:4">
      <c r="A643" s="2" t="s">
        <v>3464</v>
      </c>
      <c r="B643" t="s">
        <v>5385</v>
      </c>
      <c r="C643" t="s">
        <v>5917</v>
      </c>
      <c r="D643">
        <v>1</v>
      </c>
    </row>
    <row r="644" spans="1:4">
      <c r="A644" s="2" t="s">
        <v>6849</v>
      </c>
      <c r="B644" t="s">
        <v>5916</v>
      </c>
      <c r="C644" t="s">
        <v>5917</v>
      </c>
      <c r="D644">
        <v>1</v>
      </c>
    </row>
    <row r="645" spans="1:4">
      <c r="A645" s="2" t="s">
        <v>6520</v>
      </c>
      <c r="B645" t="s">
        <v>2594</v>
      </c>
      <c r="C645" t="s">
        <v>5917</v>
      </c>
      <c r="D645">
        <v>1</v>
      </c>
    </row>
    <row r="646" spans="1:4">
      <c r="A646" s="2" t="s">
        <v>436</v>
      </c>
      <c r="B646" t="s">
        <v>5385</v>
      </c>
      <c r="C646" t="s">
        <v>5917</v>
      </c>
      <c r="D646">
        <v>1</v>
      </c>
    </row>
    <row r="647" spans="1:4">
      <c r="A647" s="2" t="s">
        <v>3970</v>
      </c>
      <c r="B647" t="s">
        <v>7630</v>
      </c>
      <c r="C647" t="s">
        <v>5917</v>
      </c>
      <c r="D647">
        <v>2</v>
      </c>
    </row>
    <row r="648" spans="1:4">
      <c r="A648" s="2" t="s">
        <v>2993</v>
      </c>
      <c r="B648" t="s">
        <v>7630</v>
      </c>
      <c r="C648" t="s">
        <v>5917</v>
      </c>
      <c r="D648">
        <v>2</v>
      </c>
    </row>
    <row r="649" spans="1:4">
      <c r="A649" s="2" t="s">
        <v>3594</v>
      </c>
      <c r="B649" t="s">
        <v>7630</v>
      </c>
      <c r="C649" t="s">
        <v>5917</v>
      </c>
      <c r="D649">
        <v>2</v>
      </c>
    </row>
    <row r="650" spans="1:4">
      <c r="A650" s="2" t="s">
        <v>1244</v>
      </c>
      <c r="B650" t="s">
        <v>5385</v>
      </c>
      <c r="C650" t="s">
        <v>5917</v>
      </c>
      <c r="D650">
        <v>1</v>
      </c>
    </row>
    <row r="651" spans="1:4">
      <c r="A651" s="2" t="s">
        <v>941</v>
      </c>
      <c r="B651" t="s">
        <v>7630</v>
      </c>
      <c r="C651" t="s">
        <v>5917</v>
      </c>
      <c r="D651">
        <v>2</v>
      </c>
    </row>
    <row r="652" spans="1:4">
      <c r="A652" s="2" t="s">
        <v>656</v>
      </c>
      <c r="B652" t="s">
        <v>5385</v>
      </c>
      <c r="C652" t="s">
        <v>5917</v>
      </c>
      <c r="D652">
        <v>1</v>
      </c>
    </row>
    <row r="653" spans="1:4">
      <c r="A653" s="2" t="s">
        <v>5496</v>
      </c>
      <c r="B653" t="s">
        <v>7630</v>
      </c>
      <c r="C653" t="s">
        <v>5917</v>
      </c>
      <c r="D653">
        <v>2</v>
      </c>
    </row>
    <row r="654" spans="1:4">
      <c r="A654" s="2" t="s">
        <v>4378</v>
      </c>
      <c r="B654" t="s">
        <v>7630</v>
      </c>
      <c r="C654" t="s">
        <v>5917</v>
      </c>
      <c r="D654">
        <v>2</v>
      </c>
    </row>
    <row r="655" spans="1:4">
      <c r="A655" s="2" t="s">
        <v>3941</v>
      </c>
      <c r="B655" t="s">
        <v>7630</v>
      </c>
      <c r="C655" t="s">
        <v>5917</v>
      </c>
      <c r="D655">
        <v>2</v>
      </c>
    </row>
    <row r="656" spans="1:4">
      <c r="A656" s="2" t="s">
        <v>3979</v>
      </c>
      <c r="B656" t="s">
        <v>7630</v>
      </c>
      <c r="C656" t="s">
        <v>5917</v>
      </c>
      <c r="D656">
        <v>2</v>
      </c>
    </row>
    <row r="657" spans="1:4">
      <c r="A657" s="2" t="s">
        <v>3349</v>
      </c>
      <c r="B657" t="s">
        <v>7630</v>
      </c>
      <c r="C657" t="s">
        <v>5917</v>
      </c>
      <c r="D657">
        <v>2</v>
      </c>
    </row>
    <row r="658" spans="1:4">
      <c r="A658" s="2" t="s">
        <v>7835</v>
      </c>
      <c r="B658" t="s">
        <v>2602</v>
      </c>
      <c r="C658" t="s">
        <v>5917</v>
      </c>
      <c r="D658">
        <v>1</v>
      </c>
    </row>
    <row r="659" spans="1:4">
      <c r="A659" s="2" t="s">
        <v>1679</v>
      </c>
      <c r="B659" t="s">
        <v>7630</v>
      </c>
      <c r="C659" t="s">
        <v>5917</v>
      </c>
      <c r="D659">
        <v>2</v>
      </c>
    </row>
    <row r="660" spans="1:4">
      <c r="A660" s="2" t="s">
        <v>6136</v>
      </c>
      <c r="B660" t="s">
        <v>7630</v>
      </c>
      <c r="C660" t="s">
        <v>5917</v>
      </c>
      <c r="D660">
        <v>2</v>
      </c>
    </row>
    <row r="661" spans="1:4">
      <c r="A661" s="2" t="s">
        <v>5888</v>
      </c>
      <c r="B661" t="s">
        <v>5385</v>
      </c>
      <c r="C661" t="s">
        <v>5917</v>
      </c>
      <c r="D661">
        <v>1</v>
      </c>
    </row>
    <row r="662" spans="1:4">
      <c r="A662" s="2" t="s">
        <v>5252</v>
      </c>
      <c r="B662" t="s">
        <v>5173</v>
      </c>
      <c r="C662" t="s">
        <v>5917</v>
      </c>
      <c r="D662">
        <v>2</v>
      </c>
    </row>
    <row r="663" spans="1:4">
      <c r="A663" s="2" t="s">
        <v>849</v>
      </c>
      <c r="B663" t="s">
        <v>5385</v>
      </c>
      <c r="C663" t="s">
        <v>5917</v>
      </c>
      <c r="D663">
        <v>1</v>
      </c>
    </row>
    <row r="664" spans="1:4">
      <c r="A664" s="2" t="s">
        <v>2614</v>
      </c>
      <c r="B664" t="s">
        <v>5916</v>
      </c>
      <c r="C664" t="s">
        <v>5756</v>
      </c>
      <c r="D664">
        <v>1</v>
      </c>
    </row>
    <row r="665" spans="1:4">
      <c r="A665" s="2" t="s">
        <v>3992</v>
      </c>
      <c r="B665" t="s">
        <v>7630</v>
      </c>
      <c r="C665" t="s">
        <v>5917</v>
      </c>
      <c r="D665">
        <v>2</v>
      </c>
    </row>
    <row r="666" spans="1:4">
      <c r="A666" s="2" t="s">
        <v>1830</v>
      </c>
      <c r="B666" t="s">
        <v>7630</v>
      </c>
      <c r="C666" t="s">
        <v>5917</v>
      </c>
      <c r="D666">
        <v>2</v>
      </c>
    </row>
    <row r="667" spans="1:4">
      <c r="A667" s="2" t="s">
        <v>2447</v>
      </c>
      <c r="B667" t="s">
        <v>4864</v>
      </c>
      <c r="C667" t="s">
        <v>5917</v>
      </c>
      <c r="D667">
        <v>1</v>
      </c>
    </row>
    <row r="668" spans="1:4">
      <c r="A668" s="2" t="s">
        <v>3523</v>
      </c>
      <c r="B668" t="s">
        <v>7630</v>
      </c>
      <c r="C668" t="s">
        <v>5917</v>
      </c>
      <c r="D668">
        <v>2</v>
      </c>
    </row>
    <row r="669" spans="1:4">
      <c r="A669" s="2" t="s">
        <v>3533</v>
      </c>
      <c r="B669" t="s">
        <v>7630</v>
      </c>
      <c r="C669" t="s">
        <v>5917</v>
      </c>
      <c r="D669">
        <v>2</v>
      </c>
    </row>
    <row r="670" spans="1:4">
      <c r="A670" s="2" t="s">
        <v>3314</v>
      </c>
      <c r="B670" t="s">
        <v>7630</v>
      </c>
      <c r="C670" t="s">
        <v>5917</v>
      </c>
      <c r="D670">
        <v>2</v>
      </c>
    </row>
    <row r="671" spans="1:4">
      <c r="A671" s="2" t="s">
        <v>3538</v>
      </c>
      <c r="B671" t="s">
        <v>7630</v>
      </c>
      <c r="C671" t="s">
        <v>5917</v>
      </c>
      <c r="D671">
        <v>2</v>
      </c>
    </row>
    <row r="672" spans="1:4">
      <c r="A672" s="2" t="s">
        <v>7850</v>
      </c>
      <c r="B672" t="s">
        <v>7630</v>
      </c>
      <c r="C672" t="s">
        <v>5917</v>
      </c>
      <c r="D672">
        <v>2</v>
      </c>
    </row>
    <row r="673" spans="1:4">
      <c r="A673" s="2" t="s">
        <v>5795</v>
      </c>
      <c r="B673" t="s">
        <v>5172</v>
      </c>
      <c r="C673" t="s">
        <v>5758</v>
      </c>
      <c r="D673">
        <v>2</v>
      </c>
    </row>
    <row r="674" spans="1:4">
      <c r="A674" s="2" t="s">
        <v>7041</v>
      </c>
      <c r="B674" t="s">
        <v>7630</v>
      </c>
      <c r="C674" t="s">
        <v>5917</v>
      </c>
      <c r="D674">
        <v>2</v>
      </c>
    </row>
    <row r="675" spans="1:4">
      <c r="A675" s="2" t="s">
        <v>3421</v>
      </c>
      <c r="B675" t="s">
        <v>7630</v>
      </c>
      <c r="C675" t="s">
        <v>5917</v>
      </c>
      <c r="D675">
        <v>2</v>
      </c>
    </row>
    <row r="676" spans="1:4">
      <c r="A676" s="2" t="s">
        <v>3416</v>
      </c>
      <c r="B676" t="s">
        <v>7630</v>
      </c>
      <c r="C676" t="s">
        <v>5917</v>
      </c>
      <c r="D676">
        <v>2</v>
      </c>
    </row>
    <row r="677" spans="1:4">
      <c r="A677" s="2" t="s">
        <v>3664</v>
      </c>
      <c r="B677" t="s">
        <v>5385</v>
      </c>
      <c r="C677" t="s">
        <v>5917</v>
      </c>
      <c r="D677">
        <v>1</v>
      </c>
    </row>
    <row r="678" spans="1:4">
      <c r="A678" s="2" t="s">
        <v>376</v>
      </c>
      <c r="B678" t="s">
        <v>5385</v>
      </c>
      <c r="C678" t="s">
        <v>5917</v>
      </c>
      <c r="D678">
        <v>1</v>
      </c>
    </row>
    <row r="679" spans="1:4">
      <c r="A679" s="2" t="s">
        <v>437</v>
      </c>
      <c r="B679" t="s">
        <v>5385</v>
      </c>
      <c r="C679" t="s">
        <v>5917</v>
      </c>
      <c r="D679">
        <v>1</v>
      </c>
    </row>
    <row r="680" spans="1:4">
      <c r="A680" s="2" t="s">
        <v>4622</v>
      </c>
      <c r="B680" t="s">
        <v>7630</v>
      </c>
      <c r="C680" t="s">
        <v>5917</v>
      </c>
      <c r="D680">
        <v>2</v>
      </c>
    </row>
    <row r="681" spans="1:4">
      <c r="A681" s="2" t="s">
        <v>3706</v>
      </c>
      <c r="B681" t="s">
        <v>7630</v>
      </c>
      <c r="C681" t="s">
        <v>5917</v>
      </c>
      <c r="D681">
        <v>2</v>
      </c>
    </row>
    <row r="682" spans="1:4">
      <c r="A682" s="2" t="s">
        <v>3210</v>
      </c>
      <c r="B682" t="s">
        <v>7630</v>
      </c>
      <c r="C682" t="s">
        <v>5917</v>
      </c>
      <c r="D682">
        <v>2</v>
      </c>
    </row>
    <row r="683" spans="1:4">
      <c r="A683" s="2" t="s">
        <v>4809</v>
      </c>
      <c r="B683" t="s">
        <v>7630</v>
      </c>
      <c r="C683" t="s">
        <v>5917</v>
      </c>
      <c r="D683">
        <v>2</v>
      </c>
    </row>
    <row r="684" spans="1:4">
      <c r="A684" s="2" t="s">
        <v>7841</v>
      </c>
      <c r="B684" t="s">
        <v>7630</v>
      </c>
      <c r="C684" t="s">
        <v>5917</v>
      </c>
      <c r="D684">
        <v>2</v>
      </c>
    </row>
    <row r="685" spans="1:4">
      <c r="A685" s="2" t="s">
        <v>7295</v>
      </c>
      <c r="B685" t="s">
        <v>7630</v>
      </c>
      <c r="C685" t="s">
        <v>5917</v>
      </c>
      <c r="D685">
        <v>2</v>
      </c>
    </row>
    <row r="686" spans="1:4">
      <c r="A686" s="2" t="s">
        <v>2920</v>
      </c>
      <c r="B686" t="s">
        <v>7630</v>
      </c>
      <c r="C686" t="s">
        <v>5917</v>
      </c>
      <c r="D686">
        <v>2</v>
      </c>
    </row>
    <row r="687" spans="1:4">
      <c r="A687" s="2" t="s">
        <v>2971</v>
      </c>
      <c r="B687" t="s">
        <v>7630</v>
      </c>
      <c r="C687" t="s">
        <v>5917</v>
      </c>
      <c r="D687">
        <v>2</v>
      </c>
    </row>
    <row r="688" spans="1:4">
      <c r="A688" s="2" t="s">
        <v>937</v>
      </c>
      <c r="B688" t="s">
        <v>621</v>
      </c>
      <c r="C688" t="s">
        <v>5917</v>
      </c>
      <c r="D688">
        <v>1</v>
      </c>
    </row>
    <row r="689" spans="1:4">
      <c r="A689" s="2" t="s">
        <v>195</v>
      </c>
      <c r="B689" t="s">
        <v>5385</v>
      </c>
      <c r="C689" t="s">
        <v>5758</v>
      </c>
      <c r="D689">
        <v>1</v>
      </c>
    </row>
    <row r="690" spans="1:4">
      <c r="A690" s="2" t="s">
        <v>196</v>
      </c>
      <c r="B690" t="s">
        <v>5385</v>
      </c>
      <c r="C690" t="s">
        <v>5758</v>
      </c>
      <c r="D690">
        <v>1</v>
      </c>
    </row>
    <row r="691" spans="1:4">
      <c r="A691" s="2" t="s">
        <v>5771</v>
      </c>
      <c r="B691" t="s">
        <v>7630</v>
      </c>
      <c r="C691" t="s">
        <v>5917</v>
      </c>
      <c r="D691">
        <v>2</v>
      </c>
    </row>
    <row r="692" spans="1:4">
      <c r="A692" s="2" t="s">
        <v>5017</v>
      </c>
      <c r="B692" t="s">
        <v>7630</v>
      </c>
      <c r="C692" t="s">
        <v>5917</v>
      </c>
      <c r="D692">
        <v>2</v>
      </c>
    </row>
    <row r="693" spans="1:4">
      <c r="A693" s="2" t="s">
        <v>6655</v>
      </c>
      <c r="B693" t="s">
        <v>7630</v>
      </c>
      <c r="C693" t="s">
        <v>5917</v>
      </c>
      <c r="D693">
        <v>2</v>
      </c>
    </row>
    <row r="694" spans="1:4">
      <c r="A694" s="2" t="s">
        <v>5303</v>
      </c>
      <c r="B694" t="s">
        <v>7630</v>
      </c>
      <c r="C694" t="s">
        <v>5917</v>
      </c>
      <c r="D694">
        <v>2</v>
      </c>
    </row>
    <row r="695" spans="1:4">
      <c r="A695" s="2" t="s">
        <v>5881</v>
      </c>
      <c r="B695" t="s">
        <v>5385</v>
      </c>
      <c r="C695" t="s">
        <v>5917</v>
      </c>
      <c r="D695">
        <v>1</v>
      </c>
    </row>
    <row r="696" spans="1:4">
      <c r="A696" s="2" t="s">
        <v>3805</v>
      </c>
      <c r="B696" t="s">
        <v>7630</v>
      </c>
      <c r="C696" t="s">
        <v>5917</v>
      </c>
      <c r="D696">
        <v>2</v>
      </c>
    </row>
    <row r="697" spans="1:4">
      <c r="A697" s="2" t="s">
        <v>2986</v>
      </c>
      <c r="B697" t="s">
        <v>7630</v>
      </c>
      <c r="C697" t="s">
        <v>5917</v>
      </c>
      <c r="D697">
        <v>2</v>
      </c>
    </row>
    <row r="698" spans="1:4">
      <c r="A698" s="2" t="s">
        <v>5066</v>
      </c>
      <c r="B698" t="s">
        <v>7630</v>
      </c>
      <c r="C698" t="s">
        <v>5917</v>
      </c>
      <c r="D698">
        <v>2</v>
      </c>
    </row>
    <row r="699" spans="1:4">
      <c r="A699" s="2" t="s">
        <v>5279</v>
      </c>
      <c r="B699" t="s">
        <v>7630</v>
      </c>
      <c r="C699" t="s">
        <v>5917</v>
      </c>
      <c r="D699">
        <v>2</v>
      </c>
    </row>
    <row r="700" spans="1:4">
      <c r="A700" s="2" t="s">
        <v>5563</v>
      </c>
      <c r="B700" t="s">
        <v>5916</v>
      </c>
      <c r="C700" t="s">
        <v>5917</v>
      </c>
      <c r="D700">
        <v>1</v>
      </c>
    </row>
    <row r="701" spans="1:4">
      <c r="A701" s="2" t="s">
        <v>1724</v>
      </c>
      <c r="B701" t="s">
        <v>5385</v>
      </c>
      <c r="C701" t="s">
        <v>5917</v>
      </c>
      <c r="D701">
        <v>1</v>
      </c>
    </row>
    <row r="702" spans="1:4">
      <c r="A702" s="2" t="s">
        <v>5400</v>
      </c>
      <c r="B702" t="s">
        <v>7630</v>
      </c>
      <c r="C702" t="s">
        <v>5917</v>
      </c>
      <c r="D702">
        <v>2</v>
      </c>
    </row>
    <row r="703" spans="1:4">
      <c r="A703" s="2" t="s">
        <v>4512</v>
      </c>
      <c r="B703" t="s">
        <v>7630</v>
      </c>
      <c r="C703" t="s">
        <v>5917</v>
      </c>
      <c r="D703">
        <v>2</v>
      </c>
    </row>
    <row r="704" spans="1:4">
      <c r="A704" s="2" t="s">
        <v>7979</v>
      </c>
      <c r="B704" t="s">
        <v>7630</v>
      </c>
      <c r="C704" t="s">
        <v>5917</v>
      </c>
      <c r="D704">
        <v>2</v>
      </c>
    </row>
    <row r="705" spans="1:4">
      <c r="A705" s="2" t="s">
        <v>7123</v>
      </c>
      <c r="B705" t="s">
        <v>7630</v>
      </c>
      <c r="C705" t="s">
        <v>5917</v>
      </c>
      <c r="D705">
        <v>2</v>
      </c>
    </row>
    <row r="706" spans="1:4">
      <c r="A706" s="2" t="s">
        <v>6282</v>
      </c>
      <c r="B706" t="s">
        <v>7630</v>
      </c>
      <c r="C706" t="s">
        <v>5917</v>
      </c>
      <c r="D706">
        <v>2</v>
      </c>
    </row>
    <row r="707" spans="1:4">
      <c r="A707" s="2" t="s">
        <v>3804</v>
      </c>
      <c r="B707" t="s">
        <v>7630</v>
      </c>
      <c r="C707" t="s">
        <v>5917</v>
      </c>
      <c r="D707">
        <v>2</v>
      </c>
    </row>
    <row r="708" spans="1:4">
      <c r="A708" s="2" t="s">
        <v>6343</v>
      </c>
      <c r="B708" t="s">
        <v>2591</v>
      </c>
      <c r="C708" t="s">
        <v>5757</v>
      </c>
      <c r="D708">
        <v>2</v>
      </c>
    </row>
    <row r="709" spans="1:4">
      <c r="A709" s="2" t="s">
        <v>1141</v>
      </c>
      <c r="B709" t="s">
        <v>5385</v>
      </c>
      <c r="C709" t="s">
        <v>5917</v>
      </c>
      <c r="D709">
        <v>1</v>
      </c>
    </row>
    <row r="710" spans="1:4">
      <c r="A710" s="2" t="s">
        <v>1173</v>
      </c>
      <c r="B710" t="s">
        <v>5916</v>
      </c>
      <c r="C710" t="s">
        <v>5758</v>
      </c>
      <c r="D710">
        <v>1</v>
      </c>
    </row>
    <row r="711" spans="1:4">
      <c r="A711" s="2" t="s">
        <v>3959</v>
      </c>
      <c r="B711" t="s">
        <v>7630</v>
      </c>
      <c r="C711" t="s">
        <v>5917</v>
      </c>
      <c r="D711">
        <v>2</v>
      </c>
    </row>
    <row r="712" spans="1:4">
      <c r="A712" s="2" t="s">
        <v>6547</v>
      </c>
      <c r="B712" t="s">
        <v>7630</v>
      </c>
      <c r="C712" t="s">
        <v>5917</v>
      </c>
      <c r="D712">
        <v>2</v>
      </c>
    </row>
    <row r="713" spans="1:4">
      <c r="A713" s="2" t="s">
        <v>5093</v>
      </c>
      <c r="B713" t="s">
        <v>7630</v>
      </c>
      <c r="C713" t="s">
        <v>5917</v>
      </c>
      <c r="D713">
        <v>2</v>
      </c>
    </row>
    <row r="714" spans="1:4">
      <c r="A714" s="2" t="s">
        <v>6780</v>
      </c>
      <c r="B714" t="s">
        <v>7630</v>
      </c>
      <c r="C714" t="s">
        <v>5917</v>
      </c>
      <c r="D714">
        <v>2</v>
      </c>
    </row>
    <row r="715" spans="1:4">
      <c r="A715" s="2" t="s">
        <v>2867</v>
      </c>
      <c r="B715" t="s">
        <v>7630</v>
      </c>
      <c r="C715" t="s">
        <v>5917</v>
      </c>
      <c r="D715">
        <v>2</v>
      </c>
    </row>
    <row r="716" spans="1:4">
      <c r="A716" s="2" t="s">
        <v>5291</v>
      </c>
      <c r="B716" t="s">
        <v>612</v>
      </c>
      <c r="C716" t="s">
        <v>5758</v>
      </c>
      <c r="D716">
        <v>1</v>
      </c>
    </row>
    <row r="717" spans="1:4">
      <c r="A717" s="2" t="s">
        <v>1189</v>
      </c>
      <c r="B717" t="s">
        <v>5385</v>
      </c>
      <c r="C717" t="s">
        <v>5917</v>
      </c>
      <c r="D717">
        <v>1</v>
      </c>
    </row>
    <row r="718" spans="1:4">
      <c r="A718" s="2" t="s">
        <v>1354</v>
      </c>
      <c r="B718" t="s">
        <v>7630</v>
      </c>
      <c r="C718" t="s">
        <v>5917</v>
      </c>
      <c r="D718">
        <v>2</v>
      </c>
    </row>
    <row r="719" spans="1:4">
      <c r="A719" s="2" t="s">
        <v>4600</v>
      </c>
      <c r="B719" t="s">
        <v>7630</v>
      </c>
      <c r="C719" t="s">
        <v>5917</v>
      </c>
      <c r="D719">
        <v>2</v>
      </c>
    </row>
    <row r="720" spans="1:4">
      <c r="A720" s="2" t="s">
        <v>3993</v>
      </c>
      <c r="B720" t="s">
        <v>7630</v>
      </c>
      <c r="C720" t="s">
        <v>5917</v>
      </c>
      <c r="D720">
        <v>2</v>
      </c>
    </row>
    <row r="721" spans="1:4">
      <c r="A721" s="2" t="s">
        <v>3865</v>
      </c>
      <c r="B721" t="s">
        <v>7630</v>
      </c>
      <c r="C721" t="s">
        <v>5917</v>
      </c>
      <c r="D721">
        <v>2</v>
      </c>
    </row>
    <row r="722" spans="1:4">
      <c r="A722" s="2" t="s">
        <v>6973</v>
      </c>
      <c r="B722" t="s">
        <v>7630</v>
      </c>
      <c r="C722" t="s">
        <v>5917</v>
      </c>
      <c r="D722">
        <v>2</v>
      </c>
    </row>
    <row r="723" spans="1:4">
      <c r="A723" s="2" t="s">
        <v>6148</v>
      </c>
      <c r="B723" t="s">
        <v>5916</v>
      </c>
      <c r="C723" t="s">
        <v>5757</v>
      </c>
      <c r="D723">
        <v>2</v>
      </c>
    </row>
    <row r="724" spans="1:4">
      <c r="A724" s="2" t="s">
        <v>314</v>
      </c>
      <c r="B724" t="s">
        <v>5385</v>
      </c>
      <c r="C724" t="s">
        <v>5917</v>
      </c>
      <c r="D724">
        <v>1</v>
      </c>
    </row>
    <row r="725" spans="1:4">
      <c r="A725" s="2" t="s">
        <v>197</v>
      </c>
      <c r="B725" t="s">
        <v>5385</v>
      </c>
      <c r="C725" t="s">
        <v>5758</v>
      </c>
      <c r="D725">
        <v>1</v>
      </c>
    </row>
    <row r="726" spans="1:4">
      <c r="A726" s="2" t="s">
        <v>6665</v>
      </c>
      <c r="B726" t="s">
        <v>429</v>
      </c>
      <c r="C726" t="s">
        <v>5917</v>
      </c>
      <c r="D726">
        <v>1</v>
      </c>
    </row>
    <row r="727" spans="1:4">
      <c r="A727" s="2" t="s">
        <v>5432</v>
      </c>
      <c r="B727" t="s">
        <v>5385</v>
      </c>
      <c r="C727" t="s">
        <v>5917</v>
      </c>
      <c r="D727">
        <v>1</v>
      </c>
    </row>
    <row r="728" spans="1:4">
      <c r="A728" s="2" t="s">
        <v>3699</v>
      </c>
      <c r="B728" t="s">
        <v>7630</v>
      </c>
      <c r="C728" t="s">
        <v>5917</v>
      </c>
      <c r="D728">
        <v>2</v>
      </c>
    </row>
    <row r="729" spans="1:4">
      <c r="A729" s="2" t="s">
        <v>4921</v>
      </c>
      <c r="B729" t="s">
        <v>7630</v>
      </c>
      <c r="C729" t="s">
        <v>5917</v>
      </c>
      <c r="D729">
        <v>2</v>
      </c>
    </row>
    <row r="730" spans="1:4">
      <c r="A730" s="2" t="s">
        <v>2565</v>
      </c>
      <c r="B730" t="s">
        <v>5916</v>
      </c>
      <c r="C730" t="s">
        <v>5917</v>
      </c>
      <c r="D730">
        <v>1</v>
      </c>
    </row>
    <row r="731" spans="1:4">
      <c r="A731" s="2" t="s">
        <v>783</v>
      </c>
      <c r="B731" t="s">
        <v>5385</v>
      </c>
      <c r="C731" t="s">
        <v>5917</v>
      </c>
      <c r="D731">
        <v>1</v>
      </c>
    </row>
    <row r="732" spans="1:4">
      <c r="A732" s="2" t="s">
        <v>3602</v>
      </c>
      <c r="B732" t="s">
        <v>7630</v>
      </c>
      <c r="C732" t="s">
        <v>5917</v>
      </c>
      <c r="D732">
        <v>2</v>
      </c>
    </row>
    <row r="733" spans="1:4">
      <c r="A733" s="2" t="s">
        <v>2553</v>
      </c>
      <c r="B733" t="s">
        <v>5385</v>
      </c>
      <c r="C733" t="s">
        <v>5917</v>
      </c>
      <c r="D733">
        <v>1</v>
      </c>
    </row>
    <row r="734" spans="1:4">
      <c r="A734" s="2" t="s">
        <v>49</v>
      </c>
      <c r="B734" t="s">
        <v>2592</v>
      </c>
      <c r="C734" t="s">
        <v>5917</v>
      </c>
      <c r="D734">
        <v>1</v>
      </c>
    </row>
    <row r="735" spans="1:4">
      <c r="A735" s="2" t="s">
        <v>7973</v>
      </c>
      <c r="B735" t="s">
        <v>7630</v>
      </c>
      <c r="C735" t="s">
        <v>5917</v>
      </c>
      <c r="D735">
        <v>2</v>
      </c>
    </row>
    <row r="736" spans="1:4">
      <c r="A736" s="2" t="s">
        <v>6989</v>
      </c>
      <c r="B736" t="s">
        <v>7630</v>
      </c>
      <c r="C736" t="s">
        <v>5917</v>
      </c>
      <c r="D736">
        <v>2</v>
      </c>
    </row>
    <row r="737" spans="1:4">
      <c r="A737" s="2" t="s">
        <v>5526</v>
      </c>
      <c r="B737" t="s">
        <v>7630</v>
      </c>
      <c r="C737" t="s">
        <v>5917</v>
      </c>
      <c r="D737">
        <v>2</v>
      </c>
    </row>
    <row r="738" spans="1:4">
      <c r="A738" s="2" t="s">
        <v>5548</v>
      </c>
      <c r="B738" t="s">
        <v>2593</v>
      </c>
      <c r="C738" t="s">
        <v>5917</v>
      </c>
      <c r="D738">
        <v>1</v>
      </c>
    </row>
    <row r="739" spans="1:4">
      <c r="A739" s="2" t="s">
        <v>1288</v>
      </c>
      <c r="B739" t="s">
        <v>5916</v>
      </c>
      <c r="C739" t="s">
        <v>5758</v>
      </c>
      <c r="D739">
        <v>1</v>
      </c>
    </row>
    <row r="740" spans="1:4">
      <c r="A740" s="2" t="s">
        <v>2506</v>
      </c>
      <c r="B740" t="s">
        <v>70</v>
      </c>
      <c r="C740" t="s">
        <v>5917</v>
      </c>
      <c r="D740">
        <v>1</v>
      </c>
    </row>
    <row r="741" spans="1:4">
      <c r="A741" s="2" t="s">
        <v>3965</v>
      </c>
      <c r="B741" t="s">
        <v>7630</v>
      </c>
      <c r="C741" t="s">
        <v>5917</v>
      </c>
      <c r="D741">
        <v>2</v>
      </c>
    </row>
    <row r="742" spans="1:4">
      <c r="A742" s="2" t="s">
        <v>4012</v>
      </c>
      <c r="B742" t="s">
        <v>7630</v>
      </c>
      <c r="C742" t="s">
        <v>5917</v>
      </c>
      <c r="D742">
        <v>2</v>
      </c>
    </row>
    <row r="743" spans="1:4">
      <c r="A743" s="2" t="s">
        <v>5372</v>
      </c>
      <c r="B743" t="s">
        <v>7630</v>
      </c>
      <c r="C743" t="s">
        <v>5917</v>
      </c>
      <c r="D743">
        <v>2</v>
      </c>
    </row>
    <row r="744" spans="1:4">
      <c r="A744" s="2" t="s">
        <v>5900</v>
      </c>
      <c r="B744" t="s">
        <v>7630</v>
      </c>
      <c r="C744" t="s">
        <v>5917</v>
      </c>
      <c r="D744">
        <v>2</v>
      </c>
    </row>
    <row r="745" spans="1:4">
      <c r="A745" s="2" t="s">
        <v>7216</v>
      </c>
      <c r="B745" t="s">
        <v>5385</v>
      </c>
      <c r="C745" t="s">
        <v>5917</v>
      </c>
      <c r="D745">
        <v>1</v>
      </c>
    </row>
    <row r="746" spans="1:4">
      <c r="A746" s="2" t="s">
        <v>6936</v>
      </c>
      <c r="B746" t="s">
        <v>7630</v>
      </c>
      <c r="C746" t="s">
        <v>5917</v>
      </c>
      <c r="D746">
        <v>2</v>
      </c>
    </row>
    <row r="747" spans="1:4">
      <c r="A747" s="2" t="s">
        <v>2325</v>
      </c>
      <c r="B747" t="s">
        <v>5385</v>
      </c>
      <c r="C747" t="s">
        <v>5758</v>
      </c>
      <c r="D747">
        <v>1</v>
      </c>
    </row>
    <row r="748" spans="1:4">
      <c r="A748" s="2" t="s">
        <v>847</v>
      </c>
      <c r="B748" t="s">
        <v>638</v>
      </c>
      <c r="C748" t="s">
        <v>5917</v>
      </c>
      <c r="D748">
        <v>1</v>
      </c>
    </row>
    <row r="749" spans="1:4">
      <c r="A749" s="2" t="s">
        <v>129</v>
      </c>
      <c r="B749" t="s">
        <v>5385</v>
      </c>
      <c r="C749" t="s">
        <v>5917</v>
      </c>
      <c r="D749">
        <v>1</v>
      </c>
    </row>
    <row r="750" spans="1:4">
      <c r="A750" s="2" t="s">
        <v>1574</v>
      </c>
      <c r="B750" t="s">
        <v>7630</v>
      </c>
      <c r="C750" t="s">
        <v>5917</v>
      </c>
      <c r="D750">
        <v>2</v>
      </c>
    </row>
    <row r="751" spans="1:4">
      <c r="A751" s="2" t="s">
        <v>4779</v>
      </c>
      <c r="B751" t="s">
        <v>7630</v>
      </c>
      <c r="C751" t="s">
        <v>5917</v>
      </c>
      <c r="D751">
        <v>2</v>
      </c>
    </row>
    <row r="752" spans="1:4">
      <c r="A752" s="2" t="s">
        <v>2897</v>
      </c>
      <c r="B752" t="s">
        <v>7630</v>
      </c>
      <c r="C752" t="s">
        <v>5917</v>
      </c>
      <c r="D752">
        <v>2</v>
      </c>
    </row>
    <row r="753" spans="1:4">
      <c r="A753" s="2" t="s">
        <v>6546</v>
      </c>
      <c r="B753" t="s">
        <v>5385</v>
      </c>
      <c r="C753" t="s">
        <v>5917</v>
      </c>
      <c r="D753">
        <v>1</v>
      </c>
    </row>
    <row r="754" spans="1:4">
      <c r="A754" s="2" t="s">
        <v>5784</v>
      </c>
      <c r="B754" t="s">
        <v>5916</v>
      </c>
      <c r="C754" t="s">
        <v>5756</v>
      </c>
      <c r="D754">
        <v>1</v>
      </c>
    </row>
    <row r="755" spans="1:4">
      <c r="A755" s="2" t="s">
        <v>6865</v>
      </c>
      <c r="B755" t="s">
        <v>7630</v>
      </c>
      <c r="C755" t="s">
        <v>5917</v>
      </c>
      <c r="D755">
        <v>2</v>
      </c>
    </row>
    <row r="756" spans="1:4">
      <c r="A756" s="2" t="s">
        <v>6014</v>
      </c>
      <c r="B756" t="s">
        <v>7630</v>
      </c>
      <c r="C756" t="s">
        <v>5758</v>
      </c>
      <c r="D756">
        <v>2</v>
      </c>
    </row>
    <row r="757" spans="1:4">
      <c r="A757" s="2" t="s">
        <v>2900</v>
      </c>
      <c r="B757" t="s">
        <v>7630</v>
      </c>
      <c r="C757" t="s">
        <v>5917</v>
      </c>
      <c r="D757">
        <v>2</v>
      </c>
    </row>
    <row r="758" spans="1:4">
      <c r="A758" s="2" t="s">
        <v>928</v>
      </c>
      <c r="B758" t="s">
        <v>5385</v>
      </c>
      <c r="C758" t="s">
        <v>5917</v>
      </c>
      <c r="D758">
        <v>1</v>
      </c>
    </row>
    <row r="759" spans="1:4">
      <c r="A759" s="2" t="s">
        <v>6754</v>
      </c>
      <c r="B759" t="s">
        <v>7630</v>
      </c>
      <c r="C759" t="s">
        <v>5757</v>
      </c>
      <c r="D759">
        <v>2</v>
      </c>
    </row>
    <row r="760" spans="1:4">
      <c r="A760" s="2" t="s">
        <v>3631</v>
      </c>
      <c r="B760" t="s">
        <v>7630</v>
      </c>
      <c r="C760" t="s">
        <v>5917</v>
      </c>
      <c r="D760">
        <v>2</v>
      </c>
    </row>
    <row r="761" spans="1:4">
      <c r="A761" s="2" t="s">
        <v>3493</v>
      </c>
      <c r="B761" t="s">
        <v>7630</v>
      </c>
      <c r="C761" t="s">
        <v>5917</v>
      </c>
      <c r="D761">
        <v>2</v>
      </c>
    </row>
    <row r="762" spans="1:4">
      <c r="A762" s="2" t="s">
        <v>6251</v>
      </c>
      <c r="B762" t="s">
        <v>7630</v>
      </c>
      <c r="C762" t="s">
        <v>5917</v>
      </c>
      <c r="D762">
        <v>2</v>
      </c>
    </row>
    <row r="763" spans="1:4">
      <c r="A763" s="2" t="s">
        <v>6545</v>
      </c>
      <c r="B763" t="s">
        <v>5916</v>
      </c>
      <c r="C763" t="s">
        <v>5917</v>
      </c>
      <c r="D763">
        <v>1</v>
      </c>
    </row>
    <row r="764" spans="1:4">
      <c r="A764" s="2" t="s">
        <v>41</v>
      </c>
      <c r="B764" t="s">
        <v>5916</v>
      </c>
      <c r="C764" t="s">
        <v>5917</v>
      </c>
      <c r="D764">
        <v>1</v>
      </c>
    </row>
    <row r="765" spans="1:4">
      <c r="A765" s="2" t="s">
        <v>64</v>
      </c>
      <c r="B765" t="s">
        <v>5385</v>
      </c>
      <c r="C765" t="s">
        <v>5917</v>
      </c>
      <c r="D765">
        <v>1</v>
      </c>
    </row>
    <row r="766" spans="1:4">
      <c r="A766" s="2" t="s">
        <v>1374</v>
      </c>
      <c r="B766" t="s">
        <v>7630</v>
      </c>
      <c r="C766" t="s">
        <v>5917</v>
      </c>
      <c r="D766">
        <v>2</v>
      </c>
    </row>
    <row r="767" spans="1:4">
      <c r="A767" s="2" t="s">
        <v>4295</v>
      </c>
      <c r="B767" t="s">
        <v>7630</v>
      </c>
      <c r="C767" t="s">
        <v>5917</v>
      </c>
      <c r="D767">
        <v>2</v>
      </c>
    </row>
    <row r="768" spans="1:4">
      <c r="A768" s="2" t="s">
        <v>6132</v>
      </c>
      <c r="B768" t="s">
        <v>5916</v>
      </c>
      <c r="C768" t="s">
        <v>5917</v>
      </c>
      <c r="D768">
        <v>1</v>
      </c>
    </row>
    <row r="769" spans="1:4">
      <c r="A769" s="2" t="s">
        <v>4993</v>
      </c>
      <c r="B769" t="s">
        <v>7630</v>
      </c>
      <c r="C769" t="s">
        <v>5917</v>
      </c>
      <c r="D769">
        <v>2</v>
      </c>
    </row>
    <row r="770" spans="1:4">
      <c r="A770" s="2" t="s">
        <v>3343</v>
      </c>
      <c r="B770" t="s">
        <v>7630</v>
      </c>
      <c r="C770" t="s">
        <v>5917</v>
      </c>
      <c r="D770">
        <v>2</v>
      </c>
    </row>
    <row r="771" spans="1:4">
      <c r="A771" s="2" t="s">
        <v>1674</v>
      </c>
      <c r="B771" t="s">
        <v>7630</v>
      </c>
      <c r="C771" t="s">
        <v>5917</v>
      </c>
      <c r="D771">
        <v>2</v>
      </c>
    </row>
    <row r="772" spans="1:4">
      <c r="A772" s="2" t="s">
        <v>2057</v>
      </c>
      <c r="B772" t="s">
        <v>7630</v>
      </c>
      <c r="C772" t="s">
        <v>5917</v>
      </c>
      <c r="D772">
        <v>2</v>
      </c>
    </row>
    <row r="773" spans="1:4">
      <c r="A773" s="2" t="s">
        <v>6015</v>
      </c>
      <c r="B773" t="s">
        <v>7630</v>
      </c>
      <c r="C773" t="s">
        <v>5758</v>
      </c>
      <c r="D773">
        <v>2</v>
      </c>
    </row>
    <row r="774" spans="1:4">
      <c r="A774" s="2" t="s">
        <v>7353</v>
      </c>
      <c r="B774" t="s">
        <v>5385</v>
      </c>
      <c r="C774" t="s">
        <v>5917</v>
      </c>
      <c r="D774">
        <v>1</v>
      </c>
    </row>
    <row r="775" spans="1:4">
      <c r="A775" s="2" t="s">
        <v>1073</v>
      </c>
      <c r="B775" t="s">
        <v>5385</v>
      </c>
      <c r="C775" t="s">
        <v>5917</v>
      </c>
      <c r="D775">
        <v>1</v>
      </c>
    </row>
    <row r="776" spans="1:4">
      <c r="A776" s="2" t="s">
        <v>438</v>
      </c>
      <c r="B776" t="s">
        <v>5385</v>
      </c>
      <c r="C776" t="s">
        <v>5917</v>
      </c>
      <c r="D776">
        <v>1</v>
      </c>
    </row>
    <row r="777" spans="1:4">
      <c r="A777" s="2" t="s">
        <v>4148</v>
      </c>
      <c r="B777" t="s">
        <v>7630</v>
      </c>
      <c r="C777" t="s">
        <v>5917</v>
      </c>
      <c r="D777">
        <v>2</v>
      </c>
    </row>
    <row r="778" spans="1:4">
      <c r="A778" s="2" t="s">
        <v>7951</v>
      </c>
      <c r="B778" t="s">
        <v>7630</v>
      </c>
      <c r="C778" t="s">
        <v>5917</v>
      </c>
      <c r="D778">
        <v>2</v>
      </c>
    </row>
    <row r="779" spans="1:4">
      <c r="A779" s="2" t="s">
        <v>6256</v>
      </c>
      <c r="B779" t="s">
        <v>7630</v>
      </c>
      <c r="C779" t="s">
        <v>5917</v>
      </c>
      <c r="D779">
        <v>2</v>
      </c>
    </row>
    <row r="780" spans="1:4">
      <c r="A780" s="2" t="s">
        <v>6857</v>
      </c>
      <c r="B780" t="s">
        <v>7630</v>
      </c>
      <c r="C780" t="s">
        <v>5917</v>
      </c>
      <c r="D780">
        <v>2</v>
      </c>
    </row>
    <row r="781" spans="1:4">
      <c r="A781" s="2" t="s">
        <v>625</v>
      </c>
      <c r="B781" t="s">
        <v>5385</v>
      </c>
      <c r="C781" t="s">
        <v>5917</v>
      </c>
      <c r="D781">
        <v>1</v>
      </c>
    </row>
    <row r="782" spans="1:4">
      <c r="A782" s="2" t="s">
        <v>3517</v>
      </c>
      <c r="B782" t="s">
        <v>7630</v>
      </c>
      <c r="C782" t="s">
        <v>5917</v>
      </c>
      <c r="D782">
        <v>2</v>
      </c>
    </row>
    <row r="783" spans="1:4">
      <c r="A783" s="2" t="s">
        <v>2174</v>
      </c>
      <c r="B783" t="s">
        <v>7630</v>
      </c>
      <c r="C783" t="s">
        <v>5917</v>
      </c>
      <c r="D783">
        <v>2</v>
      </c>
    </row>
    <row r="784" spans="1:4">
      <c r="A784" s="2" t="s">
        <v>3684</v>
      </c>
      <c r="B784" t="s">
        <v>7630</v>
      </c>
      <c r="C784" t="s">
        <v>5917</v>
      </c>
      <c r="D784">
        <v>2</v>
      </c>
    </row>
    <row r="785" spans="1:4">
      <c r="A785" s="2" t="s">
        <v>1371</v>
      </c>
      <c r="B785" t="s">
        <v>7630</v>
      </c>
      <c r="C785" t="s">
        <v>5917</v>
      </c>
      <c r="D785">
        <v>2</v>
      </c>
    </row>
    <row r="786" spans="1:4">
      <c r="A786" s="2" t="s">
        <v>4117</v>
      </c>
      <c r="B786" t="s">
        <v>7630</v>
      </c>
      <c r="C786" t="s">
        <v>5917</v>
      </c>
      <c r="D786">
        <v>2</v>
      </c>
    </row>
    <row r="787" spans="1:4">
      <c r="A787" s="2" t="s">
        <v>3638</v>
      </c>
      <c r="B787" t="s">
        <v>7630</v>
      </c>
      <c r="C787" t="s">
        <v>5917</v>
      </c>
      <c r="D787">
        <v>2</v>
      </c>
    </row>
    <row r="788" spans="1:4">
      <c r="A788" s="2" t="s">
        <v>3271</v>
      </c>
      <c r="B788" t="s">
        <v>7630</v>
      </c>
      <c r="C788" t="s">
        <v>5917</v>
      </c>
      <c r="D788">
        <v>2</v>
      </c>
    </row>
    <row r="789" spans="1:4">
      <c r="A789" s="2" t="s">
        <v>5018</v>
      </c>
      <c r="B789" t="s">
        <v>7630</v>
      </c>
      <c r="C789" t="s">
        <v>5917</v>
      </c>
      <c r="D789">
        <v>2</v>
      </c>
    </row>
    <row r="790" spans="1:4">
      <c r="A790" s="2" t="s">
        <v>2072</v>
      </c>
      <c r="B790" t="s">
        <v>7630</v>
      </c>
      <c r="C790" t="s">
        <v>5917</v>
      </c>
      <c r="D790">
        <v>2</v>
      </c>
    </row>
    <row r="791" spans="1:4">
      <c r="A791" s="2" t="s">
        <v>315</v>
      </c>
      <c r="B791" t="s">
        <v>5385</v>
      </c>
      <c r="C791" t="s">
        <v>5917</v>
      </c>
      <c r="D791">
        <v>1</v>
      </c>
    </row>
    <row r="792" spans="1:4">
      <c r="A792" s="2" t="s">
        <v>6285</v>
      </c>
      <c r="B792" t="s">
        <v>7630</v>
      </c>
      <c r="C792" t="s">
        <v>5917</v>
      </c>
      <c r="D792">
        <v>2</v>
      </c>
    </row>
    <row r="793" spans="1:4">
      <c r="A793" s="2" t="s">
        <v>5376</v>
      </c>
      <c r="B793" t="s">
        <v>5172</v>
      </c>
      <c r="C793" t="s">
        <v>5917</v>
      </c>
      <c r="D793">
        <v>2</v>
      </c>
    </row>
    <row r="794" spans="1:4">
      <c r="A794" s="2" t="s">
        <v>3566</v>
      </c>
      <c r="B794" t="s">
        <v>7630</v>
      </c>
      <c r="C794" t="s">
        <v>5917</v>
      </c>
      <c r="D794">
        <v>2</v>
      </c>
    </row>
    <row r="795" spans="1:4">
      <c r="A795" s="2" t="s">
        <v>6342</v>
      </c>
      <c r="B795" t="s">
        <v>7630</v>
      </c>
      <c r="C795" t="s">
        <v>5757</v>
      </c>
      <c r="D795">
        <v>2</v>
      </c>
    </row>
    <row r="796" spans="1:4">
      <c r="A796" s="2" t="s">
        <v>2709</v>
      </c>
      <c r="B796" t="s">
        <v>7630</v>
      </c>
      <c r="C796" t="s">
        <v>5917</v>
      </c>
      <c r="D796">
        <v>2</v>
      </c>
    </row>
    <row r="797" spans="1:4">
      <c r="A797" s="2" t="s">
        <v>890</v>
      </c>
      <c r="B797" t="s">
        <v>632</v>
      </c>
      <c r="C797" t="s">
        <v>5917</v>
      </c>
      <c r="D797">
        <v>1</v>
      </c>
    </row>
    <row r="798" spans="1:4">
      <c r="A798" s="2" t="s">
        <v>1470</v>
      </c>
      <c r="B798" t="s">
        <v>7630</v>
      </c>
      <c r="C798" t="s">
        <v>5917</v>
      </c>
      <c r="D798">
        <v>2</v>
      </c>
    </row>
    <row r="799" spans="1:4">
      <c r="A799" s="2" t="s">
        <v>1500</v>
      </c>
      <c r="B799" t="s">
        <v>7630</v>
      </c>
      <c r="C799" t="s">
        <v>5917</v>
      </c>
      <c r="D799">
        <v>2</v>
      </c>
    </row>
    <row r="800" spans="1:4">
      <c r="A800" s="2" t="s">
        <v>3367</v>
      </c>
      <c r="B800" t="s">
        <v>5172</v>
      </c>
      <c r="C800" t="s">
        <v>5917</v>
      </c>
      <c r="D800">
        <v>2</v>
      </c>
    </row>
    <row r="801" spans="1:4">
      <c r="A801" s="2" t="s">
        <v>3235</v>
      </c>
      <c r="B801" t="s">
        <v>7630</v>
      </c>
      <c r="C801" t="s">
        <v>5917</v>
      </c>
      <c r="D801">
        <v>2</v>
      </c>
    </row>
    <row r="802" spans="1:4">
      <c r="A802" s="2" t="s">
        <v>7308</v>
      </c>
      <c r="B802" t="s">
        <v>5385</v>
      </c>
      <c r="C802" t="s">
        <v>5917</v>
      </c>
      <c r="D802">
        <v>1</v>
      </c>
    </row>
    <row r="803" spans="1:4">
      <c r="A803" s="2" t="s">
        <v>7357</v>
      </c>
      <c r="B803" t="s">
        <v>7630</v>
      </c>
      <c r="C803" t="s">
        <v>5917</v>
      </c>
      <c r="D803">
        <v>2</v>
      </c>
    </row>
    <row r="804" spans="1:4">
      <c r="A804" s="2" t="s">
        <v>2524</v>
      </c>
      <c r="B804" t="s">
        <v>5385</v>
      </c>
      <c r="C804" t="s">
        <v>5917</v>
      </c>
      <c r="D804">
        <v>1</v>
      </c>
    </row>
    <row r="805" spans="1:4">
      <c r="A805" s="2" t="s">
        <v>4040</v>
      </c>
      <c r="B805" t="s">
        <v>7630</v>
      </c>
      <c r="C805" t="s">
        <v>5917</v>
      </c>
      <c r="D805">
        <v>2</v>
      </c>
    </row>
    <row r="806" spans="1:4">
      <c r="A806" s="2" t="s">
        <v>3133</v>
      </c>
      <c r="B806" t="s">
        <v>7630</v>
      </c>
      <c r="C806" t="s">
        <v>5917</v>
      </c>
      <c r="D806">
        <v>2</v>
      </c>
    </row>
    <row r="807" spans="1:4">
      <c r="A807" s="2" t="s">
        <v>7083</v>
      </c>
      <c r="B807" t="s">
        <v>7630</v>
      </c>
      <c r="C807" t="s">
        <v>5917</v>
      </c>
      <c r="D807">
        <v>2</v>
      </c>
    </row>
    <row r="808" spans="1:4">
      <c r="A808" s="2" t="s">
        <v>2918</v>
      </c>
      <c r="B808" t="s">
        <v>7630</v>
      </c>
      <c r="C808" t="s">
        <v>5917</v>
      </c>
      <c r="D808">
        <v>2</v>
      </c>
    </row>
    <row r="809" spans="1:4">
      <c r="A809" s="2" t="s">
        <v>5402</v>
      </c>
      <c r="B809" t="s">
        <v>5385</v>
      </c>
      <c r="C809" t="s">
        <v>5917</v>
      </c>
      <c r="D809">
        <v>1</v>
      </c>
    </row>
    <row r="810" spans="1:4">
      <c r="A810" s="2" t="s">
        <v>2358</v>
      </c>
      <c r="B810" t="s">
        <v>1011</v>
      </c>
      <c r="C810" t="s">
        <v>5917</v>
      </c>
      <c r="D810">
        <v>2</v>
      </c>
    </row>
    <row r="811" spans="1:4">
      <c r="A811" s="2" t="s">
        <v>4056</v>
      </c>
      <c r="B811" t="s">
        <v>7630</v>
      </c>
      <c r="C811" t="s">
        <v>5917</v>
      </c>
      <c r="D811">
        <v>2</v>
      </c>
    </row>
    <row r="812" spans="1:4">
      <c r="A812" s="2" t="s">
        <v>8005</v>
      </c>
      <c r="B812" t="s">
        <v>7630</v>
      </c>
      <c r="C812" t="s">
        <v>5917</v>
      </c>
      <c r="D812">
        <v>2</v>
      </c>
    </row>
    <row r="813" spans="1:4">
      <c r="A813" s="2" t="s">
        <v>3070</v>
      </c>
      <c r="B813" t="s">
        <v>7630</v>
      </c>
      <c r="C813" t="s">
        <v>5917</v>
      </c>
      <c r="D813">
        <v>2</v>
      </c>
    </row>
    <row r="814" spans="1:4">
      <c r="A814" s="2" t="s">
        <v>6352</v>
      </c>
      <c r="B814" t="s">
        <v>7630</v>
      </c>
      <c r="C814" t="s">
        <v>5917</v>
      </c>
      <c r="D814">
        <v>2</v>
      </c>
    </row>
    <row r="815" spans="1:4">
      <c r="A815" s="2" t="s">
        <v>5374</v>
      </c>
      <c r="B815" t="s">
        <v>7630</v>
      </c>
      <c r="C815" t="s">
        <v>5917</v>
      </c>
      <c r="D815">
        <v>2</v>
      </c>
    </row>
    <row r="816" spans="1:4">
      <c r="A816" s="2" t="s">
        <v>6156</v>
      </c>
      <c r="B816" t="s">
        <v>4864</v>
      </c>
      <c r="C816" t="s">
        <v>5757</v>
      </c>
      <c r="D816">
        <v>1</v>
      </c>
    </row>
    <row r="817" spans="1:4">
      <c r="A817" s="2" t="s">
        <v>6840</v>
      </c>
      <c r="B817" t="s">
        <v>5385</v>
      </c>
      <c r="C817" t="s">
        <v>5917</v>
      </c>
      <c r="D817">
        <v>1</v>
      </c>
    </row>
    <row r="818" spans="1:4">
      <c r="A818" s="2" t="s">
        <v>6503</v>
      </c>
      <c r="B818" t="s">
        <v>7630</v>
      </c>
      <c r="C818" t="s">
        <v>5917</v>
      </c>
      <c r="D818">
        <v>2</v>
      </c>
    </row>
    <row r="819" spans="1:4">
      <c r="A819" s="2" t="s">
        <v>4506</v>
      </c>
      <c r="B819" t="s">
        <v>7630</v>
      </c>
      <c r="C819" t="s">
        <v>5917</v>
      </c>
      <c r="D819">
        <v>2</v>
      </c>
    </row>
    <row r="820" spans="1:4">
      <c r="A820" s="2" t="s">
        <v>1972</v>
      </c>
      <c r="B820" t="s">
        <v>7630</v>
      </c>
      <c r="C820" t="s">
        <v>5917</v>
      </c>
      <c r="D820">
        <v>2</v>
      </c>
    </row>
    <row r="821" spans="1:4">
      <c r="A821" s="2" t="s">
        <v>5685</v>
      </c>
      <c r="B821" t="s">
        <v>7630</v>
      </c>
      <c r="C821" t="s">
        <v>5757</v>
      </c>
      <c r="D821">
        <v>2</v>
      </c>
    </row>
    <row r="822" spans="1:4">
      <c r="A822" s="2" t="s">
        <v>6057</v>
      </c>
      <c r="B822" t="s">
        <v>7630</v>
      </c>
      <c r="C822" t="s">
        <v>5917</v>
      </c>
      <c r="D822">
        <v>2</v>
      </c>
    </row>
    <row r="823" spans="1:4">
      <c r="A823" s="2" t="s">
        <v>6444</v>
      </c>
      <c r="B823" t="s">
        <v>7630</v>
      </c>
      <c r="C823" t="s">
        <v>5917</v>
      </c>
      <c r="D823">
        <v>2</v>
      </c>
    </row>
    <row r="824" spans="1:4">
      <c r="A824" s="2" t="s">
        <v>6287</v>
      </c>
      <c r="B824" t="s">
        <v>7630</v>
      </c>
      <c r="C824" t="s">
        <v>5917</v>
      </c>
      <c r="D824">
        <v>2</v>
      </c>
    </row>
    <row r="825" spans="1:4">
      <c r="A825" s="2" t="s">
        <v>6361</v>
      </c>
      <c r="B825" t="s">
        <v>7630</v>
      </c>
      <c r="C825" t="s">
        <v>5917</v>
      </c>
      <c r="D825">
        <v>2</v>
      </c>
    </row>
    <row r="826" spans="1:4">
      <c r="A826" s="2" t="s">
        <v>7588</v>
      </c>
      <c r="B826" t="s">
        <v>970</v>
      </c>
      <c r="C826" t="s">
        <v>5917</v>
      </c>
      <c r="D826">
        <v>1</v>
      </c>
    </row>
    <row r="827" spans="1:4">
      <c r="A827" s="2" t="s">
        <v>5644</v>
      </c>
      <c r="B827" t="s">
        <v>7630</v>
      </c>
      <c r="C827" t="s">
        <v>5917</v>
      </c>
      <c r="D827">
        <v>2</v>
      </c>
    </row>
    <row r="828" spans="1:4">
      <c r="A828" s="2" t="s">
        <v>1430</v>
      </c>
      <c r="B828" t="s">
        <v>7630</v>
      </c>
      <c r="C828" t="s">
        <v>5917</v>
      </c>
      <c r="D828">
        <v>2</v>
      </c>
    </row>
    <row r="829" spans="1:4">
      <c r="A829" s="2" t="s">
        <v>3527</v>
      </c>
      <c r="B829" t="s">
        <v>7630</v>
      </c>
      <c r="C829" t="s">
        <v>5917</v>
      </c>
      <c r="D829">
        <v>2</v>
      </c>
    </row>
    <row r="830" spans="1:4">
      <c r="A830" s="2" t="s">
        <v>3410</v>
      </c>
      <c r="B830" t="s">
        <v>7630</v>
      </c>
      <c r="C830" t="s">
        <v>5917</v>
      </c>
      <c r="D830">
        <v>2</v>
      </c>
    </row>
    <row r="831" spans="1:4">
      <c r="A831" s="2" t="s">
        <v>2873</v>
      </c>
      <c r="B831" t="s">
        <v>7630</v>
      </c>
      <c r="C831" t="s">
        <v>5917</v>
      </c>
      <c r="D831">
        <v>2</v>
      </c>
    </row>
    <row r="832" spans="1:4">
      <c r="A832" s="2" t="s">
        <v>439</v>
      </c>
      <c r="B832" t="s">
        <v>5385</v>
      </c>
      <c r="C832" t="s">
        <v>5917</v>
      </c>
      <c r="D832">
        <v>1</v>
      </c>
    </row>
    <row r="833" spans="1:4">
      <c r="A833" s="2" t="s">
        <v>5358</v>
      </c>
      <c r="B833" t="s">
        <v>7630</v>
      </c>
      <c r="C833" t="s">
        <v>5917</v>
      </c>
      <c r="D833">
        <v>2</v>
      </c>
    </row>
    <row r="834" spans="1:4">
      <c r="A834" s="2" t="s">
        <v>1736</v>
      </c>
      <c r="B834" t="s">
        <v>7630</v>
      </c>
      <c r="C834" t="s">
        <v>5917</v>
      </c>
      <c r="D834">
        <v>2</v>
      </c>
    </row>
    <row r="835" spans="1:4">
      <c r="A835" s="2" t="s">
        <v>3739</v>
      </c>
      <c r="B835" t="s">
        <v>7630</v>
      </c>
      <c r="C835" t="s">
        <v>5917</v>
      </c>
      <c r="D835">
        <v>2</v>
      </c>
    </row>
    <row r="836" spans="1:4">
      <c r="A836" s="2" t="s">
        <v>1856</v>
      </c>
      <c r="B836" t="s">
        <v>7630</v>
      </c>
      <c r="C836" t="s">
        <v>5917</v>
      </c>
      <c r="D836">
        <v>2</v>
      </c>
    </row>
    <row r="837" spans="1:4">
      <c r="A837" s="2" t="s">
        <v>8004</v>
      </c>
      <c r="B837" t="s">
        <v>7630</v>
      </c>
      <c r="C837" t="s">
        <v>5917</v>
      </c>
      <c r="D837">
        <v>2</v>
      </c>
    </row>
    <row r="838" spans="1:4">
      <c r="A838" s="2" t="s">
        <v>2927</v>
      </c>
      <c r="B838" t="s">
        <v>7630</v>
      </c>
      <c r="C838" t="s">
        <v>5917</v>
      </c>
      <c r="D838">
        <v>2</v>
      </c>
    </row>
    <row r="839" spans="1:4">
      <c r="A839" s="2" t="s">
        <v>4922</v>
      </c>
      <c r="B839" t="s">
        <v>7630</v>
      </c>
      <c r="C839" t="s">
        <v>5917</v>
      </c>
      <c r="D839">
        <v>2</v>
      </c>
    </row>
    <row r="840" spans="1:4">
      <c r="A840" s="2" t="s">
        <v>5481</v>
      </c>
      <c r="B840" t="s">
        <v>7630</v>
      </c>
      <c r="C840" t="s">
        <v>5917</v>
      </c>
      <c r="D840">
        <v>2</v>
      </c>
    </row>
    <row r="841" spans="1:4">
      <c r="A841" s="2" t="s">
        <v>2285</v>
      </c>
      <c r="B841" t="s">
        <v>7630</v>
      </c>
      <c r="C841" t="s">
        <v>5917</v>
      </c>
      <c r="D841">
        <v>2</v>
      </c>
    </row>
    <row r="842" spans="1:4">
      <c r="A842" s="2" t="s">
        <v>6415</v>
      </c>
      <c r="B842" t="s">
        <v>7630</v>
      </c>
      <c r="C842" t="s">
        <v>5917</v>
      </c>
      <c r="D842">
        <v>2</v>
      </c>
    </row>
    <row r="843" spans="1:4">
      <c r="A843" s="2" t="s">
        <v>223</v>
      </c>
      <c r="B843" t="s">
        <v>5385</v>
      </c>
      <c r="C843" t="s">
        <v>5758</v>
      </c>
      <c r="D843">
        <v>1</v>
      </c>
    </row>
    <row r="844" spans="1:4">
      <c r="A844" s="2" t="s">
        <v>5616</v>
      </c>
      <c r="B844" t="s">
        <v>5916</v>
      </c>
      <c r="C844" t="s">
        <v>5917</v>
      </c>
      <c r="D844">
        <v>2</v>
      </c>
    </row>
    <row r="845" spans="1:4">
      <c r="A845" s="2" t="s">
        <v>4754</v>
      </c>
      <c r="B845" t="s">
        <v>7630</v>
      </c>
      <c r="C845" t="s">
        <v>5917</v>
      </c>
      <c r="D845">
        <v>2</v>
      </c>
    </row>
    <row r="846" spans="1:4">
      <c r="A846" s="2" t="s">
        <v>7820</v>
      </c>
      <c r="B846" t="s">
        <v>7630</v>
      </c>
      <c r="C846" t="s">
        <v>5917</v>
      </c>
      <c r="D846">
        <v>2</v>
      </c>
    </row>
    <row r="847" spans="1:4">
      <c r="A847" s="2" t="s">
        <v>5816</v>
      </c>
      <c r="B847" t="s">
        <v>7630</v>
      </c>
      <c r="C847" t="s">
        <v>5917</v>
      </c>
      <c r="D847">
        <v>2</v>
      </c>
    </row>
    <row r="848" spans="1:4">
      <c r="A848" s="2" t="s">
        <v>5631</v>
      </c>
      <c r="B848" t="s">
        <v>7630</v>
      </c>
      <c r="C848" t="s">
        <v>5917</v>
      </c>
      <c r="D848">
        <v>2</v>
      </c>
    </row>
    <row r="849" spans="1:4">
      <c r="A849" s="2" t="s">
        <v>440</v>
      </c>
      <c r="B849" t="s">
        <v>5385</v>
      </c>
      <c r="C849" t="s">
        <v>5917</v>
      </c>
      <c r="D849">
        <v>1</v>
      </c>
    </row>
    <row r="850" spans="1:4">
      <c r="A850" s="2" t="s">
        <v>736</v>
      </c>
      <c r="B850" t="s">
        <v>5385</v>
      </c>
      <c r="C850" t="s">
        <v>5917</v>
      </c>
      <c r="D850">
        <v>1</v>
      </c>
    </row>
    <row r="851" spans="1:4">
      <c r="A851" s="2" t="s">
        <v>441</v>
      </c>
      <c r="B851" t="s">
        <v>5385</v>
      </c>
      <c r="C851" t="s">
        <v>5917</v>
      </c>
      <c r="D851">
        <v>1</v>
      </c>
    </row>
    <row r="852" spans="1:4">
      <c r="A852" s="2" t="s">
        <v>3937</v>
      </c>
      <c r="B852" t="s">
        <v>7630</v>
      </c>
      <c r="C852" t="s">
        <v>5917</v>
      </c>
      <c r="D852">
        <v>2</v>
      </c>
    </row>
    <row r="853" spans="1:4">
      <c r="A853" s="2" t="s">
        <v>3901</v>
      </c>
      <c r="B853" t="s">
        <v>7630</v>
      </c>
      <c r="C853" t="s">
        <v>5917</v>
      </c>
      <c r="D853">
        <v>2</v>
      </c>
    </row>
    <row r="854" spans="1:4">
      <c r="A854" s="2" t="s">
        <v>4633</v>
      </c>
      <c r="B854" t="s">
        <v>7630</v>
      </c>
      <c r="C854" t="s">
        <v>5917</v>
      </c>
      <c r="D854">
        <v>2</v>
      </c>
    </row>
    <row r="855" spans="1:4">
      <c r="A855" s="2" t="s">
        <v>3269</v>
      </c>
      <c r="B855" t="s">
        <v>7630</v>
      </c>
      <c r="C855" t="s">
        <v>5917</v>
      </c>
      <c r="D855">
        <v>2</v>
      </c>
    </row>
    <row r="856" spans="1:4">
      <c r="A856" s="2" t="s">
        <v>7368</v>
      </c>
      <c r="B856" t="s">
        <v>7630</v>
      </c>
      <c r="C856" t="s">
        <v>5917</v>
      </c>
      <c r="D856">
        <v>2</v>
      </c>
    </row>
    <row r="857" spans="1:4">
      <c r="A857" s="2" t="s">
        <v>7104</v>
      </c>
      <c r="B857" t="s">
        <v>7630</v>
      </c>
      <c r="C857" t="s">
        <v>5917</v>
      </c>
      <c r="D857">
        <v>2</v>
      </c>
    </row>
    <row r="858" spans="1:4">
      <c r="A858" s="2" t="s">
        <v>2173</v>
      </c>
      <c r="B858" t="s">
        <v>7630</v>
      </c>
      <c r="C858" t="s">
        <v>5917</v>
      </c>
      <c r="D858">
        <v>2</v>
      </c>
    </row>
    <row r="859" spans="1:4">
      <c r="A859" s="2" t="s">
        <v>3690</v>
      </c>
      <c r="B859" t="s">
        <v>7630</v>
      </c>
      <c r="C859" t="s">
        <v>5917</v>
      </c>
      <c r="D859">
        <v>2</v>
      </c>
    </row>
    <row r="860" spans="1:4">
      <c r="A860" s="2" t="s">
        <v>1257</v>
      </c>
      <c r="B860" t="s">
        <v>5916</v>
      </c>
      <c r="C860" t="s">
        <v>5758</v>
      </c>
      <c r="D860">
        <v>1</v>
      </c>
    </row>
    <row r="861" spans="1:4">
      <c r="A861" s="2" t="s">
        <v>2480</v>
      </c>
      <c r="B861" t="s">
        <v>5172</v>
      </c>
      <c r="C861" t="s">
        <v>5917</v>
      </c>
      <c r="D861">
        <v>1</v>
      </c>
    </row>
    <row r="862" spans="1:4">
      <c r="A862" s="2" t="s">
        <v>1021</v>
      </c>
      <c r="B862" t="s">
        <v>5385</v>
      </c>
      <c r="C862" t="s">
        <v>5917</v>
      </c>
      <c r="D862">
        <v>1</v>
      </c>
    </row>
    <row r="863" spans="1:4">
      <c r="A863" s="2" t="s">
        <v>442</v>
      </c>
      <c r="B863" t="s">
        <v>5385</v>
      </c>
      <c r="C863" t="s">
        <v>5917</v>
      </c>
      <c r="D863">
        <v>1</v>
      </c>
    </row>
    <row r="864" spans="1:4">
      <c r="A864" s="2" t="s">
        <v>5651</v>
      </c>
      <c r="B864" t="s">
        <v>5916</v>
      </c>
      <c r="C864" t="s">
        <v>5917</v>
      </c>
      <c r="D864">
        <v>1</v>
      </c>
    </row>
    <row r="865" spans="1:4">
      <c r="A865" s="2" t="s">
        <v>4504</v>
      </c>
      <c r="B865" t="s">
        <v>7630</v>
      </c>
      <c r="C865" t="s">
        <v>5917</v>
      </c>
      <c r="D865">
        <v>2</v>
      </c>
    </row>
    <row r="866" spans="1:4">
      <c r="A866" s="2" t="s">
        <v>4876</v>
      </c>
      <c r="B866" t="s">
        <v>7630</v>
      </c>
      <c r="C866" t="s">
        <v>5917</v>
      </c>
      <c r="D866">
        <v>2</v>
      </c>
    </row>
    <row r="867" spans="1:4">
      <c r="A867" s="2" t="s">
        <v>728</v>
      </c>
      <c r="B867" t="s">
        <v>5385</v>
      </c>
      <c r="C867" t="s">
        <v>5917</v>
      </c>
      <c r="D867">
        <v>1</v>
      </c>
    </row>
    <row r="868" spans="1:4">
      <c r="A868" s="2" t="s">
        <v>4995</v>
      </c>
      <c r="B868" t="s">
        <v>7630</v>
      </c>
      <c r="C868" t="s">
        <v>5917</v>
      </c>
      <c r="D868">
        <v>2</v>
      </c>
    </row>
    <row r="869" spans="1:4">
      <c r="A869" s="2" t="s">
        <v>7847</v>
      </c>
      <c r="B869" t="s">
        <v>7630</v>
      </c>
      <c r="C869" t="s">
        <v>5917</v>
      </c>
      <c r="D869">
        <v>2</v>
      </c>
    </row>
    <row r="870" spans="1:4">
      <c r="A870" s="2" t="s">
        <v>1877</v>
      </c>
      <c r="B870" t="s">
        <v>7630</v>
      </c>
      <c r="C870" t="s">
        <v>5917</v>
      </c>
      <c r="D870">
        <v>2</v>
      </c>
    </row>
    <row r="871" spans="1:4">
      <c r="A871" s="2" t="s">
        <v>6671</v>
      </c>
      <c r="B871" t="s">
        <v>7630</v>
      </c>
      <c r="C871" t="s">
        <v>5917</v>
      </c>
      <c r="D871">
        <v>2</v>
      </c>
    </row>
    <row r="872" spans="1:4">
      <c r="A872" s="2" t="s">
        <v>5419</v>
      </c>
      <c r="B872" t="s">
        <v>7630</v>
      </c>
      <c r="C872" t="s">
        <v>5917</v>
      </c>
      <c r="D872">
        <v>2</v>
      </c>
    </row>
    <row r="873" spans="1:4">
      <c r="A873" s="2" t="s">
        <v>5297</v>
      </c>
      <c r="B873" t="s">
        <v>7630</v>
      </c>
      <c r="C873" t="s">
        <v>5917</v>
      </c>
      <c r="D873">
        <v>2</v>
      </c>
    </row>
    <row r="874" spans="1:4">
      <c r="A874" s="2" t="s">
        <v>3409</v>
      </c>
      <c r="B874" t="s">
        <v>7630</v>
      </c>
      <c r="C874" t="s">
        <v>5917</v>
      </c>
      <c r="D874">
        <v>2</v>
      </c>
    </row>
    <row r="875" spans="1:4">
      <c r="A875" s="2" t="s">
        <v>255</v>
      </c>
      <c r="B875" t="s">
        <v>5385</v>
      </c>
      <c r="C875" t="s">
        <v>5917</v>
      </c>
      <c r="D875">
        <v>1</v>
      </c>
    </row>
    <row r="876" spans="1:4">
      <c r="A876" s="2" t="s">
        <v>5485</v>
      </c>
      <c r="B876" t="s">
        <v>7630</v>
      </c>
      <c r="C876" t="s">
        <v>5917</v>
      </c>
      <c r="D876">
        <v>2</v>
      </c>
    </row>
    <row r="877" spans="1:4">
      <c r="A877" s="2" t="s">
        <v>3762</v>
      </c>
      <c r="B877" t="s">
        <v>7630</v>
      </c>
      <c r="C877" t="s">
        <v>5917</v>
      </c>
      <c r="D877">
        <v>2</v>
      </c>
    </row>
    <row r="878" spans="1:4">
      <c r="A878" s="2" t="s">
        <v>2071</v>
      </c>
      <c r="B878" t="s">
        <v>7630</v>
      </c>
      <c r="C878" t="s">
        <v>5917</v>
      </c>
      <c r="D878">
        <v>2</v>
      </c>
    </row>
    <row r="879" spans="1:4">
      <c r="A879" s="2" t="s">
        <v>6023</v>
      </c>
      <c r="B879" t="s">
        <v>5916</v>
      </c>
      <c r="C879" t="s">
        <v>5917</v>
      </c>
      <c r="D879">
        <v>1</v>
      </c>
    </row>
    <row r="880" spans="1:4">
      <c r="A880" s="2" t="s">
        <v>6881</v>
      </c>
      <c r="B880" t="s">
        <v>7630</v>
      </c>
      <c r="C880" t="s">
        <v>5917</v>
      </c>
      <c r="D880">
        <v>2</v>
      </c>
    </row>
    <row r="881" spans="1:4">
      <c r="A881" s="2" t="s">
        <v>2194</v>
      </c>
      <c r="B881" t="s">
        <v>5385</v>
      </c>
      <c r="C881" t="s">
        <v>5917</v>
      </c>
      <c r="D881">
        <v>1</v>
      </c>
    </row>
    <row r="882" spans="1:4">
      <c r="A882" s="2" t="s">
        <v>1361</v>
      </c>
      <c r="B882" t="s">
        <v>7630</v>
      </c>
      <c r="C882" t="s">
        <v>5917</v>
      </c>
      <c r="D882">
        <v>2</v>
      </c>
    </row>
    <row r="883" spans="1:4">
      <c r="A883" s="2" t="s">
        <v>5180</v>
      </c>
      <c r="B883" t="s">
        <v>7630</v>
      </c>
      <c r="C883" t="s">
        <v>5917</v>
      </c>
      <c r="D883">
        <v>2</v>
      </c>
    </row>
    <row r="884" spans="1:4">
      <c r="A884" s="2" t="s">
        <v>3011</v>
      </c>
      <c r="B884" t="s">
        <v>7630</v>
      </c>
      <c r="C884" t="s">
        <v>5917</v>
      </c>
      <c r="D884">
        <v>2</v>
      </c>
    </row>
    <row r="885" spans="1:4">
      <c r="A885" s="2" t="s">
        <v>7487</v>
      </c>
      <c r="B885" t="s">
        <v>7630</v>
      </c>
      <c r="C885" t="s">
        <v>5917</v>
      </c>
      <c r="D885">
        <v>2</v>
      </c>
    </row>
    <row r="886" spans="1:4">
      <c r="A886" s="2" t="s">
        <v>7544</v>
      </c>
      <c r="B886" t="s">
        <v>7630</v>
      </c>
      <c r="C886" t="s">
        <v>5917</v>
      </c>
      <c r="D886">
        <v>2</v>
      </c>
    </row>
    <row r="887" spans="1:4">
      <c r="A887" s="2" t="s">
        <v>1678</v>
      </c>
      <c r="B887" t="s">
        <v>7630</v>
      </c>
      <c r="C887" t="s">
        <v>5917</v>
      </c>
      <c r="D887">
        <v>2</v>
      </c>
    </row>
    <row r="888" spans="1:4">
      <c r="A888" s="2" t="s">
        <v>443</v>
      </c>
      <c r="B888" t="s">
        <v>5385</v>
      </c>
      <c r="C888" t="s">
        <v>5917</v>
      </c>
      <c r="D888">
        <v>1</v>
      </c>
    </row>
    <row r="889" spans="1:4">
      <c r="A889" s="2" t="s">
        <v>136</v>
      </c>
      <c r="B889" t="s">
        <v>1045</v>
      </c>
      <c r="C889" t="s">
        <v>5917</v>
      </c>
      <c r="D889">
        <v>1</v>
      </c>
    </row>
    <row r="890" spans="1:4">
      <c r="A890" s="2" t="s">
        <v>7183</v>
      </c>
      <c r="B890" t="s">
        <v>7630</v>
      </c>
      <c r="C890" t="s">
        <v>5917</v>
      </c>
      <c r="D890">
        <v>2</v>
      </c>
    </row>
    <row r="891" spans="1:4">
      <c r="A891" s="2" t="s">
        <v>7325</v>
      </c>
      <c r="B891" t="s">
        <v>7630</v>
      </c>
      <c r="C891" t="s">
        <v>5917</v>
      </c>
      <c r="D891">
        <v>2</v>
      </c>
    </row>
    <row r="892" spans="1:4">
      <c r="A892" s="2" t="s">
        <v>5090</v>
      </c>
      <c r="B892" t="s">
        <v>7630</v>
      </c>
      <c r="C892" t="s">
        <v>5917</v>
      </c>
      <c r="D892">
        <v>2</v>
      </c>
    </row>
    <row r="893" spans="1:4">
      <c r="A893" s="2" t="s">
        <v>2850</v>
      </c>
      <c r="B893" t="s">
        <v>7630</v>
      </c>
      <c r="C893" t="s">
        <v>5917</v>
      </c>
      <c r="D893">
        <v>2</v>
      </c>
    </row>
    <row r="894" spans="1:4">
      <c r="A894" s="2" t="s">
        <v>1153</v>
      </c>
      <c r="B894" t="s">
        <v>5385</v>
      </c>
      <c r="C894" t="s">
        <v>5917</v>
      </c>
      <c r="D894">
        <v>1</v>
      </c>
    </row>
    <row r="895" spans="1:4">
      <c r="A895" s="2" t="s">
        <v>684</v>
      </c>
      <c r="B895" t="s">
        <v>5385</v>
      </c>
      <c r="C895" t="s">
        <v>5917</v>
      </c>
      <c r="D895">
        <v>1</v>
      </c>
    </row>
    <row r="896" spans="1:4">
      <c r="A896" s="2" t="s">
        <v>1868</v>
      </c>
      <c r="B896" t="s">
        <v>7630</v>
      </c>
      <c r="C896" t="s">
        <v>5917</v>
      </c>
      <c r="D896">
        <v>2</v>
      </c>
    </row>
    <row r="897" spans="1:4">
      <c r="A897" s="2" t="s">
        <v>6037</v>
      </c>
      <c r="B897" t="s">
        <v>5916</v>
      </c>
      <c r="C897" t="s">
        <v>5756</v>
      </c>
      <c r="D897">
        <v>1</v>
      </c>
    </row>
    <row r="898" spans="1:4">
      <c r="A898" s="2" t="s">
        <v>3685</v>
      </c>
      <c r="B898" t="s">
        <v>5385</v>
      </c>
      <c r="C898" t="s">
        <v>5917</v>
      </c>
      <c r="D898">
        <v>1</v>
      </c>
    </row>
    <row r="899" spans="1:4">
      <c r="A899" s="2" t="s">
        <v>2710</v>
      </c>
      <c r="B899" t="s">
        <v>7630</v>
      </c>
      <c r="C899" t="s">
        <v>5917</v>
      </c>
      <c r="D899">
        <v>2</v>
      </c>
    </row>
    <row r="900" spans="1:4">
      <c r="A900" s="2" t="s">
        <v>5660</v>
      </c>
      <c r="B900" t="s">
        <v>7630</v>
      </c>
      <c r="C900" t="s">
        <v>5917</v>
      </c>
      <c r="D900">
        <v>2</v>
      </c>
    </row>
    <row r="901" spans="1:4">
      <c r="A901" s="2" t="s">
        <v>4011</v>
      </c>
      <c r="B901" t="s">
        <v>7630</v>
      </c>
      <c r="C901" t="s">
        <v>5917</v>
      </c>
      <c r="D901">
        <v>2</v>
      </c>
    </row>
    <row r="902" spans="1:4">
      <c r="A902" s="2" t="s">
        <v>3587</v>
      </c>
      <c r="B902" t="s">
        <v>7630</v>
      </c>
      <c r="C902" t="s">
        <v>5917</v>
      </c>
      <c r="D902">
        <v>2</v>
      </c>
    </row>
    <row r="903" spans="1:4">
      <c r="A903" s="2" t="s">
        <v>3141</v>
      </c>
      <c r="B903" t="s">
        <v>7630</v>
      </c>
      <c r="C903" t="s">
        <v>5917</v>
      </c>
      <c r="D903">
        <v>2</v>
      </c>
    </row>
    <row r="904" spans="1:4">
      <c r="A904" s="2" t="s">
        <v>4820</v>
      </c>
      <c r="B904" t="s">
        <v>7630</v>
      </c>
      <c r="C904" t="s">
        <v>5917</v>
      </c>
      <c r="D904">
        <v>2</v>
      </c>
    </row>
    <row r="905" spans="1:4">
      <c r="A905" s="2" t="s">
        <v>5812</v>
      </c>
      <c r="B905" t="s">
        <v>5385</v>
      </c>
      <c r="C905" t="s">
        <v>5917</v>
      </c>
      <c r="D905">
        <v>1</v>
      </c>
    </row>
    <row r="906" spans="1:4">
      <c r="A906" s="2" t="s">
        <v>377</v>
      </c>
      <c r="B906" t="s">
        <v>5385</v>
      </c>
      <c r="C906" t="s">
        <v>5917</v>
      </c>
      <c r="D906">
        <v>1</v>
      </c>
    </row>
    <row r="907" spans="1:4">
      <c r="A907" s="2" t="s">
        <v>6257</v>
      </c>
      <c r="B907" t="s">
        <v>5385</v>
      </c>
      <c r="C907" t="s">
        <v>5917</v>
      </c>
      <c r="D907">
        <v>1</v>
      </c>
    </row>
    <row r="908" spans="1:4">
      <c r="A908" s="2" t="s">
        <v>1887</v>
      </c>
      <c r="B908" t="s">
        <v>5385</v>
      </c>
      <c r="C908" t="s">
        <v>5917</v>
      </c>
      <c r="D908">
        <v>1</v>
      </c>
    </row>
    <row r="909" spans="1:4">
      <c r="A909" s="2" t="s">
        <v>6455</v>
      </c>
      <c r="B909" t="s">
        <v>5385</v>
      </c>
      <c r="C909" t="s">
        <v>5917</v>
      </c>
      <c r="D909">
        <v>1</v>
      </c>
    </row>
    <row r="910" spans="1:4">
      <c r="A910" s="2" t="s">
        <v>7023</v>
      </c>
      <c r="B910" t="s">
        <v>5385</v>
      </c>
      <c r="C910" t="s">
        <v>5917</v>
      </c>
      <c r="D910">
        <v>1</v>
      </c>
    </row>
    <row r="911" spans="1:4">
      <c r="A911" s="2" t="s">
        <v>2317</v>
      </c>
      <c r="B911" t="s">
        <v>5916</v>
      </c>
      <c r="C911" t="s">
        <v>5917</v>
      </c>
      <c r="D911">
        <v>1</v>
      </c>
    </row>
    <row r="912" spans="1:4">
      <c r="A912" s="2" t="s">
        <v>2640</v>
      </c>
      <c r="B912" t="s">
        <v>5916</v>
      </c>
      <c r="C912" t="s">
        <v>5917</v>
      </c>
      <c r="D912">
        <v>1</v>
      </c>
    </row>
    <row r="913" spans="1:4">
      <c r="A913" s="2" t="s">
        <v>5654</v>
      </c>
      <c r="B913" t="s">
        <v>609</v>
      </c>
      <c r="C913" t="s">
        <v>5917</v>
      </c>
      <c r="D913">
        <v>1</v>
      </c>
    </row>
    <row r="914" spans="1:4">
      <c r="A914" s="2" t="s">
        <v>3819</v>
      </c>
      <c r="B914" t="s">
        <v>7630</v>
      </c>
      <c r="C914" t="s">
        <v>5917</v>
      </c>
      <c r="D914">
        <v>2</v>
      </c>
    </row>
    <row r="915" spans="1:4">
      <c r="A915" s="2" t="s">
        <v>7685</v>
      </c>
      <c r="B915" t="s">
        <v>5385</v>
      </c>
      <c r="C915" t="s">
        <v>5917</v>
      </c>
      <c r="D915">
        <v>1</v>
      </c>
    </row>
    <row r="916" spans="1:4">
      <c r="A916" s="2" t="s">
        <v>7009</v>
      </c>
      <c r="B916" t="s">
        <v>5385</v>
      </c>
      <c r="C916" t="s">
        <v>5917</v>
      </c>
      <c r="D916">
        <v>1</v>
      </c>
    </row>
    <row r="917" spans="1:4">
      <c r="A917" s="2" t="s">
        <v>7670</v>
      </c>
      <c r="B917" t="s">
        <v>7630</v>
      </c>
      <c r="C917" t="s">
        <v>5917</v>
      </c>
      <c r="D917">
        <v>2</v>
      </c>
    </row>
    <row r="918" spans="1:4">
      <c r="A918" s="2" t="s">
        <v>6706</v>
      </c>
      <c r="B918" t="s">
        <v>7630</v>
      </c>
      <c r="C918" t="s">
        <v>5917</v>
      </c>
      <c r="D918">
        <v>2</v>
      </c>
    </row>
    <row r="919" spans="1:4">
      <c r="A919" s="2" t="s">
        <v>4346</v>
      </c>
      <c r="B919" t="s">
        <v>7630</v>
      </c>
      <c r="C919" t="s">
        <v>5917</v>
      </c>
      <c r="D919">
        <v>2</v>
      </c>
    </row>
    <row r="920" spans="1:4">
      <c r="A920" s="2" t="s">
        <v>3722</v>
      </c>
      <c r="B920" t="s">
        <v>7630</v>
      </c>
      <c r="C920" t="s">
        <v>5917</v>
      </c>
      <c r="D920">
        <v>2</v>
      </c>
    </row>
    <row r="921" spans="1:4">
      <c r="A921" s="2" t="s">
        <v>3299</v>
      </c>
      <c r="B921" t="s">
        <v>7630</v>
      </c>
      <c r="C921" t="s">
        <v>5917</v>
      </c>
      <c r="D921">
        <v>2</v>
      </c>
    </row>
    <row r="922" spans="1:4">
      <c r="A922" s="2" t="s">
        <v>7059</v>
      </c>
      <c r="B922" t="s">
        <v>7630</v>
      </c>
      <c r="C922" t="s">
        <v>5917</v>
      </c>
      <c r="D922">
        <v>2</v>
      </c>
    </row>
    <row r="923" spans="1:4">
      <c r="A923" s="2" t="s">
        <v>6679</v>
      </c>
      <c r="B923" t="s">
        <v>7630</v>
      </c>
      <c r="C923" t="s">
        <v>5917</v>
      </c>
      <c r="D923">
        <v>2</v>
      </c>
    </row>
    <row r="924" spans="1:4">
      <c r="A924" s="2" t="s">
        <v>7052</v>
      </c>
      <c r="B924" t="s">
        <v>7630</v>
      </c>
      <c r="C924" t="s">
        <v>5917</v>
      </c>
      <c r="D924">
        <v>2</v>
      </c>
    </row>
    <row r="925" spans="1:4">
      <c r="A925" s="2" t="s">
        <v>5818</v>
      </c>
      <c r="B925" t="s">
        <v>5916</v>
      </c>
      <c r="C925" t="s">
        <v>5755</v>
      </c>
      <c r="D925">
        <v>1</v>
      </c>
    </row>
    <row r="926" spans="1:4">
      <c r="A926" s="2" t="s">
        <v>3465</v>
      </c>
      <c r="B926" t="s">
        <v>7630</v>
      </c>
      <c r="C926" t="s">
        <v>5917</v>
      </c>
      <c r="D926">
        <v>2</v>
      </c>
    </row>
    <row r="927" spans="1:4">
      <c r="A927" s="2" t="s">
        <v>1296</v>
      </c>
      <c r="B927" t="s">
        <v>5385</v>
      </c>
      <c r="C927" t="s">
        <v>5917</v>
      </c>
      <c r="D927">
        <v>1</v>
      </c>
    </row>
    <row r="928" spans="1:4">
      <c r="A928" s="2" t="s">
        <v>2453</v>
      </c>
      <c r="B928" t="s">
        <v>2771</v>
      </c>
      <c r="C928" t="s">
        <v>5917</v>
      </c>
      <c r="D928">
        <v>1</v>
      </c>
    </row>
    <row r="929" spans="1:4">
      <c r="A929" s="2" t="s">
        <v>814</v>
      </c>
      <c r="B929" t="s">
        <v>7630</v>
      </c>
      <c r="C929" t="s">
        <v>5917</v>
      </c>
      <c r="D929">
        <v>2</v>
      </c>
    </row>
    <row r="930" spans="1:4">
      <c r="A930" s="2" t="s">
        <v>4024</v>
      </c>
      <c r="B930" t="s">
        <v>7630</v>
      </c>
      <c r="C930" t="s">
        <v>5917</v>
      </c>
      <c r="D930">
        <v>2</v>
      </c>
    </row>
    <row r="931" spans="1:4">
      <c r="A931" s="2" t="s">
        <v>4225</v>
      </c>
      <c r="B931" t="s">
        <v>7630</v>
      </c>
      <c r="C931" t="s">
        <v>5917</v>
      </c>
      <c r="D931">
        <v>2</v>
      </c>
    </row>
    <row r="932" spans="1:4">
      <c r="A932" s="2" t="s">
        <v>5937</v>
      </c>
      <c r="B932" t="s">
        <v>42</v>
      </c>
      <c r="C932" t="s">
        <v>5917</v>
      </c>
      <c r="D932">
        <v>1</v>
      </c>
    </row>
    <row r="933" spans="1:4">
      <c r="A933" s="2" t="s">
        <v>6255</v>
      </c>
      <c r="B933" t="s">
        <v>7630</v>
      </c>
      <c r="C933" t="s">
        <v>5917</v>
      </c>
      <c r="D933">
        <v>2</v>
      </c>
    </row>
    <row r="934" spans="1:4">
      <c r="A934" s="2" t="s">
        <v>2046</v>
      </c>
      <c r="B934" t="s">
        <v>7630</v>
      </c>
      <c r="C934" t="s">
        <v>5917</v>
      </c>
      <c r="D934">
        <v>2</v>
      </c>
    </row>
    <row r="935" spans="1:4">
      <c r="A935" s="2" t="s">
        <v>5782</v>
      </c>
      <c r="B935" t="s">
        <v>5173</v>
      </c>
      <c r="C935" t="s">
        <v>5758</v>
      </c>
      <c r="D935">
        <v>2</v>
      </c>
    </row>
    <row r="936" spans="1:4">
      <c r="A936" s="2" t="s">
        <v>2711</v>
      </c>
      <c r="B936" t="s">
        <v>7630</v>
      </c>
      <c r="C936" t="s">
        <v>5917</v>
      </c>
      <c r="D936">
        <v>2</v>
      </c>
    </row>
    <row r="937" spans="1:4">
      <c r="A937" s="2" t="s">
        <v>54</v>
      </c>
      <c r="B937" t="s">
        <v>5385</v>
      </c>
      <c r="C937" t="s">
        <v>5917</v>
      </c>
      <c r="D937">
        <v>3</v>
      </c>
    </row>
    <row r="938" spans="1:4">
      <c r="A938" s="2" t="s">
        <v>1530</v>
      </c>
      <c r="B938" t="s">
        <v>7630</v>
      </c>
      <c r="C938" t="s">
        <v>5917</v>
      </c>
      <c r="D938">
        <v>2</v>
      </c>
    </row>
    <row r="939" spans="1:4">
      <c r="A939" s="2" t="s">
        <v>1731</v>
      </c>
      <c r="B939" t="s">
        <v>7630</v>
      </c>
      <c r="C939" t="s">
        <v>5917</v>
      </c>
      <c r="D939">
        <v>2</v>
      </c>
    </row>
    <row r="940" spans="1:4">
      <c r="A940" s="2" t="s">
        <v>7455</v>
      </c>
      <c r="B940" t="s">
        <v>7630</v>
      </c>
      <c r="C940" t="s">
        <v>5917</v>
      </c>
      <c r="D940">
        <v>2</v>
      </c>
    </row>
    <row r="941" spans="1:4">
      <c r="A941" s="2" t="s">
        <v>4952</v>
      </c>
      <c r="B941" t="s">
        <v>5385</v>
      </c>
      <c r="C941" t="s">
        <v>5917</v>
      </c>
      <c r="D941">
        <v>1</v>
      </c>
    </row>
    <row r="942" spans="1:4">
      <c r="A942" s="2" t="s">
        <v>444</v>
      </c>
      <c r="B942" t="s">
        <v>5385</v>
      </c>
      <c r="C942" t="s">
        <v>5917</v>
      </c>
      <c r="D942">
        <v>1</v>
      </c>
    </row>
    <row r="943" spans="1:4">
      <c r="A943" s="2" t="s">
        <v>198</v>
      </c>
      <c r="B943" t="s">
        <v>5385</v>
      </c>
      <c r="C943" t="s">
        <v>5758</v>
      </c>
      <c r="D943">
        <v>1</v>
      </c>
    </row>
    <row r="944" spans="1:4">
      <c r="A944" s="2" t="s">
        <v>4570</v>
      </c>
      <c r="B944" t="s">
        <v>7630</v>
      </c>
      <c r="C944" t="s">
        <v>5917</v>
      </c>
      <c r="D944">
        <v>2</v>
      </c>
    </row>
    <row r="945" spans="1:4">
      <c r="A945" s="2" t="s">
        <v>4423</v>
      </c>
      <c r="B945" t="s">
        <v>7630</v>
      </c>
      <c r="C945" t="s">
        <v>5917</v>
      </c>
      <c r="D945">
        <v>2</v>
      </c>
    </row>
    <row r="946" spans="1:4">
      <c r="A946" s="2" t="s">
        <v>7312</v>
      </c>
      <c r="B946" t="s">
        <v>7630</v>
      </c>
      <c r="C946" t="s">
        <v>5917</v>
      </c>
      <c r="D946">
        <v>2</v>
      </c>
    </row>
    <row r="947" spans="1:4">
      <c r="A947" s="2" t="s">
        <v>2928</v>
      </c>
      <c r="B947" t="s">
        <v>5385</v>
      </c>
      <c r="C947" t="s">
        <v>5917</v>
      </c>
      <c r="D947">
        <v>1</v>
      </c>
    </row>
    <row r="948" spans="1:4">
      <c r="A948" s="2" t="s">
        <v>6217</v>
      </c>
      <c r="B948" t="s">
        <v>7630</v>
      </c>
      <c r="C948" t="s">
        <v>5757</v>
      </c>
      <c r="D948">
        <v>2</v>
      </c>
    </row>
    <row r="949" spans="1:4">
      <c r="A949" s="2" t="s">
        <v>2208</v>
      </c>
      <c r="B949" t="s">
        <v>604</v>
      </c>
      <c r="C949" t="s">
        <v>5917</v>
      </c>
      <c r="D949">
        <v>1</v>
      </c>
    </row>
    <row r="950" spans="1:4">
      <c r="A950" s="2" t="s">
        <v>2472</v>
      </c>
      <c r="B950" t="s">
        <v>5385</v>
      </c>
      <c r="C950" t="s">
        <v>5917</v>
      </c>
      <c r="D950">
        <v>1</v>
      </c>
    </row>
    <row r="951" spans="1:4">
      <c r="A951" s="2" t="s">
        <v>2558</v>
      </c>
      <c r="B951" t="s">
        <v>5385</v>
      </c>
      <c r="C951" t="s">
        <v>5917</v>
      </c>
      <c r="D951">
        <v>1</v>
      </c>
    </row>
    <row r="952" spans="1:4">
      <c r="A952" s="2" t="s">
        <v>2712</v>
      </c>
      <c r="B952" t="s">
        <v>7630</v>
      </c>
      <c r="C952" t="s">
        <v>5917</v>
      </c>
      <c r="D952">
        <v>2</v>
      </c>
    </row>
    <row r="953" spans="1:4">
      <c r="A953" s="2" t="s">
        <v>5461</v>
      </c>
      <c r="B953" t="s">
        <v>7630</v>
      </c>
      <c r="C953" t="s">
        <v>5917</v>
      </c>
      <c r="D953">
        <v>2</v>
      </c>
    </row>
    <row r="954" spans="1:4">
      <c r="A954" s="2" t="s">
        <v>2076</v>
      </c>
      <c r="B954" t="s">
        <v>7630</v>
      </c>
      <c r="C954" t="s">
        <v>5917</v>
      </c>
      <c r="D954">
        <v>2</v>
      </c>
    </row>
    <row r="955" spans="1:4">
      <c r="A955" s="2" t="s">
        <v>5417</v>
      </c>
      <c r="B955" t="s">
        <v>7630</v>
      </c>
      <c r="C955" t="s">
        <v>5917</v>
      </c>
      <c r="D955">
        <v>2</v>
      </c>
    </row>
    <row r="956" spans="1:4">
      <c r="A956" s="2" t="s">
        <v>5683</v>
      </c>
      <c r="B956" t="s">
        <v>7630</v>
      </c>
      <c r="C956" t="s">
        <v>5917</v>
      </c>
      <c r="D956">
        <v>2</v>
      </c>
    </row>
    <row r="957" spans="1:4">
      <c r="A957" s="2" t="s">
        <v>7040</v>
      </c>
      <c r="B957" t="s">
        <v>7630</v>
      </c>
      <c r="C957" t="s">
        <v>5917</v>
      </c>
      <c r="D957">
        <v>2</v>
      </c>
    </row>
    <row r="958" spans="1:4">
      <c r="A958" s="2" t="s">
        <v>3100</v>
      </c>
      <c r="B958" t="s">
        <v>5385</v>
      </c>
      <c r="C958" t="s">
        <v>5917</v>
      </c>
      <c r="D958">
        <v>1</v>
      </c>
    </row>
    <row r="959" spans="1:4">
      <c r="A959" s="2" t="s">
        <v>7976</v>
      </c>
      <c r="B959" t="s">
        <v>7630</v>
      </c>
      <c r="C959" t="s">
        <v>5917</v>
      </c>
      <c r="D959">
        <v>2</v>
      </c>
    </row>
    <row r="960" spans="1:4">
      <c r="A960" s="2" t="s">
        <v>2122</v>
      </c>
      <c r="B960" t="s">
        <v>7630</v>
      </c>
      <c r="C960" t="s">
        <v>5917</v>
      </c>
      <c r="D960">
        <v>2</v>
      </c>
    </row>
    <row r="961" spans="1:4">
      <c r="A961" s="2" t="s">
        <v>7449</v>
      </c>
      <c r="B961" t="s">
        <v>7630</v>
      </c>
      <c r="C961" t="s">
        <v>5917</v>
      </c>
      <c r="D961">
        <v>2</v>
      </c>
    </row>
    <row r="962" spans="1:4">
      <c r="A962" s="2" t="s">
        <v>7124</v>
      </c>
      <c r="B962" t="s">
        <v>7630</v>
      </c>
      <c r="C962" t="s">
        <v>5917</v>
      </c>
      <c r="D962">
        <v>2</v>
      </c>
    </row>
    <row r="963" spans="1:4">
      <c r="A963" s="2" t="s">
        <v>6168</v>
      </c>
      <c r="B963" t="s">
        <v>8022</v>
      </c>
      <c r="C963" t="s">
        <v>5757</v>
      </c>
      <c r="D963">
        <v>1</v>
      </c>
    </row>
    <row r="964" spans="1:4">
      <c r="A964" s="2" t="s">
        <v>6738</v>
      </c>
      <c r="B964" t="s">
        <v>7630</v>
      </c>
      <c r="C964" t="s">
        <v>5917</v>
      </c>
      <c r="D964">
        <v>2</v>
      </c>
    </row>
    <row r="965" spans="1:4">
      <c r="A965" s="2" t="s">
        <v>2550</v>
      </c>
      <c r="B965" t="s">
        <v>5173</v>
      </c>
      <c r="C965" t="s">
        <v>5917</v>
      </c>
      <c r="D965">
        <v>1</v>
      </c>
    </row>
    <row r="966" spans="1:4">
      <c r="A966" s="2" t="s">
        <v>5471</v>
      </c>
      <c r="B966" t="s">
        <v>7630</v>
      </c>
      <c r="C966" t="s">
        <v>5917</v>
      </c>
      <c r="D966">
        <v>2</v>
      </c>
    </row>
    <row r="967" spans="1:4">
      <c r="A967" s="2" t="s">
        <v>4087</v>
      </c>
      <c r="B967" t="s">
        <v>7630</v>
      </c>
      <c r="C967" t="s">
        <v>5917</v>
      </c>
      <c r="D967">
        <v>2</v>
      </c>
    </row>
    <row r="968" spans="1:4">
      <c r="A968" s="2" t="s">
        <v>4014</v>
      </c>
      <c r="B968" t="s">
        <v>7630</v>
      </c>
      <c r="C968" t="s">
        <v>5917</v>
      </c>
      <c r="D968">
        <v>2</v>
      </c>
    </row>
    <row r="969" spans="1:4">
      <c r="A969" s="2" t="s">
        <v>4886</v>
      </c>
      <c r="B969" t="s">
        <v>7630</v>
      </c>
      <c r="C969" t="s">
        <v>5917</v>
      </c>
      <c r="D969">
        <v>2</v>
      </c>
    </row>
    <row r="970" spans="1:4">
      <c r="A970" s="2" t="s">
        <v>7333</v>
      </c>
      <c r="B970" t="s">
        <v>7630</v>
      </c>
      <c r="C970" t="s">
        <v>5917</v>
      </c>
      <c r="D970">
        <v>2</v>
      </c>
    </row>
    <row r="971" spans="1:4">
      <c r="A971" s="2" t="s">
        <v>1702</v>
      </c>
      <c r="B971" t="s">
        <v>7630</v>
      </c>
      <c r="C971" t="s">
        <v>5917</v>
      </c>
      <c r="D971">
        <v>2</v>
      </c>
    </row>
    <row r="972" spans="1:4">
      <c r="A972" s="2" t="s">
        <v>5748</v>
      </c>
      <c r="B972" t="s">
        <v>7630</v>
      </c>
      <c r="C972" t="s">
        <v>5917</v>
      </c>
      <c r="D972">
        <v>2</v>
      </c>
    </row>
    <row r="973" spans="1:4">
      <c r="A973" s="2" t="s">
        <v>5057</v>
      </c>
      <c r="B973" t="s">
        <v>7630</v>
      </c>
      <c r="C973" t="s">
        <v>5917</v>
      </c>
      <c r="D973">
        <v>2</v>
      </c>
    </row>
    <row r="974" spans="1:4">
      <c r="A974" s="2" t="s">
        <v>1212</v>
      </c>
      <c r="B974" t="s">
        <v>5172</v>
      </c>
      <c r="C974" t="s">
        <v>5917</v>
      </c>
      <c r="D974">
        <v>1</v>
      </c>
    </row>
    <row r="975" spans="1:4">
      <c r="A975" s="2" t="s">
        <v>3832</v>
      </c>
      <c r="B975" t="s">
        <v>7630</v>
      </c>
      <c r="C975" t="s">
        <v>5917</v>
      </c>
      <c r="D975">
        <v>2</v>
      </c>
    </row>
    <row r="976" spans="1:4">
      <c r="A976" s="2" t="s">
        <v>5039</v>
      </c>
      <c r="B976" t="s">
        <v>7630</v>
      </c>
      <c r="C976" t="s">
        <v>5917</v>
      </c>
      <c r="D976">
        <v>2</v>
      </c>
    </row>
    <row r="977" spans="1:4">
      <c r="A977" s="2" t="s">
        <v>7810</v>
      </c>
      <c r="B977" t="s">
        <v>7630</v>
      </c>
      <c r="C977" t="s">
        <v>5917</v>
      </c>
      <c r="D977">
        <v>2</v>
      </c>
    </row>
    <row r="978" spans="1:4">
      <c r="A978" s="2" t="s">
        <v>7118</v>
      </c>
      <c r="B978" t="s">
        <v>7630</v>
      </c>
      <c r="C978" t="s">
        <v>5917</v>
      </c>
      <c r="D978">
        <v>2</v>
      </c>
    </row>
    <row r="979" spans="1:4">
      <c r="A979" s="2" t="s">
        <v>2044</v>
      </c>
      <c r="B979" t="s">
        <v>7630</v>
      </c>
      <c r="C979" t="s">
        <v>5917</v>
      </c>
      <c r="D979">
        <v>2</v>
      </c>
    </row>
    <row r="980" spans="1:4">
      <c r="A980" s="2" t="s">
        <v>5304</v>
      </c>
      <c r="B980" t="s">
        <v>7630</v>
      </c>
      <c r="C980" t="s">
        <v>5917</v>
      </c>
      <c r="D980">
        <v>2</v>
      </c>
    </row>
    <row r="981" spans="1:4">
      <c r="A981" s="2" t="s">
        <v>2295</v>
      </c>
      <c r="B981" t="s">
        <v>5385</v>
      </c>
      <c r="C981" t="s">
        <v>5917</v>
      </c>
      <c r="D981">
        <v>1</v>
      </c>
    </row>
    <row r="982" spans="1:4">
      <c r="A982" s="2" t="s">
        <v>2310</v>
      </c>
      <c r="B982" t="s">
        <v>5916</v>
      </c>
      <c r="C982" t="s">
        <v>5917</v>
      </c>
      <c r="D982">
        <v>1</v>
      </c>
    </row>
    <row r="983" spans="1:4">
      <c r="A983" s="2" t="s">
        <v>4595</v>
      </c>
      <c r="B983" t="s">
        <v>7630</v>
      </c>
      <c r="C983" t="s">
        <v>5917</v>
      </c>
      <c r="D983">
        <v>2</v>
      </c>
    </row>
    <row r="984" spans="1:4">
      <c r="A984" s="2" t="s">
        <v>1541</v>
      </c>
      <c r="B984" t="s">
        <v>7630</v>
      </c>
      <c r="C984" t="s">
        <v>5917</v>
      </c>
      <c r="D984">
        <v>2</v>
      </c>
    </row>
    <row r="985" spans="1:4">
      <c r="A985" s="2" t="s">
        <v>3537</v>
      </c>
      <c r="B985" t="s">
        <v>7630</v>
      </c>
      <c r="C985" t="s">
        <v>5917</v>
      </c>
      <c r="D985">
        <v>2</v>
      </c>
    </row>
    <row r="986" spans="1:4">
      <c r="A986" s="2" t="s">
        <v>7858</v>
      </c>
      <c r="B986" t="s">
        <v>7630</v>
      </c>
      <c r="C986" t="s">
        <v>5917</v>
      </c>
      <c r="D986">
        <v>2</v>
      </c>
    </row>
    <row r="987" spans="1:4">
      <c r="A987" s="2" t="s">
        <v>6010</v>
      </c>
      <c r="B987" t="s">
        <v>7630</v>
      </c>
      <c r="C987" t="s">
        <v>5917</v>
      </c>
      <c r="D987">
        <v>2</v>
      </c>
    </row>
    <row r="988" spans="1:4">
      <c r="A988" s="2" t="s">
        <v>6150</v>
      </c>
      <c r="B988" t="s">
        <v>5173</v>
      </c>
      <c r="C988" t="s">
        <v>5758</v>
      </c>
      <c r="D988">
        <v>2</v>
      </c>
    </row>
    <row r="989" spans="1:4">
      <c r="A989" s="2" t="s">
        <v>445</v>
      </c>
      <c r="B989" t="s">
        <v>5385</v>
      </c>
      <c r="C989" t="s">
        <v>5917</v>
      </c>
      <c r="D989">
        <v>1</v>
      </c>
    </row>
    <row r="990" spans="1:4">
      <c r="A990" s="2" t="s">
        <v>446</v>
      </c>
      <c r="B990" t="s">
        <v>5385</v>
      </c>
      <c r="C990" t="s">
        <v>5917</v>
      </c>
      <c r="D990">
        <v>1</v>
      </c>
    </row>
    <row r="991" spans="1:4">
      <c r="A991" s="2" t="s">
        <v>8026</v>
      </c>
      <c r="B991" t="s">
        <v>7630</v>
      </c>
      <c r="C991" t="s">
        <v>5917</v>
      </c>
      <c r="D991">
        <v>2</v>
      </c>
    </row>
    <row r="992" spans="1:4">
      <c r="A992" s="2" t="s">
        <v>1237</v>
      </c>
      <c r="B992" t="s">
        <v>5916</v>
      </c>
      <c r="C992" t="s">
        <v>5917</v>
      </c>
      <c r="D992">
        <v>1</v>
      </c>
    </row>
    <row r="993" spans="1:4">
      <c r="A993" s="2" t="s">
        <v>1124</v>
      </c>
      <c r="B993" t="s">
        <v>5385</v>
      </c>
      <c r="C993" t="s">
        <v>5917</v>
      </c>
      <c r="D993">
        <v>1</v>
      </c>
    </row>
    <row r="994" spans="1:4">
      <c r="A994" s="2" t="s">
        <v>1284</v>
      </c>
      <c r="B994" t="s">
        <v>5916</v>
      </c>
      <c r="C994" t="s">
        <v>5758</v>
      </c>
      <c r="D994">
        <v>1</v>
      </c>
    </row>
    <row r="995" spans="1:4">
      <c r="A995" s="2" t="s">
        <v>2541</v>
      </c>
      <c r="B995" t="s">
        <v>5173</v>
      </c>
      <c r="C995" t="s">
        <v>5917</v>
      </c>
      <c r="D995">
        <v>1</v>
      </c>
    </row>
    <row r="996" spans="1:4">
      <c r="A996" s="2" t="s">
        <v>348</v>
      </c>
      <c r="B996" t="s">
        <v>5385</v>
      </c>
      <c r="C996" t="s">
        <v>5917</v>
      </c>
      <c r="D996">
        <v>1</v>
      </c>
    </row>
    <row r="997" spans="1:4">
      <c r="A997" s="2" t="s">
        <v>1387</v>
      </c>
      <c r="B997" t="s">
        <v>7630</v>
      </c>
      <c r="C997" t="s">
        <v>5917</v>
      </c>
      <c r="D997">
        <v>2</v>
      </c>
    </row>
    <row r="998" spans="1:4">
      <c r="A998" s="2" t="s">
        <v>1413</v>
      </c>
      <c r="B998" t="s">
        <v>7630</v>
      </c>
      <c r="C998" t="s">
        <v>5917</v>
      </c>
      <c r="D998">
        <v>2</v>
      </c>
    </row>
    <row r="999" spans="1:4">
      <c r="A999" s="2" t="s">
        <v>4785</v>
      </c>
      <c r="B999" t="s">
        <v>7630</v>
      </c>
      <c r="C999" t="s">
        <v>5917</v>
      </c>
      <c r="D999">
        <v>2</v>
      </c>
    </row>
    <row r="1000" spans="1:4">
      <c r="A1000" s="2" t="s">
        <v>1817</v>
      </c>
      <c r="B1000" t="s">
        <v>7630</v>
      </c>
      <c r="C1000" t="s">
        <v>5917</v>
      </c>
      <c r="D1000">
        <v>2</v>
      </c>
    </row>
    <row r="1001" spans="1:4">
      <c r="A1001" s="2" t="s">
        <v>5712</v>
      </c>
      <c r="B1001" t="s">
        <v>7630</v>
      </c>
      <c r="C1001" t="s">
        <v>5917</v>
      </c>
      <c r="D1001">
        <v>2</v>
      </c>
    </row>
    <row r="1002" spans="1:4">
      <c r="A1002" s="2" t="s">
        <v>5729</v>
      </c>
      <c r="B1002" t="s">
        <v>7630</v>
      </c>
      <c r="C1002" t="s">
        <v>5917</v>
      </c>
      <c r="D1002">
        <v>2</v>
      </c>
    </row>
    <row r="1003" spans="1:4">
      <c r="A1003" s="2" t="s">
        <v>7604</v>
      </c>
      <c r="B1003" t="s">
        <v>5385</v>
      </c>
      <c r="C1003" t="s">
        <v>5917</v>
      </c>
      <c r="D1003">
        <v>1</v>
      </c>
    </row>
    <row r="1004" spans="1:4">
      <c r="A1004" s="2" t="s">
        <v>6063</v>
      </c>
      <c r="B1004" t="s">
        <v>7630</v>
      </c>
      <c r="C1004" t="s">
        <v>5917</v>
      </c>
      <c r="D1004">
        <v>2</v>
      </c>
    </row>
    <row r="1005" spans="1:4">
      <c r="A1005" s="2" t="s">
        <v>6714</v>
      </c>
      <c r="B1005" t="s">
        <v>5172</v>
      </c>
      <c r="C1005" t="s">
        <v>5756</v>
      </c>
      <c r="D1005">
        <v>2</v>
      </c>
    </row>
    <row r="1006" spans="1:4">
      <c r="A1006" s="2" t="s">
        <v>2713</v>
      </c>
      <c r="B1006" t="s">
        <v>7630</v>
      </c>
      <c r="C1006" t="s">
        <v>5917</v>
      </c>
      <c r="D1006">
        <v>2</v>
      </c>
    </row>
    <row r="1007" spans="1:4">
      <c r="A1007" s="2" t="s">
        <v>447</v>
      </c>
      <c r="B1007" t="s">
        <v>5385</v>
      </c>
      <c r="C1007" t="s">
        <v>5917</v>
      </c>
      <c r="D1007">
        <v>1</v>
      </c>
    </row>
    <row r="1008" spans="1:4">
      <c r="A1008" s="2" t="s">
        <v>137</v>
      </c>
      <c r="B1008" t="s">
        <v>5916</v>
      </c>
      <c r="C1008" t="s">
        <v>5917</v>
      </c>
      <c r="D1008">
        <v>1</v>
      </c>
    </row>
    <row r="1009" spans="1:4">
      <c r="A1009" s="2" t="s">
        <v>4094</v>
      </c>
      <c r="B1009" t="s">
        <v>7630</v>
      </c>
      <c r="C1009" t="s">
        <v>5917</v>
      </c>
      <c r="D1009">
        <v>2</v>
      </c>
    </row>
    <row r="1010" spans="1:4">
      <c r="A1010" s="2" t="s">
        <v>6078</v>
      </c>
      <c r="B1010" t="s">
        <v>7630</v>
      </c>
      <c r="C1010" t="s">
        <v>5917</v>
      </c>
      <c r="D1010">
        <v>2</v>
      </c>
    </row>
    <row r="1011" spans="1:4">
      <c r="A1011" s="2" t="s">
        <v>7778</v>
      </c>
      <c r="B1011" t="s">
        <v>7630</v>
      </c>
      <c r="C1011" t="s">
        <v>5917</v>
      </c>
      <c r="D1011">
        <v>2</v>
      </c>
    </row>
    <row r="1012" spans="1:4">
      <c r="A1012" s="2" t="s">
        <v>7223</v>
      </c>
      <c r="B1012" t="s">
        <v>7630</v>
      </c>
      <c r="C1012" t="s">
        <v>5917</v>
      </c>
      <c r="D1012">
        <v>2</v>
      </c>
    </row>
    <row r="1013" spans="1:4">
      <c r="A1013" s="2" t="s">
        <v>3345</v>
      </c>
      <c r="B1013" t="s">
        <v>7630</v>
      </c>
      <c r="C1013" t="s">
        <v>5917</v>
      </c>
      <c r="D1013">
        <v>2</v>
      </c>
    </row>
    <row r="1014" spans="1:4">
      <c r="A1014" s="2" t="s">
        <v>3065</v>
      </c>
      <c r="B1014" t="s">
        <v>7630</v>
      </c>
      <c r="C1014" t="s">
        <v>5917</v>
      </c>
      <c r="D1014">
        <v>2</v>
      </c>
    </row>
    <row r="1015" spans="1:4">
      <c r="A1015" s="2" t="s">
        <v>1832</v>
      </c>
      <c r="B1015" t="s">
        <v>7630</v>
      </c>
      <c r="C1015" t="s">
        <v>5917</v>
      </c>
      <c r="D1015">
        <v>2</v>
      </c>
    </row>
    <row r="1016" spans="1:4">
      <c r="A1016" s="2" t="s">
        <v>1907</v>
      </c>
      <c r="B1016" t="s">
        <v>7630</v>
      </c>
      <c r="C1016" t="s">
        <v>5917</v>
      </c>
      <c r="D1016">
        <v>2</v>
      </c>
    </row>
    <row r="1017" spans="1:4">
      <c r="A1017" s="2" t="s">
        <v>5457</v>
      </c>
      <c r="B1017" t="s">
        <v>7630</v>
      </c>
      <c r="C1017" t="s">
        <v>5917</v>
      </c>
      <c r="D1017">
        <v>2</v>
      </c>
    </row>
    <row r="1018" spans="1:4">
      <c r="A1018" s="2" t="s">
        <v>6392</v>
      </c>
      <c r="B1018" t="s">
        <v>616</v>
      </c>
      <c r="C1018" t="s">
        <v>5917</v>
      </c>
      <c r="D1018">
        <v>1</v>
      </c>
    </row>
    <row r="1019" spans="1:4">
      <c r="A1019" s="2" t="s">
        <v>448</v>
      </c>
      <c r="B1019" t="s">
        <v>5385</v>
      </c>
      <c r="C1019" t="s">
        <v>5917</v>
      </c>
      <c r="D1019">
        <v>1</v>
      </c>
    </row>
    <row r="1020" spans="1:4">
      <c r="A1020" s="2" t="s">
        <v>2074</v>
      </c>
      <c r="B1020" t="s">
        <v>7630</v>
      </c>
      <c r="C1020" t="s">
        <v>5917</v>
      </c>
      <c r="D1020">
        <v>2</v>
      </c>
    </row>
    <row r="1021" spans="1:4">
      <c r="A1021" s="2" t="s">
        <v>6969</v>
      </c>
      <c r="B1021" t="s">
        <v>7630</v>
      </c>
      <c r="C1021" t="s">
        <v>5917</v>
      </c>
      <c r="D1021">
        <v>2</v>
      </c>
    </row>
    <row r="1022" spans="1:4">
      <c r="A1022" s="2" t="s">
        <v>1017</v>
      </c>
      <c r="B1022" t="s">
        <v>70</v>
      </c>
      <c r="C1022" t="s">
        <v>5917</v>
      </c>
      <c r="D1022">
        <v>1</v>
      </c>
    </row>
    <row r="1023" spans="1:4">
      <c r="A1023" s="2" t="s">
        <v>1134</v>
      </c>
      <c r="B1023" t="s">
        <v>5385</v>
      </c>
      <c r="C1023" t="s">
        <v>5917</v>
      </c>
      <c r="D1023">
        <v>1</v>
      </c>
    </row>
    <row r="1024" spans="1:4">
      <c r="A1024" s="2" t="s">
        <v>1415</v>
      </c>
      <c r="B1024" t="s">
        <v>7630</v>
      </c>
      <c r="C1024" t="s">
        <v>5917</v>
      </c>
      <c r="D1024">
        <v>2</v>
      </c>
    </row>
    <row r="1025" spans="1:4">
      <c r="A1025" s="2" t="s">
        <v>3180</v>
      </c>
      <c r="B1025" t="s">
        <v>7630</v>
      </c>
      <c r="C1025" t="s">
        <v>5917</v>
      </c>
      <c r="D1025">
        <v>2</v>
      </c>
    </row>
    <row r="1026" spans="1:4">
      <c r="A1026" s="2" t="s">
        <v>7609</v>
      </c>
      <c r="B1026" t="s">
        <v>7630</v>
      </c>
      <c r="C1026" t="s">
        <v>5917</v>
      </c>
      <c r="D1026">
        <v>2</v>
      </c>
    </row>
    <row r="1027" spans="1:4">
      <c r="A1027" s="2" t="s">
        <v>5743</v>
      </c>
      <c r="B1027" t="s">
        <v>7630</v>
      </c>
      <c r="C1027" t="s">
        <v>5917</v>
      </c>
      <c r="D1027">
        <v>2</v>
      </c>
    </row>
    <row r="1028" spans="1:4">
      <c r="A1028" s="2" t="s">
        <v>4915</v>
      </c>
      <c r="B1028" t="s">
        <v>7630</v>
      </c>
      <c r="C1028" t="s">
        <v>5917</v>
      </c>
      <c r="D1028">
        <v>2</v>
      </c>
    </row>
    <row r="1029" spans="1:4">
      <c r="A1029" s="2" t="s">
        <v>931</v>
      </c>
      <c r="B1029" t="s">
        <v>5385</v>
      </c>
      <c r="C1029" t="s">
        <v>5917</v>
      </c>
      <c r="D1029">
        <v>1</v>
      </c>
    </row>
    <row r="1030" spans="1:4">
      <c r="A1030" s="2" t="s">
        <v>6427</v>
      </c>
      <c r="B1030" t="s">
        <v>5916</v>
      </c>
      <c r="C1030" t="s">
        <v>5917</v>
      </c>
      <c r="D1030">
        <v>1</v>
      </c>
    </row>
    <row r="1031" spans="1:4">
      <c r="A1031" s="2" t="s">
        <v>1052</v>
      </c>
      <c r="B1031" t="s">
        <v>5385</v>
      </c>
      <c r="C1031" t="s">
        <v>5917</v>
      </c>
      <c r="D1031">
        <v>1</v>
      </c>
    </row>
    <row r="1032" spans="1:4">
      <c r="A1032" s="2" t="s">
        <v>1099</v>
      </c>
      <c r="B1032" t="s">
        <v>5385</v>
      </c>
      <c r="C1032" t="s">
        <v>5917</v>
      </c>
      <c r="D1032">
        <v>1</v>
      </c>
    </row>
    <row r="1033" spans="1:4">
      <c r="A1033" s="2" t="s">
        <v>2504</v>
      </c>
      <c r="B1033" t="s">
        <v>5385</v>
      </c>
      <c r="C1033" t="s">
        <v>5917</v>
      </c>
      <c r="D1033">
        <v>1</v>
      </c>
    </row>
    <row r="1034" spans="1:4">
      <c r="A1034" s="2" t="s">
        <v>449</v>
      </c>
      <c r="B1034" t="s">
        <v>5385</v>
      </c>
      <c r="C1034" t="s">
        <v>5917</v>
      </c>
      <c r="D1034">
        <v>1</v>
      </c>
    </row>
    <row r="1035" spans="1:4">
      <c r="A1035" s="2" t="s">
        <v>450</v>
      </c>
      <c r="B1035" t="s">
        <v>5385</v>
      </c>
      <c r="C1035" t="s">
        <v>5917</v>
      </c>
      <c r="D1035">
        <v>1</v>
      </c>
    </row>
    <row r="1036" spans="1:4">
      <c r="A1036" s="2" t="s">
        <v>1584</v>
      </c>
      <c r="B1036" t="s">
        <v>7630</v>
      </c>
      <c r="C1036" t="s">
        <v>5917</v>
      </c>
      <c r="D1036">
        <v>2</v>
      </c>
    </row>
    <row r="1037" spans="1:4">
      <c r="A1037" s="2" t="s">
        <v>1558</v>
      </c>
      <c r="B1037" t="s">
        <v>7630</v>
      </c>
      <c r="C1037" t="s">
        <v>5917</v>
      </c>
      <c r="D1037">
        <v>2</v>
      </c>
    </row>
    <row r="1038" spans="1:4">
      <c r="A1038" s="2" t="s">
        <v>7843</v>
      </c>
      <c r="B1038" t="s">
        <v>7630</v>
      </c>
      <c r="C1038" t="s">
        <v>5917</v>
      </c>
      <c r="D1038">
        <v>2</v>
      </c>
    </row>
    <row r="1039" spans="1:4">
      <c r="A1039" s="2" t="s">
        <v>2169</v>
      </c>
      <c r="B1039" t="s">
        <v>7630</v>
      </c>
      <c r="C1039" t="s">
        <v>5917</v>
      </c>
      <c r="D1039">
        <v>2</v>
      </c>
    </row>
    <row r="1040" spans="1:4">
      <c r="A1040" s="2" t="s">
        <v>6092</v>
      </c>
      <c r="B1040" t="s">
        <v>7630</v>
      </c>
      <c r="C1040" t="s">
        <v>5917</v>
      </c>
      <c r="D1040">
        <v>2</v>
      </c>
    </row>
    <row r="1041" spans="1:4">
      <c r="A1041" s="2" t="s">
        <v>6451</v>
      </c>
      <c r="B1041" t="s">
        <v>7630</v>
      </c>
      <c r="C1041" t="s">
        <v>5917</v>
      </c>
      <c r="D1041">
        <v>2</v>
      </c>
    </row>
    <row r="1042" spans="1:4">
      <c r="A1042" s="2" t="s">
        <v>1851</v>
      </c>
      <c r="B1042" t="s">
        <v>7630</v>
      </c>
      <c r="C1042" t="s">
        <v>5917</v>
      </c>
      <c r="D1042">
        <v>2</v>
      </c>
    </row>
    <row r="1043" spans="1:4">
      <c r="A1043" s="2" t="s">
        <v>6263</v>
      </c>
      <c r="B1043" t="s">
        <v>7630</v>
      </c>
      <c r="C1043" t="s">
        <v>5917</v>
      </c>
      <c r="D1043">
        <v>2</v>
      </c>
    </row>
    <row r="1044" spans="1:4">
      <c r="A1044" s="2" t="s">
        <v>647</v>
      </c>
      <c r="B1044" t="s">
        <v>5385</v>
      </c>
      <c r="C1044" t="s">
        <v>5917</v>
      </c>
      <c r="D1044">
        <v>1</v>
      </c>
    </row>
    <row r="1045" spans="1:4">
      <c r="A1045" s="2" t="s">
        <v>2119</v>
      </c>
      <c r="B1045" t="s">
        <v>7630</v>
      </c>
      <c r="C1045" t="s">
        <v>5917</v>
      </c>
      <c r="D1045">
        <v>2</v>
      </c>
    </row>
    <row r="1046" spans="1:4">
      <c r="A1046" s="2" t="s">
        <v>6069</v>
      </c>
      <c r="B1046" t="s">
        <v>7630</v>
      </c>
      <c r="C1046" t="s">
        <v>5917</v>
      </c>
      <c r="D1046">
        <v>2</v>
      </c>
    </row>
    <row r="1047" spans="1:4">
      <c r="A1047" s="2" t="s">
        <v>6147</v>
      </c>
      <c r="B1047" t="s">
        <v>5385</v>
      </c>
      <c r="C1047" t="s">
        <v>5758</v>
      </c>
      <c r="D1047">
        <v>1</v>
      </c>
    </row>
    <row r="1048" spans="1:4">
      <c r="A1048" s="2" t="s">
        <v>6176</v>
      </c>
      <c r="B1048" t="s">
        <v>7630</v>
      </c>
      <c r="C1048" t="s">
        <v>5917</v>
      </c>
      <c r="D1048">
        <v>2</v>
      </c>
    </row>
    <row r="1049" spans="1:4">
      <c r="A1049" s="2" t="s">
        <v>6792</v>
      </c>
      <c r="B1049" t="s">
        <v>7630</v>
      </c>
      <c r="C1049" t="s">
        <v>5917</v>
      </c>
      <c r="D1049">
        <v>2</v>
      </c>
    </row>
    <row r="1050" spans="1:4">
      <c r="A1050" s="2" t="s">
        <v>2686</v>
      </c>
      <c r="B1050" t="s">
        <v>5385</v>
      </c>
      <c r="C1050" t="s">
        <v>5917</v>
      </c>
      <c r="D1050">
        <v>1</v>
      </c>
    </row>
    <row r="1051" spans="1:4">
      <c r="A1051" s="2" t="s">
        <v>663</v>
      </c>
      <c r="B1051" t="s">
        <v>5385</v>
      </c>
      <c r="C1051" t="s">
        <v>5917</v>
      </c>
      <c r="D1051">
        <v>3</v>
      </c>
    </row>
    <row r="1052" spans="1:4">
      <c r="A1052" s="2" t="s">
        <v>349</v>
      </c>
      <c r="B1052" t="s">
        <v>5385</v>
      </c>
      <c r="C1052" t="s">
        <v>5917</v>
      </c>
      <c r="D1052">
        <v>1</v>
      </c>
    </row>
    <row r="1053" spans="1:4">
      <c r="A1053" s="2" t="s">
        <v>715</v>
      </c>
      <c r="B1053" t="s">
        <v>5385</v>
      </c>
      <c r="C1053" t="s">
        <v>5917</v>
      </c>
      <c r="D1053">
        <v>1</v>
      </c>
    </row>
    <row r="1054" spans="1:4">
      <c r="A1054" s="2" t="s">
        <v>5766</v>
      </c>
      <c r="B1054" t="s">
        <v>7630</v>
      </c>
      <c r="C1054" t="s">
        <v>5917</v>
      </c>
      <c r="D1054">
        <v>2</v>
      </c>
    </row>
    <row r="1055" spans="1:4">
      <c r="A1055" s="2" t="s">
        <v>6586</v>
      </c>
      <c r="B1055" t="s">
        <v>7630</v>
      </c>
      <c r="C1055" t="s">
        <v>5917</v>
      </c>
      <c r="D1055">
        <v>2</v>
      </c>
    </row>
    <row r="1056" spans="1:4">
      <c r="A1056" s="2" t="s">
        <v>1933</v>
      </c>
      <c r="B1056" t="s">
        <v>7630</v>
      </c>
      <c r="C1056" t="s">
        <v>5917</v>
      </c>
      <c r="D1056">
        <v>2</v>
      </c>
    </row>
    <row r="1057" spans="1:4">
      <c r="A1057" s="2" t="s">
        <v>4742</v>
      </c>
      <c r="B1057" t="s">
        <v>5385</v>
      </c>
      <c r="C1057" t="s">
        <v>5917</v>
      </c>
      <c r="D1057">
        <v>1</v>
      </c>
    </row>
    <row r="1058" spans="1:4">
      <c r="A1058" s="2" t="s">
        <v>6958</v>
      </c>
      <c r="B1058" t="s">
        <v>7630</v>
      </c>
      <c r="C1058" t="s">
        <v>5917</v>
      </c>
      <c r="D1058">
        <v>2</v>
      </c>
    </row>
    <row r="1059" spans="1:4">
      <c r="A1059" s="2" t="s">
        <v>5085</v>
      </c>
      <c r="B1059" t="s">
        <v>7630</v>
      </c>
      <c r="C1059" t="s">
        <v>5917</v>
      </c>
      <c r="D1059">
        <v>2</v>
      </c>
    </row>
    <row r="1060" spans="1:4">
      <c r="A1060" s="2" t="s">
        <v>664</v>
      </c>
      <c r="B1060" t="s">
        <v>5385</v>
      </c>
      <c r="C1060" t="s">
        <v>5917</v>
      </c>
      <c r="D1060">
        <v>1</v>
      </c>
    </row>
    <row r="1061" spans="1:4">
      <c r="A1061" s="2" t="s">
        <v>5498</v>
      </c>
      <c r="B1061" t="s">
        <v>7630</v>
      </c>
      <c r="C1061" t="s">
        <v>5917</v>
      </c>
      <c r="D1061">
        <v>2</v>
      </c>
    </row>
    <row r="1062" spans="1:4">
      <c r="A1062" s="2" t="s">
        <v>4581</v>
      </c>
      <c r="B1062" t="s">
        <v>7630</v>
      </c>
      <c r="C1062" t="s">
        <v>5917</v>
      </c>
      <c r="D1062">
        <v>2</v>
      </c>
    </row>
    <row r="1063" spans="1:4">
      <c r="A1063" s="2" t="s">
        <v>3923</v>
      </c>
      <c r="B1063" t="s">
        <v>7630</v>
      </c>
      <c r="C1063" t="s">
        <v>5917</v>
      </c>
      <c r="D1063">
        <v>2</v>
      </c>
    </row>
    <row r="1064" spans="1:4">
      <c r="A1064" s="2" t="s">
        <v>4957</v>
      </c>
      <c r="B1064" t="s">
        <v>7630</v>
      </c>
      <c r="C1064" t="s">
        <v>5917</v>
      </c>
      <c r="D1064">
        <v>2</v>
      </c>
    </row>
    <row r="1065" spans="1:4">
      <c r="A1065" s="2" t="s">
        <v>2939</v>
      </c>
      <c r="B1065" t="s">
        <v>7630</v>
      </c>
      <c r="C1065" t="s">
        <v>5917</v>
      </c>
      <c r="D1065">
        <v>2</v>
      </c>
    </row>
    <row r="1066" spans="1:4">
      <c r="A1066" s="2" t="s">
        <v>5979</v>
      </c>
      <c r="B1066" t="s">
        <v>7630</v>
      </c>
      <c r="C1066" t="s">
        <v>5917</v>
      </c>
      <c r="D1066">
        <v>2</v>
      </c>
    </row>
    <row r="1067" spans="1:4">
      <c r="A1067" s="2" t="s">
        <v>7057</v>
      </c>
      <c r="B1067" t="s">
        <v>7630</v>
      </c>
      <c r="C1067" t="s">
        <v>5917</v>
      </c>
      <c r="D1067">
        <v>2</v>
      </c>
    </row>
    <row r="1068" spans="1:4">
      <c r="A1068" s="2" t="s">
        <v>7668</v>
      </c>
      <c r="B1068" t="s">
        <v>7630</v>
      </c>
      <c r="C1068" t="s">
        <v>5917</v>
      </c>
      <c r="D1068">
        <v>2</v>
      </c>
    </row>
    <row r="1069" spans="1:4">
      <c r="A1069" s="2" t="s">
        <v>2264</v>
      </c>
      <c r="B1069" t="s">
        <v>5385</v>
      </c>
      <c r="C1069" t="s">
        <v>5917</v>
      </c>
      <c r="D1069">
        <v>1</v>
      </c>
    </row>
    <row r="1070" spans="1:4">
      <c r="A1070" s="2" t="s">
        <v>6387</v>
      </c>
      <c r="B1070" t="s">
        <v>5916</v>
      </c>
      <c r="C1070" t="s">
        <v>5917</v>
      </c>
      <c r="D1070">
        <v>1</v>
      </c>
    </row>
    <row r="1071" spans="1:4">
      <c r="A1071" s="2" t="s">
        <v>451</v>
      </c>
      <c r="B1071" t="s">
        <v>5385</v>
      </c>
      <c r="C1071" t="s">
        <v>5917</v>
      </c>
      <c r="D1071">
        <v>1</v>
      </c>
    </row>
    <row r="1072" spans="1:4">
      <c r="A1072" s="2" t="s">
        <v>5293</v>
      </c>
      <c r="B1072" t="s">
        <v>7630</v>
      </c>
      <c r="C1072" t="s">
        <v>5917</v>
      </c>
      <c r="D1072">
        <v>2</v>
      </c>
    </row>
    <row r="1073" spans="1:4">
      <c r="A1073" s="2" t="s">
        <v>224</v>
      </c>
      <c r="B1073" t="s">
        <v>5385</v>
      </c>
      <c r="C1073" t="s">
        <v>5758</v>
      </c>
      <c r="D1073">
        <v>1</v>
      </c>
    </row>
    <row r="1074" spans="1:4">
      <c r="A1074" s="2" t="s">
        <v>1537</v>
      </c>
      <c r="B1074" t="s">
        <v>7630</v>
      </c>
      <c r="C1074" t="s">
        <v>5917</v>
      </c>
      <c r="D1074">
        <v>2</v>
      </c>
    </row>
    <row r="1075" spans="1:4">
      <c r="A1075" s="2" t="s">
        <v>3808</v>
      </c>
      <c r="B1075" t="s">
        <v>7630</v>
      </c>
      <c r="C1075" t="s">
        <v>5917</v>
      </c>
      <c r="D1075">
        <v>2</v>
      </c>
    </row>
    <row r="1076" spans="1:4">
      <c r="A1076" s="2" t="s">
        <v>3192</v>
      </c>
      <c r="B1076" t="s">
        <v>7630</v>
      </c>
      <c r="C1076" t="s">
        <v>5917</v>
      </c>
      <c r="D1076">
        <v>2</v>
      </c>
    </row>
    <row r="1077" spans="1:4">
      <c r="A1077" s="2" t="s">
        <v>6682</v>
      </c>
      <c r="B1077" t="s">
        <v>7630</v>
      </c>
      <c r="C1077" t="s">
        <v>5917</v>
      </c>
      <c r="D1077">
        <v>2</v>
      </c>
    </row>
    <row r="1078" spans="1:4">
      <c r="A1078" s="2" t="s">
        <v>5948</v>
      </c>
      <c r="B1078" t="s">
        <v>8022</v>
      </c>
      <c r="C1078" t="s">
        <v>5917</v>
      </c>
      <c r="D1078">
        <v>1</v>
      </c>
    </row>
    <row r="1079" spans="1:4">
      <c r="A1079" s="2" t="s">
        <v>4942</v>
      </c>
      <c r="B1079" t="s">
        <v>5385</v>
      </c>
      <c r="C1079" t="s">
        <v>5917</v>
      </c>
      <c r="D1079">
        <v>1</v>
      </c>
    </row>
    <row r="1080" spans="1:4">
      <c r="A1080" s="2" t="s">
        <v>1499</v>
      </c>
      <c r="B1080" t="s">
        <v>7630</v>
      </c>
      <c r="C1080" t="s">
        <v>5917</v>
      </c>
      <c r="D1080">
        <v>2</v>
      </c>
    </row>
    <row r="1081" spans="1:4">
      <c r="A1081" s="2" t="s">
        <v>1329</v>
      </c>
      <c r="B1081" t="s">
        <v>7630</v>
      </c>
      <c r="C1081" t="s">
        <v>5917</v>
      </c>
      <c r="D1081">
        <v>2</v>
      </c>
    </row>
    <row r="1082" spans="1:4">
      <c r="A1082" s="2" t="s">
        <v>4823</v>
      </c>
      <c r="B1082" t="s">
        <v>7630</v>
      </c>
      <c r="C1082" t="s">
        <v>5917</v>
      </c>
      <c r="D1082">
        <v>2</v>
      </c>
    </row>
    <row r="1083" spans="1:4">
      <c r="A1083" s="2" t="s">
        <v>7673</v>
      </c>
      <c r="B1083" t="s">
        <v>7630</v>
      </c>
      <c r="C1083" t="s">
        <v>5917</v>
      </c>
      <c r="D1083">
        <v>2</v>
      </c>
    </row>
    <row r="1084" spans="1:4">
      <c r="A1084" s="2" t="s">
        <v>6890</v>
      </c>
      <c r="B1084" t="s">
        <v>7630</v>
      </c>
      <c r="C1084" t="s">
        <v>5917</v>
      </c>
      <c r="D1084">
        <v>2</v>
      </c>
    </row>
    <row r="1085" spans="1:4">
      <c r="A1085" s="2" t="s">
        <v>1261</v>
      </c>
      <c r="B1085" t="s">
        <v>5916</v>
      </c>
      <c r="C1085" t="s">
        <v>5758</v>
      </c>
      <c r="D1085">
        <v>1</v>
      </c>
    </row>
    <row r="1086" spans="1:4">
      <c r="A1086" s="2" t="s">
        <v>2641</v>
      </c>
      <c r="B1086" t="s">
        <v>601</v>
      </c>
      <c r="C1086" t="s">
        <v>5917</v>
      </c>
      <c r="D1086">
        <v>1</v>
      </c>
    </row>
    <row r="1087" spans="1:4">
      <c r="A1087" s="2" t="s">
        <v>2714</v>
      </c>
      <c r="B1087" t="s">
        <v>7630</v>
      </c>
      <c r="C1087" t="s">
        <v>5917</v>
      </c>
      <c r="D1087">
        <v>2</v>
      </c>
    </row>
    <row r="1088" spans="1:4">
      <c r="A1088" s="2" t="s">
        <v>727</v>
      </c>
      <c r="B1088" t="s">
        <v>5385</v>
      </c>
      <c r="C1088" t="s">
        <v>5917</v>
      </c>
      <c r="D1088">
        <v>1</v>
      </c>
    </row>
    <row r="1089" spans="1:4">
      <c r="A1089" s="2" t="s">
        <v>452</v>
      </c>
      <c r="B1089" t="s">
        <v>5385</v>
      </c>
      <c r="C1089" t="s">
        <v>5917</v>
      </c>
      <c r="D1089">
        <v>1</v>
      </c>
    </row>
    <row r="1090" spans="1:4">
      <c r="A1090" s="2" t="s">
        <v>4428</v>
      </c>
      <c r="B1090" t="s">
        <v>7630</v>
      </c>
      <c r="C1090" t="s">
        <v>5917</v>
      </c>
      <c r="D1090">
        <v>2</v>
      </c>
    </row>
    <row r="1091" spans="1:4">
      <c r="A1091" s="2" t="s">
        <v>3945</v>
      </c>
      <c r="B1091" t="s">
        <v>7630</v>
      </c>
      <c r="C1091" t="s">
        <v>5917</v>
      </c>
      <c r="D1091">
        <v>2</v>
      </c>
    </row>
    <row r="1092" spans="1:4">
      <c r="A1092" s="2" t="s">
        <v>3178</v>
      </c>
      <c r="B1092" t="s">
        <v>7630</v>
      </c>
      <c r="C1092" t="s">
        <v>5917</v>
      </c>
      <c r="D1092">
        <v>2</v>
      </c>
    </row>
    <row r="1093" spans="1:4">
      <c r="A1093" s="2" t="s">
        <v>4956</v>
      </c>
      <c r="B1093" t="s">
        <v>7630</v>
      </c>
      <c r="C1093" t="s">
        <v>5917</v>
      </c>
      <c r="D1093">
        <v>2</v>
      </c>
    </row>
    <row r="1094" spans="1:4">
      <c r="A1094" s="2" t="s">
        <v>4772</v>
      </c>
      <c r="B1094" t="s">
        <v>7630</v>
      </c>
      <c r="C1094" t="s">
        <v>5917</v>
      </c>
      <c r="D1094">
        <v>2</v>
      </c>
    </row>
    <row r="1095" spans="1:4">
      <c r="A1095" s="2" t="s">
        <v>3095</v>
      </c>
      <c r="B1095" t="s">
        <v>5385</v>
      </c>
      <c r="C1095" t="s">
        <v>5917</v>
      </c>
      <c r="D1095">
        <v>1</v>
      </c>
    </row>
    <row r="1096" spans="1:4">
      <c r="A1096" s="2" t="s">
        <v>2326</v>
      </c>
      <c r="B1096" t="s">
        <v>5385</v>
      </c>
      <c r="C1096" t="s">
        <v>5758</v>
      </c>
      <c r="D1096">
        <v>1</v>
      </c>
    </row>
    <row r="1097" spans="1:4">
      <c r="A1097" s="2" t="s">
        <v>2687</v>
      </c>
      <c r="B1097" t="s">
        <v>5385</v>
      </c>
      <c r="C1097" t="s">
        <v>5917</v>
      </c>
      <c r="D1097">
        <v>1</v>
      </c>
    </row>
    <row r="1098" spans="1:4">
      <c r="A1098" s="2" t="s">
        <v>76</v>
      </c>
      <c r="B1098" t="s">
        <v>5385</v>
      </c>
      <c r="C1098" t="s">
        <v>5917</v>
      </c>
      <c r="D1098">
        <v>1</v>
      </c>
    </row>
    <row r="1099" spans="1:4">
      <c r="A1099" s="2" t="s">
        <v>256</v>
      </c>
      <c r="B1099" t="s">
        <v>5385</v>
      </c>
      <c r="C1099" t="s">
        <v>5917</v>
      </c>
      <c r="D1099">
        <v>1</v>
      </c>
    </row>
    <row r="1100" spans="1:4">
      <c r="A1100" s="2" t="s">
        <v>6528</v>
      </c>
      <c r="B1100" t="s">
        <v>5385</v>
      </c>
      <c r="C1100" t="s">
        <v>5917</v>
      </c>
      <c r="D1100">
        <v>1</v>
      </c>
    </row>
    <row r="1101" spans="1:4">
      <c r="A1101" s="2" t="s">
        <v>1992</v>
      </c>
      <c r="B1101" t="s">
        <v>7630</v>
      </c>
      <c r="C1101" t="s">
        <v>5917</v>
      </c>
      <c r="D1101">
        <v>2</v>
      </c>
    </row>
    <row r="1102" spans="1:4">
      <c r="A1102" s="2" t="s">
        <v>7577</v>
      </c>
      <c r="B1102" t="s">
        <v>5385</v>
      </c>
      <c r="C1102" t="s">
        <v>5917</v>
      </c>
      <c r="D1102">
        <v>1</v>
      </c>
    </row>
    <row r="1103" spans="1:4">
      <c r="A1103" s="2" t="s">
        <v>7323</v>
      </c>
      <c r="B1103" t="s">
        <v>7630</v>
      </c>
      <c r="C1103" t="s">
        <v>5917</v>
      </c>
      <c r="D1103">
        <v>2</v>
      </c>
    </row>
    <row r="1104" spans="1:4">
      <c r="A1104" s="2" t="s">
        <v>2833</v>
      </c>
      <c r="B1104" t="s">
        <v>7630</v>
      </c>
      <c r="C1104" t="s">
        <v>5917</v>
      </c>
      <c r="D1104">
        <v>2</v>
      </c>
    </row>
    <row r="1105" spans="1:4">
      <c r="A1105" s="2" t="s">
        <v>5594</v>
      </c>
      <c r="B1105" t="s">
        <v>7630</v>
      </c>
      <c r="C1105" t="s">
        <v>5917</v>
      </c>
      <c r="D1105">
        <v>2</v>
      </c>
    </row>
    <row r="1106" spans="1:4">
      <c r="A1106" s="2" t="s">
        <v>2436</v>
      </c>
      <c r="B1106" t="s">
        <v>28</v>
      </c>
      <c r="C1106" t="s">
        <v>5917</v>
      </c>
      <c r="D1106">
        <v>1</v>
      </c>
    </row>
    <row r="1107" spans="1:4">
      <c r="A1107" s="2" t="s">
        <v>2642</v>
      </c>
      <c r="B1107" t="s">
        <v>5385</v>
      </c>
      <c r="C1107" t="s">
        <v>5917</v>
      </c>
      <c r="D1107">
        <v>1</v>
      </c>
    </row>
    <row r="1108" spans="1:4">
      <c r="A1108" s="2" t="s">
        <v>4321</v>
      </c>
      <c r="B1108" t="s">
        <v>7630</v>
      </c>
      <c r="C1108" t="s">
        <v>5917</v>
      </c>
      <c r="D1108">
        <v>2</v>
      </c>
    </row>
    <row r="1109" spans="1:4">
      <c r="A1109" s="2" t="s">
        <v>4234</v>
      </c>
      <c r="B1109" t="s">
        <v>7630</v>
      </c>
      <c r="C1109" t="s">
        <v>5917</v>
      </c>
      <c r="D1109">
        <v>2</v>
      </c>
    </row>
    <row r="1110" spans="1:4">
      <c r="A1110" s="2" t="s">
        <v>4073</v>
      </c>
      <c r="B1110" t="s">
        <v>7630</v>
      </c>
      <c r="C1110" t="s">
        <v>5917</v>
      </c>
      <c r="D1110">
        <v>2</v>
      </c>
    </row>
    <row r="1111" spans="1:4">
      <c r="A1111" s="2" t="s">
        <v>5171</v>
      </c>
      <c r="B1111" t="s">
        <v>7630</v>
      </c>
      <c r="C1111" t="s">
        <v>5917</v>
      </c>
      <c r="D1111">
        <v>2</v>
      </c>
    </row>
    <row r="1112" spans="1:4">
      <c r="A1112" s="2" t="s">
        <v>1923</v>
      </c>
      <c r="B1112" t="s">
        <v>7630</v>
      </c>
      <c r="C1112" t="s">
        <v>5917</v>
      </c>
      <c r="D1112">
        <v>2</v>
      </c>
    </row>
    <row r="1113" spans="1:4">
      <c r="A1113" s="2" t="s">
        <v>5143</v>
      </c>
      <c r="B1113" t="s">
        <v>7630</v>
      </c>
      <c r="C1113" t="s">
        <v>5917</v>
      </c>
      <c r="D1113">
        <v>2</v>
      </c>
    </row>
    <row r="1114" spans="1:4">
      <c r="A1114" s="2" t="s">
        <v>723</v>
      </c>
      <c r="B1114" t="s">
        <v>5385</v>
      </c>
      <c r="C1114" t="s">
        <v>5917</v>
      </c>
      <c r="D1114">
        <v>1</v>
      </c>
    </row>
    <row r="1115" spans="1:4">
      <c r="A1115" s="2" t="s">
        <v>3418</v>
      </c>
      <c r="B1115" t="s">
        <v>7630</v>
      </c>
      <c r="C1115" t="s">
        <v>5917</v>
      </c>
      <c r="D1115">
        <v>2</v>
      </c>
    </row>
    <row r="1116" spans="1:4">
      <c r="A1116" s="2" t="s">
        <v>3651</v>
      </c>
      <c r="B1116" t="s">
        <v>7630</v>
      </c>
      <c r="C1116" t="s">
        <v>5917</v>
      </c>
      <c r="D1116">
        <v>2</v>
      </c>
    </row>
    <row r="1117" spans="1:4">
      <c r="A1117" s="2" t="s">
        <v>3663</v>
      </c>
      <c r="B1117" t="s">
        <v>5385</v>
      </c>
      <c r="C1117" t="s">
        <v>5917</v>
      </c>
      <c r="D1117">
        <v>1</v>
      </c>
    </row>
    <row r="1118" spans="1:4">
      <c r="A1118" s="2" t="s">
        <v>6658</v>
      </c>
      <c r="B1118" t="s">
        <v>5385</v>
      </c>
      <c r="C1118" t="s">
        <v>5917</v>
      </c>
      <c r="D1118">
        <v>1</v>
      </c>
    </row>
    <row r="1119" spans="1:4">
      <c r="A1119" s="2" t="s">
        <v>1807</v>
      </c>
      <c r="B1119" t="s">
        <v>5385</v>
      </c>
      <c r="C1119" t="s">
        <v>5917</v>
      </c>
      <c r="D1119">
        <v>1</v>
      </c>
    </row>
    <row r="1120" spans="1:4">
      <c r="A1120" s="2" t="s">
        <v>6388</v>
      </c>
      <c r="B1120" t="s">
        <v>5916</v>
      </c>
      <c r="C1120" t="s">
        <v>5917</v>
      </c>
      <c r="D1120">
        <v>1</v>
      </c>
    </row>
    <row r="1121" spans="1:4">
      <c r="A1121" s="2" t="s">
        <v>1557</v>
      </c>
      <c r="B1121" t="s">
        <v>7630</v>
      </c>
      <c r="C1121" t="s">
        <v>5917</v>
      </c>
      <c r="D1121">
        <v>2</v>
      </c>
    </row>
    <row r="1122" spans="1:4">
      <c r="A1122" s="2" t="s">
        <v>7941</v>
      </c>
      <c r="B1122" t="s">
        <v>7630</v>
      </c>
      <c r="C1122" t="s">
        <v>5917</v>
      </c>
      <c r="D1122">
        <v>2</v>
      </c>
    </row>
    <row r="1123" spans="1:4">
      <c r="A1123" s="2" t="s">
        <v>7443</v>
      </c>
      <c r="B1123" t="s">
        <v>7630</v>
      </c>
      <c r="C1123" t="s">
        <v>5917</v>
      </c>
      <c r="D1123">
        <v>2</v>
      </c>
    </row>
    <row r="1124" spans="1:4">
      <c r="A1124" s="2" t="s">
        <v>7250</v>
      </c>
      <c r="B1124" t="s">
        <v>7630</v>
      </c>
      <c r="C1124" t="s">
        <v>5917</v>
      </c>
      <c r="D1124">
        <v>2</v>
      </c>
    </row>
    <row r="1125" spans="1:4">
      <c r="A1125" s="2" t="s">
        <v>6492</v>
      </c>
      <c r="B1125" t="s">
        <v>7630</v>
      </c>
      <c r="C1125" t="s">
        <v>5917</v>
      </c>
      <c r="D1125">
        <v>2</v>
      </c>
    </row>
    <row r="1126" spans="1:4">
      <c r="A1126" s="2" t="s">
        <v>6739</v>
      </c>
      <c r="B1126" t="s">
        <v>7630</v>
      </c>
      <c r="C1126" t="s">
        <v>5917</v>
      </c>
      <c r="D1126">
        <v>2</v>
      </c>
    </row>
    <row r="1127" spans="1:4">
      <c r="A1127" s="2" t="s">
        <v>2334</v>
      </c>
      <c r="B1127" t="s">
        <v>7630</v>
      </c>
      <c r="C1127" t="s">
        <v>5917</v>
      </c>
      <c r="D1127">
        <v>2</v>
      </c>
    </row>
    <row r="1128" spans="1:4">
      <c r="A1128" s="2" t="s">
        <v>1274</v>
      </c>
      <c r="B1128" t="s">
        <v>365</v>
      </c>
      <c r="C1128" t="s">
        <v>5756</v>
      </c>
      <c r="D1128">
        <v>1</v>
      </c>
    </row>
    <row r="1129" spans="1:4">
      <c r="A1129" s="2" t="s">
        <v>942</v>
      </c>
      <c r="B1129" t="s">
        <v>5385</v>
      </c>
      <c r="C1129" t="s">
        <v>5917</v>
      </c>
      <c r="D1129">
        <v>1</v>
      </c>
    </row>
    <row r="1130" spans="1:4">
      <c r="A1130" s="2" t="s">
        <v>199</v>
      </c>
      <c r="B1130" t="s">
        <v>5385</v>
      </c>
      <c r="C1130" t="s">
        <v>5758</v>
      </c>
      <c r="D1130">
        <v>1</v>
      </c>
    </row>
    <row r="1131" spans="1:4">
      <c r="A1131" s="2" t="s">
        <v>4591</v>
      </c>
      <c r="B1131" t="s">
        <v>7630</v>
      </c>
      <c r="C1131" t="s">
        <v>5917</v>
      </c>
      <c r="D1131">
        <v>2</v>
      </c>
    </row>
    <row r="1132" spans="1:4">
      <c r="A1132" s="2" t="s">
        <v>3778</v>
      </c>
      <c r="B1132" t="s">
        <v>7630</v>
      </c>
      <c r="C1132" t="s">
        <v>5917</v>
      </c>
      <c r="D1132">
        <v>2</v>
      </c>
    </row>
    <row r="1133" spans="1:4">
      <c r="A1133" s="2" t="s">
        <v>3474</v>
      </c>
      <c r="B1133" t="s">
        <v>7630</v>
      </c>
      <c r="C1133" t="s">
        <v>5917</v>
      </c>
      <c r="D1133">
        <v>2</v>
      </c>
    </row>
    <row r="1134" spans="1:4">
      <c r="A1134" s="2" t="s">
        <v>2033</v>
      </c>
      <c r="B1134" t="s">
        <v>7630</v>
      </c>
      <c r="C1134" t="s">
        <v>5917</v>
      </c>
      <c r="D1134">
        <v>2</v>
      </c>
    </row>
    <row r="1135" spans="1:4">
      <c r="A1135" s="2" t="s">
        <v>7171</v>
      </c>
      <c r="B1135" t="s">
        <v>7630</v>
      </c>
      <c r="C1135" t="s">
        <v>5917</v>
      </c>
      <c r="D1135">
        <v>2</v>
      </c>
    </row>
    <row r="1136" spans="1:4">
      <c r="A1136" s="2" t="s">
        <v>3283</v>
      </c>
      <c r="B1136" t="s">
        <v>5385</v>
      </c>
      <c r="C1136" t="s">
        <v>5917</v>
      </c>
      <c r="D1136">
        <v>1</v>
      </c>
    </row>
    <row r="1137" spans="1:4">
      <c r="A1137" s="2" t="s">
        <v>6390</v>
      </c>
      <c r="B1137" t="s">
        <v>5385</v>
      </c>
      <c r="C1137" t="s">
        <v>5917</v>
      </c>
      <c r="D1137">
        <v>1</v>
      </c>
    </row>
    <row r="1138" spans="1:4">
      <c r="A1138" s="2" t="s">
        <v>1023</v>
      </c>
      <c r="B1138" t="s">
        <v>970</v>
      </c>
      <c r="C1138" t="s">
        <v>5917</v>
      </c>
      <c r="D1138">
        <v>1</v>
      </c>
    </row>
    <row r="1139" spans="1:4">
      <c r="A1139" s="2" t="s">
        <v>453</v>
      </c>
      <c r="B1139" t="s">
        <v>5385</v>
      </c>
      <c r="C1139" t="s">
        <v>5917</v>
      </c>
      <c r="D1139">
        <v>1</v>
      </c>
    </row>
    <row r="1140" spans="1:4">
      <c r="A1140" s="2" t="s">
        <v>3510</v>
      </c>
      <c r="B1140" t="s">
        <v>7630</v>
      </c>
      <c r="C1140" t="s">
        <v>5917</v>
      </c>
      <c r="D1140">
        <v>2</v>
      </c>
    </row>
    <row r="1141" spans="1:4">
      <c r="A1141" s="2" t="s">
        <v>4890</v>
      </c>
      <c r="B1141" t="s">
        <v>7630</v>
      </c>
      <c r="C1141" t="s">
        <v>5917</v>
      </c>
      <c r="D1141">
        <v>2</v>
      </c>
    </row>
    <row r="1142" spans="1:4">
      <c r="A1142" s="2" t="s">
        <v>7855</v>
      </c>
      <c r="B1142" t="s">
        <v>7630</v>
      </c>
      <c r="C1142" t="s">
        <v>5917</v>
      </c>
      <c r="D1142">
        <v>2</v>
      </c>
    </row>
    <row r="1143" spans="1:4">
      <c r="A1143" s="2" t="s">
        <v>4687</v>
      </c>
      <c r="B1143" t="s">
        <v>7630</v>
      </c>
      <c r="C1143" t="s">
        <v>5917</v>
      </c>
      <c r="D1143">
        <v>2</v>
      </c>
    </row>
    <row r="1144" spans="1:4">
      <c r="A1144" s="2" t="s">
        <v>7138</v>
      </c>
      <c r="B1144" t="s">
        <v>7630</v>
      </c>
      <c r="C1144" t="s">
        <v>5917</v>
      </c>
      <c r="D1144">
        <v>2</v>
      </c>
    </row>
    <row r="1145" spans="1:4">
      <c r="A1145" s="2" t="s">
        <v>7095</v>
      </c>
      <c r="B1145" t="s">
        <v>7630</v>
      </c>
      <c r="C1145" t="s">
        <v>5917</v>
      </c>
      <c r="D1145">
        <v>2</v>
      </c>
    </row>
    <row r="1146" spans="1:4">
      <c r="A1146" s="2" t="s">
        <v>5286</v>
      </c>
      <c r="B1146" t="s">
        <v>5173</v>
      </c>
      <c r="C1146" t="s">
        <v>5917</v>
      </c>
      <c r="D1146">
        <v>2</v>
      </c>
    </row>
    <row r="1147" spans="1:4">
      <c r="A1147" s="2" t="s">
        <v>5794</v>
      </c>
      <c r="B1147" t="s">
        <v>7630</v>
      </c>
      <c r="C1147" t="s">
        <v>5917</v>
      </c>
      <c r="D1147">
        <v>2</v>
      </c>
    </row>
    <row r="1148" spans="1:4">
      <c r="A1148" s="2" t="s">
        <v>3687</v>
      </c>
      <c r="B1148" t="s">
        <v>7630</v>
      </c>
      <c r="C1148" t="s">
        <v>5917</v>
      </c>
      <c r="D1148">
        <v>2</v>
      </c>
    </row>
    <row r="1149" spans="1:4">
      <c r="A1149" s="2" t="s">
        <v>5929</v>
      </c>
      <c r="B1149" t="s">
        <v>5385</v>
      </c>
      <c r="C1149" t="s">
        <v>5917</v>
      </c>
      <c r="D1149">
        <v>1</v>
      </c>
    </row>
    <row r="1150" spans="1:4">
      <c r="A1150" s="2" t="s">
        <v>454</v>
      </c>
      <c r="B1150" t="s">
        <v>5385</v>
      </c>
      <c r="C1150" t="s">
        <v>5917</v>
      </c>
      <c r="D1150">
        <v>1</v>
      </c>
    </row>
    <row r="1151" spans="1:4">
      <c r="A1151" s="2" t="s">
        <v>1798</v>
      </c>
      <c r="B1151" t="s">
        <v>7630</v>
      </c>
      <c r="C1151" t="s">
        <v>5917</v>
      </c>
      <c r="D1151">
        <v>2</v>
      </c>
    </row>
    <row r="1152" spans="1:4">
      <c r="A1152" s="2" t="s">
        <v>1037</v>
      </c>
      <c r="B1152" t="s">
        <v>5916</v>
      </c>
      <c r="C1152" t="s">
        <v>5917</v>
      </c>
      <c r="D1152">
        <v>1</v>
      </c>
    </row>
    <row r="1153" spans="1:4">
      <c r="A1153" s="2" t="s">
        <v>413</v>
      </c>
      <c r="B1153" t="s">
        <v>5385</v>
      </c>
      <c r="C1153" t="s">
        <v>5917</v>
      </c>
      <c r="D1153">
        <v>1</v>
      </c>
    </row>
    <row r="1154" spans="1:4">
      <c r="A1154" s="2" t="s">
        <v>4254</v>
      </c>
      <c r="B1154" t="s">
        <v>7630</v>
      </c>
      <c r="C1154" t="s">
        <v>5917</v>
      </c>
      <c r="D1154">
        <v>2</v>
      </c>
    </row>
    <row r="1155" spans="1:4">
      <c r="A1155" s="2" t="s">
        <v>4280</v>
      </c>
      <c r="B1155" t="s">
        <v>7630</v>
      </c>
      <c r="C1155" t="s">
        <v>5917</v>
      </c>
      <c r="D1155">
        <v>2</v>
      </c>
    </row>
    <row r="1156" spans="1:4">
      <c r="A1156" s="2" t="s">
        <v>2114</v>
      </c>
      <c r="B1156" t="s">
        <v>7630</v>
      </c>
      <c r="C1156" t="s">
        <v>5917</v>
      </c>
      <c r="D1156">
        <v>2</v>
      </c>
    </row>
    <row r="1157" spans="1:4">
      <c r="A1157" s="2" t="s">
        <v>1757</v>
      </c>
      <c r="B1157" t="s">
        <v>7630</v>
      </c>
      <c r="C1157" t="s">
        <v>5917</v>
      </c>
      <c r="D1157">
        <v>2</v>
      </c>
    </row>
    <row r="1158" spans="1:4">
      <c r="A1158" s="2" t="s">
        <v>3869</v>
      </c>
      <c r="B1158" t="s">
        <v>5385</v>
      </c>
      <c r="C1158" t="s">
        <v>5917</v>
      </c>
      <c r="D1158">
        <v>1</v>
      </c>
    </row>
    <row r="1159" spans="1:4">
      <c r="A1159" s="2" t="s">
        <v>2968</v>
      </c>
      <c r="B1159" t="s">
        <v>7630</v>
      </c>
      <c r="C1159" t="s">
        <v>5917</v>
      </c>
      <c r="D1159">
        <v>2</v>
      </c>
    </row>
    <row r="1160" spans="1:4">
      <c r="A1160" s="2" t="s">
        <v>405</v>
      </c>
      <c r="B1160" t="s">
        <v>28</v>
      </c>
      <c r="C1160" t="s">
        <v>5917</v>
      </c>
      <c r="D1160">
        <v>1</v>
      </c>
    </row>
    <row r="1161" spans="1:4">
      <c r="A1161" s="2" t="s">
        <v>3436</v>
      </c>
      <c r="B1161" t="s">
        <v>7630</v>
      </c>
      <c r="C1161" t="s">
        <v>5917</v>
      </c>
      <c r="D1161">
        <v>2</v>
      </c>
    </row>
    <row r="1162" spans="1:4">
      <c r="A1162" s="2" t="s">
        <v>2148</v>
      </c>
      <c r="B1162" t="s">
        <v>7630</v>
      </c>
      <c r="C1162" t="s">
        <v>5917</v>
      </c>
      <c r="D1162">
        <v>2</v>
      </c>
    </row>
    <row r="1163" spans="1:4">
      <c r="A1163" s="2" t="s">
        <v>6040</v>
      </c>
      <c r="B1163" t="s">
        <v>5916</v>
      </c>
      <c r="C1163" t="s">
        <v>5756</v>
      </c>
      <c r="D1163">
        <v>1</v>
      </c>
    </row>
    <row r="1164" spans="1:4">
      <c r="A1164" s="2" t="s">
        <v>4877</v>
      </c>
      <c r="B1164" t="s">
        <v>7630</v>
      </c>
      <c r="C1164" t="s">
        <v>5917</v>
      </c>
      <c r="D1164">
        <v>2</v>
      </c>
    </row>
    <row r="1165" spans="1:4">
      <c r="A1165" s="2" t="s">
        <v>7408</v>
      </c>
      <c r="B1165" t="s">
        <v>7630</v>
      </c>
      <c r="C1165" t="s">
        <v>5917</v>
      </c>
      <c r="D1165">
        <v>2</v>
      </c>
    </row>
    <row r="1166" spans="1:4">
      <c r="A1166" s="2" t="s">
        <v>5513</v>
      </c>
      <c r="B1166" t="s">
        <v>365</v>
      </c>
      <c r="C1166" t="s">
        <v>5917</v>
      </c>
      <c r="D1166">
        <v>1</v>
      </c>
    </row>
    <row r="1167" spans="1:4">
      <c r="A1167" s="2" t="s">
        <v>886</v>
      </c>
      <c r="B1167" t="s">
        <v>5385</v>
      </c>
      <c r="C1167" t="s">
        <v>5917</v>
      </c>
      <c r="D1167">
        <v>1</v>
      </c>
    </row>
    <row r="1168" spans="1:4">
      <c r="A1168" s="2" t="s">
        <v>2610</v>
      </c>
      <c r="B1168" t="s">
        <v>5385</v>
      </c>
      <c r="C1168" t="s">
        <v>5917</v>
      </c>
      <c r="D1168">
        <v>1</v>
      </c>
    </row>
    <row r="1169" spans="1:4">
      <c r="A1169" s="2" t="s">
        <v>1642</v>
      </c>
      <c r="B1169" t="s">
        <v>7630</v>
      </c>
      <c r="C1169" t="s">
        <v>5917</v>
      </c>
      <c r="D1169">
        <v>2</v>
      </c>
    </row>
    <row r="1170" spans="1:4">
      <c r="A1170" s="2" t="s">
        <v>1335</v>
      </c>
      <c r="B1170" t="s">
        <v>7630</v>
      </c>
      <c r="C1170" t="s">
        <v>5917</v>
      </c>
      <c r="D1170">
        <v>2</v>
      </c>
    </row>
    <row r="1171" spans="1:4">
      <c r="A1171" s="2" t="s">
        <v>3974</v>
      </c>
      <c r="B1171" t="s">
        <v>7630</v>
      </c>
      <c r="C1171" t="s">
        <v>5917</v>
      </c>
      <c r="D1171">
        <v>2</v>
      </c>
    </row>
    <row r="1172" spans="1:4">
      <c r="A1172" s="2" t="s">
        <v>4833</v>
      </c>
      <c r="B1172" t="s">
        <v>7630</v>
      </c>
      <c r="C1172" t="s">
        <v>5917</v>
      </c>
      <c r="D1172">
        <v>2</v>
      </c>
    </row>
    <row r="1173" spans="1:4">
      <c r="A1173" s="2" t="s">
        <v>7452</v>
      </c>
      <c r="B1173" t="s">
        <v>7630</v>
      </c>
      <c r="C1173" t="s">
        <v>5917</v>
      </c>
      <c r="D1173">
        <v>2</v>
      </c>
    </row>
    <row r="1174" spans="1:4">
      <c r="A1174" s="2" t="s">
        <v>7568</v>
      </c>
      <c r="B1174" t="s">
        <v>7630</v>
      </c>
      <c r="C1174" t="s">
        <v>5917</v>
      </c>
      <c r="D1174">
        <v>2</v>
      </c>
    </row>
    <row r="1175" spans="1:4">
      <c r="A1175" s="2" t="s">
        <v>5156</v>
      </c>
      <c r="B1175" t="s">
        <v>5173</v>
      </c>
      <c r="C1175" t="s">
        <v>5917</v>
      </c>
      <c r="D1175">
        <v>2</v>
      </c>
    </row>
    <row r="1176" spans="1:4">
      <c r="A1176" s="2" t="s">
        <v>5682</v>
      </c>
      <c r="B1176" t="s">
        <v>5916</v>
      </c>
      <c r="C1176" t="s">
        <v>5757</v>
      </c>
      <c r="D1176">
        <v>1</v>
      </c>
    </row>
    <row r="1177" spans="1:4">
      <c r="A1177" s="2" t="s">
        <v>88</v>
      </c>
      <c r="B1177" t="s">
        <v>5385</v>
      </c>
      <c r="C1177" t="s">
        <v>5917</v>
      </c>
      <c r="D1177">
        <v>1</v>
      </c>
    </row>
    <row r="1178" spans="1:4">
      <c r="A1178" s="2" t="s">
        <v>4585</v>
      </c>
      <c r="B1178" t="s">
        <v>7630</v>
      </c>
      <c r="C1178" t="s">
        <v>5917</v>
      </c>
      <c r="D1178">
        <v>2</v>
      </c>
    </row>
    <row r="1179" spans="1:4">
      <c r="A1179" s="2" t="s">
        <v>4369</v>
      </c>
      <c r="B1179" t="s">
        <v>7630</v>
      </c>
      <c r="C1179" t="s">
        <v>5917</v>
      </c>
      <c r="D1179">
        <v>2</v>
      </c>
    </row>
    <row r="1180" spans="1:4">
      <c r="A1180" s="2" t="s">
        <v>4419</v>
      </c>
      <c r="B1180" t="s">
        <v>7630</v>
      </c>
      <c r="C1180" t="s">
        <v>5917</v>
      </c>
      <c r="D1180">
        <v>2</v>
      </c>
    </row>
    <row r="1181" spans="1:4">
      <c r="A1181" s="2" t="s">
        <v>4711</v>
      </c>
      <c r="B1181" t="s">
        <v>7630</v>
      </c>
      <c r="C1181" t="s">
        <v>5917</v>
      </c>
      <c r="D1181">
        <v>2</v>
      </c>
    </row>
    <row r="1182" spans="1:4">
      <c r="A1182" s="2" t="s">
        <v>7554</v>
      </c>
      <c r="B1182" t="s">
        <v>7630</v>
      </c>
      <c r="C1182" t="s">
        <v>5917</v>
      </c>
      <c r="D1182">
        <v>2</v>
      </c>
    </row>
    <row r="1183" spans="1:4">
      <c r="A1183" s="2" t="s">
        <v>7706</v>
      </c>
      <c r="B1183" t="s">
        <v>5385</v>
      </c>
      <c r="C1183" t="s">
        <v>5917</v>
      </c>
      <c r="D1183">
        <v>1</v>
      </c>
    </row>
    <row r="1184" spans="1:4">
      <c r="A1184" s="2" t="s">
        <v>7716</v>
      </c>
      <c r="B1184" t="s">
        <v>5385</v>
      </c>
      <c r="C1184" t="s">
        <v>5917</v>
      </c>
      <c r="D1184">
        <v>1</v>
      </c>
    </row>
    <row r="1185" spans="1:4">
      <c r="A1185" s="2" t="s">
        <v>2189</v>
      </c>
      <c r="B1185" t="s">
        <v>5385</v>
      </c>
      <c r="C1185" t="s">
        <v>5917</v>
      </c>
      <c r="D1185">
        <v>1</v>
      </c>
    </row>
    <row r="1186" spans="1:4">
      <c r="A1186" s="2" t="s">
        <v>6783</v>
      </c>
      <c r="B1186" t="s">
        <v>7630</v>
      </c>
      <c r="C1186" t="s">
        <v>5917</v>
      </c>
      <c r="D1186">
        <v>2</v>
      </c>
    </row>
    <row r="1187" spans="1:4">
      <c r="A1187" s="2" t="s">
        <v>5754</v>
      </c>
      <c r="B1187" t="s">
        <v>5385</v>
      </c>
      <c r="C1187" t="s">
        <v>5917</v>
      </c>
      <c r="D1187">
        <v>1</v>
      </c>
    </row>
    <row r="1188" spans="1:4">
      <c r="A1188" s="2" t="s">
        <v>6383</v>
      </c>
      <c r="B1188" t="s">
        <v>5916</v>
      </c>
      <c r="C1188" t="s">
        <v>5917</v>
      </c>
      <c r="D1188">
        <v>1</v>
      </c>
    </row>
    <row r="1189" spans="1:4">
      <c r="A1189" s="2" t="s">
        <v>2493</v>
      </c>
      <c r="B1189" t="s">
        <v>5385</v>
      </c>
      <c r="C1189" t="s">
        <v>5917</v>
      </c>
      <c r="D1189">
        <v>1</v>
      </c>
    </row>
    <row r="1190" spans="1:4">
      <c r="A1190" s="2" t="s">
        <v>1475</v>
      </c>
      <c r="B1190" t="s">
        <v>7630</v>
      </c>
      <c r="C1190" t="s">
        <v>5917</v>
      </c>
      <c r="D1190">
        <v>2</v>
      </c>
    </row>
    <row r="1191" spans="1:4">
      <c r="A1191" s="2" t="s">
        <v>4286</v>
      </c>
      <c r="B1191" t="s">
        <v>7630</v>
      </c>
      <c r="C1191" t="s">
        <v>5917</v>
      </c>
      <c r="D1191">
        <v>2</v>
      </c>
    </row>
    <row r="1192" spans="1:4">
      <c r="A1192" s="2" t="s">
        <v>3355</v>
      </c>
      <c r="B1192" t="s">
        <v>7630</v>
      </c>
      <c r="C1192" t="s">
        <v>5917</v>
      </c>
      <c r="D1192">
        <v>2</v>
      </c>
    </row>
    <row r="1193" spans="1:4">
      <c r="A1193" s="2" t="s">
        <v>4763</v>
      </c>
      <c r="B1193" t="s">
        <v>5916</v>
      </c>
      <c r="C1193" t="s">
        <v>5917</v>
      </c>
      <c r="D1193">
        <v>1</v>
      </c>
    </row>
    <row r="1194" spans="1:4">
      <c r="A1194" s="2" t="s">
        <v>2913</v>
      </c>
      <c r="B1194" t="s">
        <v>7630</v>
      </c>
      <c r="C1194" t="s">
        <v>5917</v>
      </c>
      <c r="D1194">
        <v>2</v>
      </c>
    </row>
    <row r="1195" spans="1:4">
      <c r="A1195" s="2" t="s">
        <v>5699</v>
      </c>
      <c r="B1195" t="s">
        <v>395</v>
      </c>
      <c r="C1195" t="s">
        <v>5758</v>
      </c>
      <c r="D1195">
        <v>1</v>
      </c>
    </row>
    <row r="1196" spans="1:4">
      <c r="A1196" s="2" t="s">
        <v>5545</v>
      </c>
      <c r="B1196" t="s">
        <v>5916</v>
      </c>
      <c r="C1196" t="s">
        <v>5917</v>
      </c>
      <c r="D1196">
        <v>2</v>
      </c>
    </row>
    <row r="1197" spans="1:4">
      <c r="A1197" s="2" t="s">
        <v>915</v>
      </c>
      <c r="B1197" t="s">
        <v>5916</v>
      </c>
      <c r="C1197" t="s">
        <v>5917</v>
      </c>
      <c r="D1197">
        <v>1</v>
      </c>
    </row>
    <row r="1198" spans="1:4">
      <c r="A1198" s="2" t="s">
        <v>2347</v>
      </c>
      <c r="B1198" t="s">
        <v>7630</v>
      </c>
      <c r="C1198" t="s">
        <v>5917</v>
      </c>
      <c r="D1198">
        <v>2</v>
      </c>
    </row>
    <row r="1199" spans="1:4">
      <c r="A1199" s="2" t="s">
        <v>2715</v>
      </c>
      <c r="B1199" t="s">
        <v>7630</v>
      </c>
      <c r="C1199" t="s">
        <v>5917</v>
      </c>
      <c r="D1199">
        <v>2</v>
      </c>
    </row>
    <row r="1200" spans="1:4">
      <c r="A1200" s="2" t="s">
        <v>815</v>
      </c>
      <c r="B1200" t="s">
        <v>7630</v>
      </c>
      <c r="C1200" t="s">
        <v>5917</v>
      </c>
      <c r="D1200">
        <v>2</v>
      </c>
    </row>
    <row r="1201" spans="1:4">
      <c r="A1201" s="2" t="s">
        <v>138</v>
      </c>
      <c r="B1201" t="s">
        <v>8022</v>
      </c>
      <c r="C1201" t="s">
        <v>5917</v>
      </c>
      <c r="D1201">
        <v>1</v>
      </c>
    </row>
    <row r="1202" spans="1:4">
      <c r="A1202" s="2" t="s">
        <v>3866</v>
      </c>
      <c r="B1202" t="s">
        <v>7630</v>
      </c>
      <c r="C1202" t="s">
        <v>5917</v>
      </c>
      <c r="D1202">
        <v>2</v>
      </c>
    </row>
    <row r="1203" spans="1:4">
      <c r="A1203" s="2" t="s">
        <v>3321</v>
      </c>
      <c r="B1203" t="s">
        <v>7630</v>
      </c>
      <c r="C1203" t="s">
        <v>5917</v>
      </c>
      <c r="D1203">
        <v>2</v>
      </c>
    </row>
    <row r="1204" spans="1:4">
      <c r="A1204" s="2" t="s">
        <v>7949</v>
      </c>
      <c r="B1204" t="s">
        <v>7630</v>
      </c>
      <c r="C1204" t="s">
        <v>5917</v>
      </c>
      <c r="D1204">
        <v>2</v>
      </c>
    </row>
    <row r="1205" spans="1:4">
      <c r="A1205" s="2" t="s">
        <v>6905</v>
      </c>
      <c r="B1205" t="s">
        <v>7630</v>
      </c>
      <c r="C1205" t="s">
        <v>5917</v>
      </c>
      <c r="D1205">
        <v>2</v>
      </c>
    </row>
    <row r="1206" spans="1:4">
      <c r="A1206" s="2" t="s">
        <v>5891</v>
      </c>
      <c r="B1206" t="s">
        <v>5916</v>
      </c>
      <c r="C1206" t="s">
        <v>5917</v>
      </c>
      <c r="D1206">
        <v>1</v>
      </c>
    </row>
    <row r="1207" spans="1:4">
      <c r="A1207" s="2" t="s">
        <v>5749</v>
      </c>
      <c r="B1207" t="s">
        <v>5385</v>
      </c>
      <c r="C1207" t="s">
        <v>5917</v>
      </c>
      <c r="D1207">
        <v>1</v>
      </c>
    </row>
    <row r="1208" spans="1:4">
      <c r="A1208" s="2" t="s">
        <v>6965</v>
      </c>
      <c r="B1208" t="s">
        <v>7630</v>
      </c>
      <c r="C1208" t="s">
        <v>5917</v>
      </c>
      <c r="D1208">
        <v>2</v>
      </c>
    </row>
    <row r="1209" spans="1:4">
      <c r="A1209" s="2" t="s">
        <v>2473</v>
      </c>
      <c r="B1209" t="s">
        <v>5385</v>
      </c>
      <c r="C1209" t="s">
        <v>5917</v>
      </c>
      <c r="D1209">
        <v>1</v>
      </c>
    </row>
    <row r="1210" spans="1:4">
      <c r="A1210" s="2" t="s">
        <v>823</v>
      </c>
      <c r="B1210" t="s">
        <v>7630</v>
      </c>
      <c r="C1210" t="s">
        <v>5917</v>
      </c>
      <c r="D1210">
        <v>2</v>
      </c>
    </row>
    <row r="1211" spans="1:4">
      <c r="A1211" s="2" t="s">
        <v>139</v>
      </c>
      <c r="B1211" t="s">
        <v>367</v>
      </c>
      <c r="C1211" t="s">
        <v>5917</v>
      </c>
      <c r="D1211">
        <v>1</v>
      </c>
    </row>
    <row r="1212" spans="1:4">
      <c r="A1212" s="2" t="s">
        <v>4203</v>
      </c>
      <c r="B1212" t="s">
        <v>7630</v>
      </c>
      <c r="C1212" t="s">
        <v>5917</v>
      </c>
      <c r="D1212">
        <v>2</v>
      </c>
    </row>
    <row r="1213" spans="1:4">
      <c r="A1213" s="2" t="s">
        <v>3009</v>
      </c>
      <c r="B1213" t="s">
        <v>7630</v>
      </c>
      <c r="C1213" t="s">
        <v>5917</v>
      </c>
      <c r="D1213">
        <v>2</v>
      </c>
    </row>
    <row r="1214" spans="1:4">
      <c r="A1214" s="2" t="s">
        <v>6003</v>
      </c>
      <c r="B1214" t="s">
        <v>7630</v>
      </c>
      <c r="C1214" t="s">
        <v>5917</v>
      </c>
      <c r="D1214">
        <v>2</v>
      </c>
    </row>
    <row r="1215" spans="1:4">
      <c r="A1215" s="2" t="s">
        <v>5553</v>
      </c>
      <c r="B1215" t="s">
        <v>5172</v>
      </c>
      <c r="C1215" t="s">
        <v>5917</v>
      </c>
      <c r="D1215">
        <v>1</v>
      </c>
    </row>
    <row r="1216" spans="1:4">
      <c r="A1216" s="2" t="s">
        <v>2456</v>
      </c>
      <c r="B1216" t="s">
        <v>5385</v>
      </c>
      <c r="C1216" t="s">
        <v>5917</v>
      </c>
      <c r="D1216">
        <v>1</v>
      </c>
    </row>
    <row r="1217" spans="1:4">
      <c r="A1217" s="2" t="s">
        <v>2716</v>
      </c>
      <c r="B1217" t="s">
        <v>4864</v>
      </c>
      <c r="C1217" t="s">
        <v>5917</v>
      </c>
      <c r="D1217">
        <v>1</v>
      </c>
    </row>
    <row r="1218" spans="1:4">
      <c r="A1218" s="2" t="s">
        <v>89</v>
      </c>
      <c r="B1218" t="s">
        <v>5385</v>
      </c>
      <c r="C1218" t="s">
        <v>5917</v>
      </c>
      <c r="D1218">
        <v>1</v>
      </c>
    </row>
    <row r="1219" spans="1:4">
      <c r="A1219" s="2" t="s">
        <v>1600</v>
      </c>
      <c r="B1219" t="s">
        <v>7630</v>
      </c>
      <c r="C1219" t="s">
        <v>5917</v>
      </c>
      <c r="D1219">
        <v>2</v>
      </c>
    </row>
    <row r="1220" spans="1:4">
      <c r="A1220" s="2" t="s">
        <v>4606</v>
      </c>
      <c r="B1220" t="s">
        <v>7630</v>
      </c>
      <c r="C1220" t="s">
        <v>5917</v>
      </c>
      <c r="D1220">
        <v>2</v>
      </c>
    </row>
    <row r="1221" spans="1:4">
      <c r="A1221" s="2" t="s">
        <v>3129</v>
      </c>
      <c r="B1221" t="s">
        <v>7630</v>
      </c>
      <c r="C1221" t="s">
        <v>5917</v>
      </c>
      <c r="D1221">
        <v>2</v>
      </c>
    </row>
    <row r="1222" spans="1:4">
      <c r="A1222" s="2" t="s">
        <v>7077</v>
      </c>
      <c r="B1222" t="s">
        <v>7630</v>
      </c>
      <c r="C1222" t="s">
        <v>5917</v>
      </c>
      <c r="D1222">
        <v>2</v>
      </c>
    </row>
    <row r="1223" spans="1:4">
      <c r="A1223" s="2" t="s">
        <v>6125</v>
      </c>
      <c r="B1223" t="s">
        <v>7630</v>
      </c>
      <c r="C1223" t="s">
        <v>5917</v>
      </c>
      <c r="D1223">
        <v>2</v>
      </c>
    </row>
    <row r="1224" spans="1:4">
      <c r="A1224" s="2" t="s">
        <v>5290</v>
      </c>
      <c r="B1224" t="s">
        <v>7630</v>
      </c>
      <c r="C1224" t="s">
        <v>5917</v>
      </c>
      <c r="D1224">
        <v>2</v>
      </c>
    </row>
    <row r="1225" spans="1:4">
      <c r="A1225" s="2" t="s">
        <v>1210</v>
      </c>
      <c r="B1225" t="s">
        <v>5385</v>
      </c>
      <c r="C1225" t="s">
        <v>5917</v>
      </c>
      <c r="D1225">
        <v>1</v>
      </c>
    </row>
    <row r="1226" spans="1:4">
      <c r="A1226" s="2" t="s">
        <v>4499</v>
      </c>
      <c r="B1226" t="s">
        <v>7630</v>
      </c>
      <c r="C1226" t="s">
        <v>5917</v>
      </c>
      <c r="D1226">
        <v>2</v>
      </c>
    </row>
    <row r="1227" spans="1:4">
      <c r="A1227" s="2" t="s">
        <v>4937</v>
      </c>
      <c r="B1227" t="s">
        <v>7630</v>
      </c>
      <c r="C1227" t="s">
        <v>5917</v>
      </c>
      <c r="D1227">
        <v>2</v>
      </c>
    </row>
    <row r="1228" spans="1:4">
      <c r="A1228" s="2" t="s">
        <v>2110</v>
      </c>
      <c r="B1228" t="s">
        <v>7630</v>
      </c>
      <c r="C1228" t="s">
        <v>5917</v>
      </c>
      <c r="D1228">
        <v>2</v>
      </c>
    </row>
    <row r="1229" spans="1:4">
      <c r="A1229" s="2" t="s">
        <v>5321</v>
      </c>
      <c r="B1229" t="s">
        <v>2771</v>
      </c>
      <c r="C1229" t="s">
        <v>5917</v>
      </c>
      <c r="D1229">
        <v>2</v>
      </c>
    </row>
    <row r="1230" spans="1:4">
      <c r="A1230" s="2" t="s">
        <v>6212</v>
      </c>
      <c r="B1230" t="s">
        <v>7630</v>
      </c>
      <c r="C1230" t="s">
        <v>5757</v>
      </c>
      <c r="D1230">
        <v>2</v>
      </c>
    </row>
    <row r="1231" spans="1:4">
      <c r="A1231" s="2" t="s">
        <v>6793</v>
      </c>
      <c r="B1231" t="s">
        <v>7630</v>
      </c>
      <c r="C1231" t="s">
        <v>5917</v>
      </c>
      <c r="D1231">
        <v>2</v>
      </c>
    </row>
    <row r="1232" spans="1:4">
      <c r="A1232" s="2" t="s">
        <v>2267</v>
      </c>
      <c r="B1232" t="s">
        <v>5385</v>
      </c>
      <c r="C1232" t="s">
        <v>5917</v>
      </c>
      <c r="D1232">
        <v>1</v>
      </c>
    </row>
    <row r="1233" spans="1:4">
      <c r="A1233" s="2" t="s">
        <v>1191</v>
      </c>
      <c r="B1233" t="s">
        <v>5385</v>
      </c>
      <c r="C1233" t="s">
        <v>5917</v>
      </c>
      <c r="D1233">
        <v>1</v>
      </c>
    </row>
    <row r="1234" spans="1:4">
      <c r="A1234" s="2" t="s">
        <v>1544</v>
      </c>
      <c r="B1234" t="s">
        <v>7630</v>
      </c>
      <c r="C1234" t="s">
        <v>5917</v>
      </c>
      <c r="D1234">
        <v>2</v>
      </c>
    </row>
    <row r="1235" spans="1:4">
      <c r="A1235" s="2" t="s">
        <v>3609</v>
      </c>
      <c r="B1235" t="s">
        <v>7630</v>
      </c>
      <c r="C1235" t="s">
        <v>5917</v>
      </c>
      <c r="D1235">
        <v>2</v>
      </c>
    </row>
    <row r="1236" spans="1:4">
      <c r="A1236" s="2" t="s">
        <v>3874</v>
      </c>
      <c r="B1236" t="s">
        <v>7630</v>
      </c>
      <c r="C1236" t="s">
        <v>5917</v>
      </c>
      <c r="D1236">
        <v>2</v>
      </c>
    </row>
    <row r="1237" spans="1:4">
      <c r="A1237" s="2" t="s">
        <v>7988</v>
      </c>
      <c r="B1237" t="s">
        <v>7630</v>
      </c>
      <c r="C1237" t="s">
        <v>5917</v>
      </c>
      <c r="D1237">
        <v>2</v>
      </c>
    </row>
    <row r="1238" spans="1:4">
      <c r="A1238" s="2" t="s">
        <v>2028</v>
      </c>
      <c r="B1238" t="s">
        <v>7630</v>
      </c>
      <c r="C1238" t="s">
        <v>5917</v>
      </c>
      <c r="D1238">
        <v>2</v>
      </c>
    </row>
    <row r="1239" spans="1:4">
      <c r="A1239" s="2" t="s">
        <v>2126</v>
      </c>
      <c r="B1239" t="s">
        <v>7630</v>
      </c>
      <c r="C1239" t="s">
        <v>5917</v>
      </c>
      <c r="D1239">
        <v>2</v>
      </c>
    </row>
    <row r="1240" spans="1:4">
      <c r="A1240" s="2" t="s">
        <v>4986</v>
      </c>
      <c r="B1240" t="s">
        <v>7630</v>
      </c>
      <c r="C1240" t="s">
        <v>5917</v>
      </c>
      <c r="D1240">
        <v>2</v>
      </c>
    </row>
    <row r="1241" spans="1:4">
      <c r="A1241" s="2" t="s">
        <v>5861</v>
      </c>
      <c r="B1241" t="s">
        <v>7630</v>
      </c>
      <c r="C1241" t="s">
        <v>5917</v>
      </c>
      <c r="D1241">
        <v>2</v>
      </c>
    </row>
    <row r="1242" spans="1:4">
      <c r="A1242" s="2" t="s">
        <v>6771</v>
      </c>
      <c r="B1242" t="s">
        <v>5916</v>
      </c>
      <c r="C1242" t="s">
        <v>5917</v>
      </c>
      <c r="D1242">
        <v>1</v>
      </c>
    </row>
    <row r="1243" spans="1:4">
      <c r="A1243" s="2" t="s">
        <v>2595</v>
      </c>
      <c r="B1243" t="s">
        <v>5916</v>
      </c>
      <c r="C1243" t="s">
        <v>5917</v>
      </c>
      <c r="D1243">
        <v>1</v>
      </c>
    </row>
    <row r="1244" spans="1:4">
      <c r="A1244" s="2" t="s">
        <v>1595</v>
      </c>
      <c r="B1244" t="s">
        <v>7630</v>
      </c>
      <c r="C1244" t="s">
        <v>5917</v>
      </c>
      <c r="D1244">
        <v>2</v>
      </c>
    </row>
    <row r="1245" spans="1:4">
      <c r="A1245" s="2" t="s">
        <v>1905</v>
      </c>
      <c r="B1245" t="s">
        <v>7630</v>
      </c>
      <c r="C1245" t="s">
        <v>5917</v>
      </c>
      <c r="D1245">
        <v>2</v>
      </c>
    </row>
    <row r="1246" spans="1:4">
      <c r="A1246" s="2" t="s">
        <v>7273</v>
      </c>
      <c r="B1246" t="s">
        <v>7630</v>
      </c>
      <c r="C1246" t="s">
        <v>5917</v>
      </c>
      <c r="D1246">
        <v>2</v>
      </c>
    </row>
    <row r="1247" spans="1:4">
      <c r="A1247" s="2" t="s">
        <v>2043</v>
      </c>
      <c r="B1247" t="s">
        <v>7630</v>
      </c>
      <c r="C1247" t="s">
        <v>5917</v>
      </c>
      <c r="D1247">
        <v>2</v>
      </c>
    </row>
    <row r="1248" spans="1:4">
      <c r="A1248" s="2" t="s">
        <v>5031</v>
      </c>
      <c r="B1248" t="s">
        <v>7630</v>
      </c>
      <c r="C1248" t="s">
        <v>5917</v>
      </c>
      <c r="D1248">
        <v>2</v>
      </c>
    </row>
    <row r="1249" spans="1:4">
      <c r="A1249" s="2" t="s">
        <v>5192</v>
      </c>
      <c r="B1249" t="s">
        <v>5385</v>
      </c>
      <c r="C1249" t="s">
        <v>5917</v>
      </c>
      <c r="D1249">
        <v>1</v>
      </c>
    </row>
    <row r="1250" spans="1:4">
      <c r="A1250" s="2" t="s">
        <v>5261</v>
      </c>
      <c r="B1250" t="s">
        <v>7630</v>
      </c>
      <c r="C1250" t="s">
        <v>5917</v>
      </c>
      <c r="D1250">
        <v>2</v>
      </c>
    </row>
    <row r="1251" spans="1:4">
      <c r="A1251" s="2" t="s">
        <v>6535</v>
      </c>
      <c r="B1251" t="s">
        <v>5385</v>
      </c>
      <c r="C1251" t="s">
        <v>5917</v>
      </c>
      <c r="D1251">
        <v>1</v>
      </c>
    </row>
    <row r="1252" spans="1:4">
      <c r="A1252" s="2" t="s">
        <v>3344</v>
      </c>
      <c r="B1252" t="s">
        <v>7630</v>
      </c>
      <c r="C1252" t="s">
        <v>5917</v>
      </c>
      <c r="D1252">
        <v>2</v>
      </c>
    </row>
    <row r="1253" spans="1:4">
      <c r="A1253" s="2" t="s">
        <v>7650</v>
      </c>
      <c r="B1253" t="s">
        <v>7630</v>
      </c>
      <c r="C1253" t="s">
        <v>5917</v>
      </c>
      <c r="D1253">
        <v>2</v>
      </c>
    </row>
    <row r="1254" spans="1:4">
      <c r="A1254" s="2" t="s">
        <v>7300</v>
      </c>
      <c r="B1254" t="s">
        <v>7630</v>
      </c>
      <c r="C1254" t="s">
        <v>5917</v>
      </c>
      <c r="D1254">
        <v>2</v>
      </c>
    </row>
    <row r="1255" spans="1:4">
      <c r="A1255" s="2" t="s">
        <v>6875</v>
      </c>
      <c r="B1255" t="s">
        <v>7630</v>
      </c>
      <c r="C1255" t="s">
        <v>5917</v>
      </c>
      <c r="D1255">
        <v>2</v>
      </c>
    </row>
    <row r="1256" spans="1:4">
      <c r="A1256" s="2" t="s">
        <v>5856</v>
      </c>
      <c r="B1256" t="s">
        <v>5916</v>
      </c>
      <c r="C1256" t="s">
        <v>5917</v>
      </c>
      <c r="D1256">
        <v>2</v>
      </c>
    </row>
    <row r="1257" spans="1:4">
      <c r="A1257" s="2" t="s">
        <v>6626</v>
      </c>
      <c r="B1257" t="s">
        <v>5385</v>
      </c>
      <c r="C1257" t="s">
        <v>5917</v>
      </c>
      <c r="D1257">
        <v>1</v>
      </c>
    </row>
    <row r="1258" spans="1:4">
      <c r="A1258" s="2" t="s">
        <v>2501</v>
      </c>
      <c r="B1258" t="s">
        <v>1303</v>
      </c>
      <c r="C1258" t="s">
        <v>5917</v>
      </c>
      <c r="D1258">
        <v>1</v>
      </c>
    </row>
    <row r="1259" spans="1:4">
      <c r="A1259" s="2" t="s">
        <v>2643</v>
      </c>
      <c r="B1259" t="s">
        <v>5916</v>
      </c>
      <c r="C1259" t="s">
        <v>5917</v>
      </c>
      <c r="D1259">
        <v>1</v>
      </c>
    </row>
    <row r="1260" spans="1:4">
      <c r="A1260" s="2" t="s">
        <v>5576</v>
      </c>
      <c r="B1260" t="s">
        <v>5385</v>
      </c>
      <c r="C1260" t="s">
        <v>5917</v>
      </c>
      <c r="D1260">
        <v>1</v>
      </c>
    </row>
    <row r="1261" spans="1:4">
      <c r="A1261" s="2" t="s">
        <v>3705</v>
      </c>
      <c r="B1261" t="s">
        <v>7630</v>
      </c>
      <c r="C1261" t="s">
        <v>5917</v>
      </c>
      <c r="D1261">
        <v>2</v>
      </c>
    </row>
    <row r="1262" spans="1:4">
      <c r="A1262" s="2" t="s">
        <v>7782</v>
      </c>
      <c r="B1262" t="s">
        <v>7630</v>
      </c>
      <c r="C1262" t="s">
        <v>5917</v>
      </c>
      <c r="D1262">
        <v>2</v>
      </c>
    </row>
    <row r="1263" spans="1:4">
      <c r="A1263" s="2" t="s">
        <v>5991</v>
      </c>
      <c r="B1263" t="s">
        <v>7630</v>
      </c>
      <c r="C1263" t="s">
        <v>5917</v>
      </c>
      <c r="D1263">
        <v>2</v>
      </c>
    </row>
    <row r="1264" spans="1:4">
      <c r="A1264" s="2" t="s">
        <v>4988</v>
      </c>
      <c r="B1264" t="s">
        <v>7630</v>
      </c>
      <c r="C1264" t="s">
        <v>5917</v>
      </c>
      <c r="D1264">
        <v>2</v>
      </c>
    </row>
    <row r="1265" spans="1:4">
      <c r="A1265" s="2" t="s">
        <v>2840</v>
      </c>
      <c r="B1265" t="s">
        <v>7630</v>
      </c>
      <c r="C1265" t="s">
        <v>5917</v>
      </c>
      <c r="D1265">
        <v>2</v>
      </c>
    </row>
    <row r="1266" spans="1:4">
      <c r="A1266" s="2" t="s">
        <v>642</v>
      </c>
      <c r="B1266" t="s">
        <v>30</v>
      </c>
      <c r="C1266" t="s">
        <v>5917</v>
      </c>
      <c r="D1266">
        <v>1</v>
      </c>
    </row>
    <row r="1267" spans="1:4">
      <c r="A1267" s="2" t="s">
        <v>200</v>
      </c>
      <c r="B1267" t="s">
        <v>5385</v>
      </c>
      <c r="C1267" t="s">
        <v>5758</v>
      </c>
      <c r="D1267">
        <v>1</v>
      </c>
    </row>
    <row r="1268" spans="1:4">
      <c r="A1268" s="2" t="s">
        <v>5602</v>
      </c>
      <c r="B1268" t="s">
        <v>7630</v>
      </c>
      <c r="C1268" t="s">
        <v>5917</v>
      </c>
      <c r="D1268">
        <v>2</v>
      </c>
    </row>
    <row r="1269" spans="1:4">
      <c r="A1269" s="2" t="s">
        <v>5493</v>
      </c>
      <c r="B1269" t="s">
        <v>7630</v>
      </c>
      <c r="C1269" t="s">
        <v>5917</v>
      </c>
      <c r="D1269">
        <v>2</v>
      </c>
    </row>
    <row r="1270" spans="1:4">
      <c r="A1270" s="2" t="s">
        <v>7175</v>
      </c>
      <c r="B1270" t="s">
        <v>7630</v>
      </c>
      <c r="C1270" t="s">
        <v>5917</v>
      </c>
      <c r="D1270">
        <v>2</v>
      </c>
    </row>
    <row r="1271" spans="1:4">
      <c r="A1271" s="2" t="s">
        <v>7694</v>
      </c>
      <c r="B1271" t="s">
        <v>607</v>
      </c>
      <c r="C1271" t="s">
        <v>5917</v>
      </c>
      <c r="D1271">
        <v>1</v>
      </c>
    </row>
    <row r="1272" spans="1:4">
      <c r="A1272" s="2" t="s">
        <v>7283</v>
      </c>
      <c r="B1272" t="s">
        <v>5916</v>
      </c>
      <c r="C1272" t="s">
        <v>5917</v>
      </c>
      <c r="D1272">
        <v>1</v>
      </c>
    </row>
    <row r="1273" spans="1:4">
      <c r="A1273" s="2" t="s">
        <v>2717</v>
      </c>
      <c r="B1273" t="s">
        <v>5173</v>
      </c>
      <c r="C1273" t="s">
        <v>5917</v>
      </c>
      <c r="D1273">
        <v>1</v>
      </c>
    </row>
    <row r="1274" spans="1:4">
      <c r="A1274" s="2" t="s">
        <v>3811</v>
      </c>
      <c r="B1274" t="s">
        <v>7630</v>
      </c>
      <c r="C1274" t="s">
        <v>5917</v>
      </c>
      <c r="D1274">
        <v>2</v>
      </c>
    </row>
    <row r="1275" spans="1:4">
      <c r="A1275" s="2" t="s">
        <v>7327</v>
      </c>
      <c r="B1275" t="s">
        <v>7630</v>
      </c>
      <c r="C1275" t="s">
        <v>5917</v>
      </c>
      <c r="D1275">
        <v>2</v>
      </c>
    </row>
    <row r="1276" spans="1:4">
      <c r="A1276" s="2" t="s">
        <v>5299</v>
      </c>
      <c r="B1276" t="s">
        <v>7630</v>
      </c>
      <c r="C1276" t="s">
        <v>5917</v>
      </c>
      <c r="D1276">
        <v>2</v>
      </c>
    </row>
    <row r="1277" spans="1:4">
      <c r="A1277" s="2" t="s">
        <v>6566</v>
      </c>
      <c r="B1277" t="s">
        <v>5385</v>
      </c>
      <c r="C1277" t="s">
        <v>5917</v>
      </c>
      <c r="D1277">
        <v>1</v>
      </c>
    </row>
    <row r="1278" spans="1:4">
      <c r="A1278" s="2" t="s">
        <v>721</v>
      </c>
      <c r="B1278" t="s">
        <v>5385</v>
      </c>
      <c r="C1278" t="s">
        <v>5917</v>
      </c>
      <c r="D1278">
        <v>1</v>
      </c>
    </row>
    <row r="1279" spans="1:4">
      <c r="A1279" s="2" t="s">
        <v>455</v>
      </c>
      <c r="B1279" t="s">
        <v>5385</v>
      </c>
      <c r="C1279" t="s">
        <v>5917</v>
      </c>
      <c r="D1279">
        <v>1</v>
      </c>
    </row>
    <row r="1280" spans="1:4">
      <c r="A1280" s="2" t="s">
        <v>456</v>
      </c>
      <c r="B1280" t="s">
        <v>5385</v>
      </c>
      <c r="C1280" t="s">
        <v>5917</v>
      </c>
      <c r="D1280">
        <v>1</v>
      </c>
    </row>
    <row r="1281" spans="1:4">
      <c r="A1281" s="2" t="s">
        <v>140</v>
      </c>
      <c r="B1281" t="s">
        <v>5385</v>
      </c>
      <c r="C1281" t="s">
        <v>5917</v>
      </c>
      <c r="D1281">
        <v>1</v>
      </c>
    </row>
    <row r="1282" spans="1:4">
      <c r="A1282" s="2" t="s">
        <v>4510</v>
      </c>
      <c r="B1282" t="s">
        <v>7630</v>
      </c>
      <c r="C1282" t="s">
        <v>5917</v>
      </c>
      <c r="D1282">
        <v>2</v>
      </c>
    </row>
    <row r="1283" spans="1:4">
      <c r="A1283" s="2" t="s">
        <v>7411</v>
      </c>
      <c r="B1283" t="s">
        <v>7630</v>
      </c>
      <c r="C1283" t="s">
        <v>5917</v>
      </c>
      <c r="D1283">
        <v>2</v>
      </c>
    </row>
    <row r="1284" spans="1:4">
      <c r="A1284" s="2" t="s">
        <v>6405</v>
      </c>
      <c r="B1284" t="s">
        <v>5385</v>
      </c>
      <c r="C1284" t="s">
        <v>5917</v>
      </c>
      <c r="D1284">
        <v>1</v>
      </c>
    </row>
    <row r="1285" spans="1:4">
      <c r="A1285" s="2" t="s">
        <v>2718</v>
      </c>
      <c r="B1285" t="s">
        <v>7630</v>
      </c>
      <c r="C1285" t="s">
        <v>5917</v>
      </c>
      <c r="D1285">
        <v>2</v>
      </c>
    </row>
    <row r="1286" spans="1:4">
      <c r="A1286" s="2" t="s">
        <v>1127</v>
      </c>
      <c r="B1286" t="s">
        <v>5385</v>
      </c>
      <c r="C1286" t="s">
        <v>5917</v>
      </c>
      <c r="D1286">
        <v>1</v>
      </c>
    </row>
    <row r="1287" spans="1:4">
      <c r="A1287" s="2" t="s">
        <v>5586</v>
      </c>
      <c r="B1287" t="s">
        <v>7630</v>
      </c>
      <c r="C1287" t="s">
        <v>5917</v>
      </c>
      <c r="D1287">
        <v>2</v>
      </c>
    </row>
    <row r="1288" spans="1:4">
      <c r="A1288" s="2" t="s">
        <v>5328</v>
      </c>
      <c r="B1288" t="s">
        <v>7630</v>
      </c>
      <c r="C1288" t="s">
        <v>5917</v>
      </c>
      <c r="D1288">
        <v>2</v>
      </c>
    </row>
    <row r="1289" spans="1:4">
      <c r="A1289" s="2" t="s">
        <v>5502</v>
      </c>
      <c r="B1289" t="s">
        <v>7630</v>
      </c>
      <c r="C1289" t="s">
        <v>5917</v>
      </c>
      <c r="D1289">
        <v>2</v>
      </c>
    </row>
    <row r="1290" spans="1:4">
      <c r="A1290" s="2" t="s">
        <v>4290</v>
      </c>
      <c r="B1290" t="s">
        <v>7630</v>
      </c>
      <c r="C1290" t="s">
        <v>5917</v>
      </c>
      <c r="D1290">
        <v>2</v>
      </c>
    </row>
    <row r="1291" spans="1:4">
      <c r="A1291" s="2" t="s">
        <v>7281</v>
      </c>
      <c r="B1291" t="s">
        <v>7630</v>
      </c>
      <c r="C1291" t="s">
        <v>5917</v>
      </c>
      <c r="D1291">
        <v>2</v>
      </c>
    </row>
    <row r="1292" spans="1:4">
      <c r="A1292" s="2" t="s">
        <v>5799</v>
      </c>
      <c r="B1292" t="s">
        <v>7630</v>
      </c>
      <c r="C1292" t="s">
        <v>5758</v>
      </c>
      <c r="D1292">
        <v>2</v>
      </c>
    </row>
    <row r="1293" spans="1:4">
      <c r="A1293" s="2" t="s">
        <v>6637</v>
      </c>
      <c r="B1293" t="s">
        <v>7630</v>
      </c>
      <c r="C1293" t="s">
        <v>5917</v>
      </c>
      <c r="D1293">
        <v>2</v>
      </c>
    </row>
    <row r="1294" spans="1:4">
      <c r="A1294" s="2" t="s">
        <v>1139</v>
      </c>
      <c r="B1294" t="s">
        <v>5385</v>
      </c>
      <c r="C1294" t="s">
        <v>5917</v>
      </c>
      <c r="D1294">
        <v>1</v>
      </c>
    </row>
    <row r="1295" spans="1:4">
      <c r="A1295" s="2" t="s">
        <v>1625</v>
      </c>
      <c r="B1295" t="s">
        <v>5916</v>
      </c>
      <c r="C1295" t="s">
        <v>5917</v>
      </c>
      <c r="D1295">
        <v>2</v>
      </c>
    </row>
    <row r="1296" spans="1:4">
      <c r="A1296" s="2" t="s">
        <v>1577</v>
      </c>
      <c r="B1296" t="s">
        <v>7630</v>
      </c>
      <c r="C1296" t="s">
        <v>5917</v>
      </c>
      <c r="D1296">
        <v>2</v>
      </c>
    </row>
    <row r="1297" spans="1:4">
      <c r="A1297" s="2" t="s">
        <v>3997</v>
      </c>
      <c r="B1297" t="s">
        <v>7630</v>
      </c>
      <c r="C1297" t="s">
        <v>5917</v>
      </c>
      <c r="D1297">
        <v>2</v>
      </c>
    </row>
    <row r="1298" spans="1:4">
      <c r="A1298" s="2" t="s">
        <v>3755</v>
      </c>
      <c r="B1298" t="s">
        <v>7630</v>
      </c>
      <c r="C1298" t="s">
        <v>5917</v>
      </c>
      <c r="D1298">
        <v>2</v>
      </c>
    </row>
    <row r="1299" spans="1:4">
      <c r="A1299" s="2" t="s">
        <v>7805</v>
      </c>
      <c r="B1299" t="s">
        <v>7630</v>
      </c>
      <c r="C1299" t="s">
        <v>5917</v>
      </c>
      <c r="D1299">
        <v>2</v>
      </c>
    </row>
    <row r="1300" spans="1:4">
      <c r="A1300" s="2" t="s">
        <v>1667</v>
      </c>
      <c r="B1300" t="s">
        <v>7630</v>
      </c>
      <c r="C1300" t="s">
        <v>5917</v>
      </c>
      <c r="D1300">
        <v>2</v>
      </c>
    </row>
    <row r="1301" spans="1:4">
      <c r="A1301" s="2" t="s">
        <v>6604</v>
      </c>
      <c r="B1301" t="s">
        <v>5385</v>
      </c>
      <c r="C1301" t="s">
        <v>5917</v>
      </c>
      <c r="D1301">
        <v>1</v>
      </c>
    </row>
    <row r="1302" spans="1:4">
      <c r="A1302" s="2" t="s">
        <v>378</v>
      </c>
      <c r="B1302" t="s">
        <v>5385</v>
      </c>
      <c r="C1302" t="s">
        <v>5917</v>
      </c>
      <c r="D1302">
        <v>1</v>
      </c>
    </row>
    <row r="1303" spans="1:4">
      <c r="A1303" s="2" t="s">
        <v>1614</v>
      </c>
      <c r="B1303" t="s">
        <v>7630</v>
      </c>
      <c r="C1303" t="s">
        <v>5917</v>
      </c>
      <c r="D1303">
        <v>2</v>
      </c>
    </row>
    <row r="1304" spans="1:4">
      <c r="A1304" s="2" t="s">
        <v>4263</v>
      </c>
      <c r="B1304" t="s">
        <v>7630</v>
      </c>
      <c r="C1304" t="s">
        <v>5917</v>
      </c>
      <c r="D1304">
        <v>2</v>
      </c>
    </row>
    <row r="1305" spans="1:4">
      <c r="A1305" s="2" t="s">
        <v>7503</v>
      </c>
      <c r="B1305" t="s">
        <v>7630</v>
      </c>
      <c r="C1305" t="s">
        <v>5917</v>
      </c>
      <c r="D1305">
        <v>2</v>
      </c>
    </row>
    <row r="1306" spans="1:4">
      <c r="A1306" s="2" t="s">
        <v>7653</v>
      </c>
      <c r="B1306" t="s">
        <v>5385</v>
      </c>
      <c r="C1306" t="s">
        <v>5917</v>
      </c>
      <c r="D1306">
        <v>1</v>
      </c>
    </row>
    <row r="1307" spans="1:4">
      <c r="A1307" s="2" t="s">
        <v>7030</v>
      </c>
      <c r="B1307" t="s">
        <v>7630</v>
      </c>
      <c r="C1307" t="s">
        <v>5917</v>
      </c>
      <c r="D1307">
        <v>2</v>
      </c>
    </row>
    <row r="1308" spans="1:4">
      <c r="A1308" s="2" t="s">
        <v>7740</v>
      </c>
      <c r="B1308" t="s">
        <v>7630</v>
      </c>
      <c r="C1308" t="s">
        <v>5917</v>
      </c>
      <c r="D1308">
        <v>2</v>
      </c>
    </row>
    <row r="1309" spans="1:4">
      <c r="A1309" s="2" t="s">
        <v>6146</v>
      </c>
      <c r="B1309" t="s">
        <v>5385</v>
      </c>
      <c r="C1309" t="s">
        <v>5757</v>
      </c>
      <c r="D1309">
        <v>1</v>
      </c>
    </row>
    <row r="1310" spans="1:4">
      <c r="A1310" s="2" t="s">
        <v>6239</v>
      </c>
      <c r="B1310" t="s">
        <v>7630</v>
      </c>
      <c r="C1310" t="s">
        <v>5917</v>
      </c>
      <c r="D1310">
        <v>2</v>
      </c>
    </row>
    <row r="1311" spans="1:4">
      <c r="A1311" s="2" t="s">
        <v>2783</v>
      </c>
      <c r="B1311" t="s">
        <v>5916</v>
      </c>
      <c r="C1311" t="s">
        <v>5917</v>
      </c>
      <c r="D1311">
        <v>1</v>
      </c>
    </row>
    <row r="1312" spans="1:4">
      <c r="A1312" s="2" t="s">
        <v>97</v>
      </c>
      <c r="B1312" t="s">
        <v>5385</v>
      </c>
      <c r="C1312" t="s">
        <v>5917</v>
      </c>
      <c r="D1312">
        <v>1</v>
      </c>
    </row>
    <row r="1313" spans="1:4">
      <c r="A1313" s="2" t="s">
        <v>130</v>
      </c>
      <c r="B1313" t="s">
        <v>5385</v>
      </c>
      <c r="C1313" t="s">
        <v>5917</v>
      </c>
      <c r="D1313">
        <v>1</v>
      </c>
    </row>
    <row r="1314" spans="1:4">
      <c r="A1314" s="2" t="s">
        <v>4530</v>
      </c>
      <c r="B1314" t="s">
        <v>7630</v>
      </c>
      <c r="C1314" t="s">
        <v>5917</v>
      </c>
      <c r="D1314">
        <v>2</v>
      </c>
    </row>
    <row r="1315" spans="1:4">
      <c r="A1315" s="2" t="s">
        <v>3017</v>
      </c>
      <c r="B1315" t="s">
        <v>7630</v>
      </c>
      <c r="C1315" t="s">
        <v>5917</v>
      </c>
      <c r="D1315">
        <v>2</v>
      </c>
    </row>
    <row r="1316" spans="1:4">
      <c r="A1316" s="2" t="s">
        <v>1921</v>
      </c>
      <c r="B1316" t="s">
        <v>7630</v>
      </c>
      <c r="C1316" t="s">
        <v>5917</v>
      </c>
      <c r="D1316">
        <v>2</v>
      </c>
    </row>
    <row r="1317" spans="1:4">
      <c r="A1317" s="2" t="s">
        <v>6095</v>
      </c>
      <c r="B1317" t="s">
        <v>7630</v>
      </c>
      <c r="C1317" t="s">
        <v>5917</v>
      </c>
      <c r="D1317">
        <v>2</v>
      </c>
    </row>
    <row r="1318" spans="1:4">
      <c r="A1318" s="2" t="s">
        <v>7048</v>
      </c>
      <c r="B1318" t="s">
        <v>7630</v>
      </c>
      <c r="C1318" t="s">
        <v>5917</v>
      </c>
      <c r="D1318">
        <v>2</v>
      </c>
    </row>
    <row r="1319" spans="1:4">
      <c r="A1319" s="2" t="s">
        <v>7742</v>
      </c>
      <c r="B1319" t="s">
        <v>5385</v>
      </c>
      <c r="C1319" t="s">
        <v>5917</v>
      </c>
      <c r="D1319">
        <v>1</v>
      </c>
    </row>
    <row r="1320" spans="1:4">
      <c r="A1320" s="2" t="s">
        <v>5552</v>
      </c>
      <c r="B1320" t="s">
        <v>2771</v>
      </c>
      <c r="C1320" t="s">
        <v>5917</v>
      </c>
      <c r="D1320">
        <v>1</v>
      </c>
    </row>
    <row r="1321" spans="1:4">
      <c r="A1321" s="2" t="s">
        <v>5388</v>
      </c>
      <c r="B1321" t="s">
        <v>5916</v>
      </c>
      <c r="C1321" t="s">
        <v>5917</v>
      </c>
      <c r="D1321">
        <v>1</v>
      </c>
    </row>
    <row r="1322" spans="1:4">
      <c r="A1322" s="2" t="s">
        <v>1158</v>
      </c>
      <c r="B1322" t="s">
        <v>5916</v>
      </c>
      <c r="C1322" t="s">
        <v>5758</v>
      </c>
      <c r="D1322">
        <v>1</v>
      </c>
    </row>
    <row r="1323" spans="1:4">
      <c r="A1323" s="2" t="s">
        <v>741</v>
      </c>
      <c r="B1323" t="s">
        <v>5385</v>
      </c>
      <c r="C1323" t="s">
        <v>5917</v>
      </c>
      <c r="D1323">
        <v>4</v>
      </c>
    </row>
    <row r="1324" spans="1:4">
      <c r="A1324" s="2" t="s">
        <v>4672</v>
      </c>
      <c r="B1324" t="s">
        <v>7630</v>
      </c>
      <c r="C1324" t="s">
        <v>5917</v>
      </c>
      <c r="D1324">
        <v>2</v>
      </c>
    </row>
    <row r="1325" spans="1:4">
      <c r="A1325" s="2" t="s">
        <v>4699</v>
      </c>
      <c r="B1325" t="s">
        <v>7630</v>
      </c>
      <c r="C1325" t="s">
        <v>5917</v>
      </c>
      <c r="D1325">
        <v>2</v>
      </c>
    </row>
    <row r="1326" spans="1:4">
      <c r="A1326" s="2" t="s">
        <v>6127</v>
      </c>
      <c r="B1326" t="s">
        <v>7630</v>
      </c>
      <c r="C1326" t="s">
        <v>5917</v>
      </c>
      <c r="D1326">
        <v>2</v>
      </c>
    </row>
    <row r="1327" spans="1:4">
      <c r="A1327" s="2" t="s">
        <v>7426</v>
      </c>
      <c r="B1327" t="s">
        <v>7630</v>
      </c>
      <c r="C1327" t="s">
        <v>5917</v>
      </c>
      <c r="D1327">
        <v>2</v>
      </c>
    </row>
    <row r="1328" spans="1:4">
      <c r="A1328" s="2" t="s">
        <v>3069</v>
      </c>
      <c r="B1328" t="s">
        <v>7630</v>
      </c>
      <c r="C1328" t="s">
        <v>5917</v>
      </c>
      <c r="D1328">
        <v>2</v>
      </c>
    </row>
    <row r="1329" spans="1:4">
      <c r="A1329" s="2" t="s">
        <v>239</v>
      </c>
      <c r="B1329" t="s">
        <v>5385</v>
      </c>
      <c r="C1329" t="s">
        <v>5917</v>
      </c>
      <c r="D1329">
        <v>1</v>
      </c>
    </row>
    <row r="1330" spans="1:4">
      <c r="A1330" s="2" t="s">
        <v>4618</v>
      </c>
      <c r="B1330" t="s">
        <v>7630</v>
      </c>
      <c r="C1330" t="s">
        <v>5917</v>
      </c>
      <c r="D1330">
        <v>2</v>
      </c>
    </row>
    <row r="1331" spans="1:4">
      <c r="A1331" s="2" t="s">
        <v>7453</v>
      </c>
      <c r="B1331" t="s">
        <v>7630</v>
      </c>
      <c r="C1331" t="s">
        <v>5917</v>
      </c>
      <c r="D1331">
        <v>2</v>
      </c>
    </row>
    <row r="1332" spans="1:4">
      <c r="A1332" s="2" t="s">
        <v>3689</v>
      </c>
      <c r="B1332" t="s">
        <v>7630</v>
      </c>
      <c r="C1332" t="s">
        <v>5917</v>
      </c>
      <c r="D1332">
        <v>2</v>
      </c>
    </row>
    <row r="1333" spans="1:4">
      <c r="A1333" s="2" t="s">
        <v>6031</v>
      </c>
      <c r="B1333" t="s">
        <v>2770</v>
      </c>
      <c r="C1333" t="s">
        <v>5757</v>
      </c>
      <c r="D1333">
        <v>2</v>
      </c>
    </row>
    <row r="1334" spans="1:4">
      <c r="A1334" s="2" t="s">
        <v>3373</v>
      </c>
      <c r="B1334" t="s">
        <v>5385</v>
      </c>
      <c r="C1334" t="s">
        <v>5917</v>
      </c>
      <c r="D1334">
        <v>1</v>
      </c>
    </row>
    <row r="1335" spans="1:4">
      <c r="A1335" s="2" t="s">
        <v>7467</v>
      </c>
      <c r="B1335" t="s">
        <v>7630</v>
      </c>
      <c r="C1335" t="s">
        <v>5917</v>
      </c>
      <c r="D1335">
        <v>2</v>
      </c>
    </row>
    <row r="1336" spans="1:4">
      <c r="A1336" s="2" t="s">
        <v>7662</v>
      </c>
      <c r="B1336" t="s">
        <v>7630</v>
      </c>
      <c r="C1336" t="s">
        <v>5917</v>
      </c>
      <c r="D1336">
        <v>2</v>
      </c>
    </row>
    <row r="1337" spans="1:4">
      <c r="A1337" s="2" t="s">
        <v>6987</v>
      </c>
      <c r="B1337" t="s">
        <v>7630</v>
      </c>
      <c r="C1337" t="s">
        <v>5917</v>
      </c>
      <c r="D1337">
        <v>2</v>
      </c>
    </row>
    <row r="1338" spans="1:4">
      <c r="A1338" s="2" t="s">
        <v>6362</v>
      </c>
      <c r="B1338" t="s">
        <v>7630</v>
      </c>
      <c r="C1338" t="s">
        <v>5917</v>
      </c>
      <c r="D1338">
        <v>2</v>
      </c>
    </row>
    <row r="1339" spans="1:4">
      <c r="A1339" s="2" t="s">
        <v>2304</v>
      </c>
      <c r="B1339" t="s">
        <v>5385</v>
      </c>
      <c r="C1339" t="s">
        <v>5917</v>
      </c>
      <c r="D1339">
        <v>1</v>
      </c>
    </row>
    <row r="1340" spans="1:4">
      <c r="A1340" s="2" t="s">
        <v>2417</v>
      </c>
      <c r="B1340" t="s">
        <v>7630</v>
      </c>
      <c r="C1340" t="s">
        <v>5917</v>
      </c>
      <c r="D1340">
        <v>2</v>
      </c>
    </row>
    <row r="1341" spans="1:4">
      <c r="A1341" s="2" t="s">
        <v>1260</v>
      </c>
      <c r="B1341" t="s">
        <v>5916</v>
      </c>
      <c r="C1341" t="s">
        <v>5758</v>
      </c>
      <c r="D1341">
        <v>1</v>
      </c>
    </row>
    <row r="1342" spans="1:4">
      <c r="A1342" s="2" t="s">
        <v>3926</v>
      </c>
      <c r="B1342" t="s">
        <v>7630</v>
      </c>
      <c r="C1342" t="s">
        <v>5917</v>
      </c>
      <c r="D1342">
        <v>2</v>
      </c>
    </row>
    <row r="1343" spans="1:4">
      <c r="A1343" s="2" t="s">
        <v>3883</v>
      </c>
      <c r="B1343" t="s">
        <v>7630</v>
      </c>
      <c r="C1343" t="s">
        <v>5917</v>
      </c>
      <c r="D1343">
        <v>2</v>
      </c>
    </row>
    <row r="1344" spans="1:4">
      <c r="A1344" s="2" t="s">
        <v>5960</v>
      </c>
      <c r="B1344" t="s">
        <v>7630</v>
      </c>
      <c r="C1344" t="s">
        <v>5917</v>
      </c>
      <c r="D1344">
        <v>2</v>
      </c>
    </row>
    <row r="1345" spans="1:4">
      <c r="A1345" s="2" t="s">
        <v>3057</v>
      </c>
      <c r="B1345" t="s">
        <v>7630</v>
      </c>
      <c r="C1345" t="s">
        <v>5917</v>
      </c>
      <c r="D1345">
        <v>2</v>
      </c>
    </row>
    <row r="1346" spans="1:4">
      <c r="A1346" s="2" t="s">
        <v>740</v>
      </c>
      <c r="B1346" t="s">
        <v>5385</v>
      </c>
      <c r="C1346" t="s">
        <v>5917</v>
      </c>
      <c r="D1346">
        <v>1</v>
      </c>
    </row>
    <row r="1347" spans="1:4">
      <c r="A1347" s="2" t="s">
        <v>6428</v>
      </c>
      <c r="B1347" t="s">
        <v>5916</v>
      </c>
      <c r="C1347" t="s">
        <v>5917</v>
      </c>
      <c r="D1347">
        <v>1</v>
      </c>
    </row>
    <row r="1348" spans="1:4">
      <c r="A1348" s="2" t="s">
        <v>1454</v>
      </c>
      <c r="B1348" t="s">
        <v>7630</v>
      </c>
      <c r="C1348" t="s">
        <v>5917</v>
      </c>
      <c r="D1348">
        <v>2</v>
      </c>
    </row>
    <row r="1349" spans="1:4">
      <c r="A1349" s="2" t="s">
        <v>1494</v>
      </c>
      <c r="B1349" t="s">
        <v>7630</v>
      </c>
      <c r="C1349" t="s">
        <v>5917</v>
      </c>
      <c r="D1349">
        <v>2</v>
      </c>
    </row>
    <row r="1350" spans="1:4">
      <c r="A1350" s="2" t="s">
        <v>3490</v>
      </c>
      <c r="B1350" t="s">
        <v>7630</v>
      </c>
      <c r="C1350" t="s">
        <v>5917</v>
      </c>
      <c r="D1350">
        <v>2</v>
      </c>
    </row>
    <row r="1351" spans="1:4">
      <c r="A1351" s="2" t="s">
        <v>1929</v>
      </c>
      <c r="B1351" t="s">
        <v>7630</v>
      </c>
      <c r="C1351" t="s">
        <v>5917</v>
      </c>
      <c r="D1351">
        <v>2</v>
      </c>
    </row>
    <row r="1352" spans="1:4">
      <c r="A1352" s="2" t="s">
        <v>5131</v>
      </c>
      <c r="B1352" t="s">
        <v>7630</v>
      </c>
      <c r="C1352" t="s">
        <v>5917</v>
      </c>
      <c r="D1352">
        <v>2</v>
      </c>
    </row>
    <row r="1353" spans="1:4">
      <c r="A1353" s="2" t="s">
        <v>7406</v>
      </c>
      <c r="B1353" t="s">
        <v>5385</v>
      </c>
      <c r="C1353" t="s">
        <v>5917</v>
      </c>
      <c r="D1353">
        <v>1</v>
      </c>
    </row>
    <row r="1354" spans="1:4">
      <c r="A1354" s="2" t="s">
        <v>6722</v>
      </c>
      <c r="B1354" t="s">
        <v>7630</v>
      </c>
      <c r="C1354" t="s">
        <v>5917</v>
      </c>
      <c r="D1354">
        <v>2</v>
      </c>
    </row>
    <row r="1355" spans="1:4">
      <c r="A1355" s="2" t="s">
        <v>1069</v>
      </c>
      <c r="B1355" t="s">
        <v>5916</v>
      </c>
      <c r="C1355" t="s">
        <v>5917</v>
      </c>
      <c r="D1355">
        <v>1</v>
      </c>
    </row>
    <row r="1356" spans="1:4">
      <c r="A1356" s="2" t="s">
        <v>2433</v>
      </c>
      <c r="B1356" t="s">
        <v>5385</v>
      </c>
      <c r="C1356" t="s">
        <v>5917</v>
      </c>
      <c r="D1356">
        <v>1</v>
      </c>
    </row>
    <row r="1357" spans="1:4">
      <c r="A1357" s="2" t="s">
        <v>4484</v>
      </c>
      <c r="B1357" t="s">
        <v>7630</v>
      </c>
      <c r="C1357" t="s">
        <v>5917</v>
      </c>
      <c r="D1357">
        <v>2</v>
      </c>
    </row>
    <row r="1358" spans="1:4">
      <c r="A1358" s="2" t="s">
        <v>4057</v>
      </c>
      <c r="B1358" t="s">
        <v>7630</v>
      </c>
      <c r="C1358" t="s">
        <v>5917</v>
      </c>
      <c r="D1358">
        <v>2</v>
      </c>
    </row>
    <row r="1359" spans="1:4">
      <c r="A1359" s="2" t="s">
        <v>3737</v>
      </c>
      <c r="B1359" t="s">
        <v>7630</v>
      </c>
      <c r="C1359" t="s">
        <v>5917</v>
      </c>
      <c r="D1359">
        <v>2</v>
      </c>
    </row>
    <row r="1360" spans="1:4">
      <c r="A1360" s="2" t="s">
        <v>3021</v>
      </c>
      <c r="B1360" t="s">
        <v>7630</v>
      </c>
      <c r="C1360" t="s">
        <v>5917</v>
      </c>
      <c r="D1360">
        <v>2</v>
      </c>
    </row>
    <row r="1361" spans="1:4">
      <c r="A1361" s="2" t="s">
        <v>5273</v>
      </c>
      <c r="B1361" t="s">
        <v>7630</v>
      </c>
      <c r="C1361" t="s">
        <v>5917</v>
      </c>
      <c r="D1361">
        <v>2</v>
      </c>
    </row>
    <row r="1362" spans="1:4">
      <c r="A1362" s="2" t="s">
        <v>6581</v>
      </c>
      <c r="B1362" t="s">
        <v>7630</v>
      </c>
      <c r="C1362" t="s">
        <v>5917</v>
      </c>
      <c r="D1362">
        <v>2</v>
      </c>
    </row>
    <row r="1363" spans="1:4">
      <c r="A1363" s="2" t="s">
        <v>6084</v>
      </c>
      <c r="B1363" t="s">
        <v>2771</v>
      </c>
      <c r="C1363" t="s">
        <v>5917</v>
      </c>
      <c r="D1363">
        <v>2</v>
      </c>
    </row>
    <row r="1364" spans="1:4">
      <c r="A1364" s="2" t="s">
        <v>5919</v>
      </c>
      <c r="B1364" t="s">
        <v>7630</v>
      </c>
      <c r="C1364" t="s">
        <v>5917</v>
      </c>
      <c r="D1364">
        <v>2</v>
      </c>
    </row>
    <row r="1365" spans="1:4">
      <c r="A1365" s="2" t="s">
        <v>831</v>
      </c>
      <c r="B1365" t="s">
        <v>5385</v>
      </c>
      <c r="C1365" t="s">
        <v>5917</v>
      </c>
      <c r="D1365">
        <v>1</v>
      </c>
    </row>
    <row r="1366" spans="1:4">
      <c r="A1366" s="2" t="s">
        <v>1381</v>
      </c>
      <c r="B1366" t="s">
        <v>7630</v>
      </c>
      <c r="C1366" t="s">
        <v>5917</v>
      </c>
      <c r="D1366">
        <v>2</v>
      </c>
    </row>
    <row r="1367" spans="1:4">
      <c r="A1367" s="2" t="s">
        <v>4447</v>
      </c>
      <c r="B1367" t="s">
        <v>7630</v>
      </c>
      <c r="C1367" t="s">
        <v>5917</v>
      </c>
      <c r="D1367">
        <v>2</v>
      </c>
    </row>
    <row r="1368" spans="1:4">
      <c r="A1368" s="2" t="s">
        <v>7732</v>
      </c>
      <c r="B1368" t="s">
        <v>7630</v>
      </c>
      <c r="C1368" t="s">
        <v>5917</v>
      </c>
      <c r="D1368">
        <v>2</v>
      </c>
    </row>
    <row r="1369" spans="1:4">
      <c r="A1369" s="2" t="s">
        <v>3062</v>
      </c>
      <c r="B1369" t="s">
        <v>7630</v>
      </c>
      <c r="C1369" t="s">
        <v>5917</v>
      </c>
      <c r="D1369">
        <v>2</v>
      </c>
    </row>
    <row r="1370" spans="1:4">
      <c r="A1370" s="2" t="s">
        <v>6927</v>
      </c>
      <c r="B1370" t="s">
        <v>7630</v>
      </c>
      <c r="C1370" t="s">
        <v>5917</v>
      </c>
      <c r="D1370">
        <v>2</v>
      </c>
    </row>
    <row r="1371" spans="1:4">
      <c r="A1371" s="2" t="s">
        <v>1131</v>
      </c>
      <c r="B1371" t="s">
        <v>5385</v>
      </c>
      <c r="C1371" t="s">
        <v>5917</v>
      </c>
      <c r="D1371">
        <v>1</v>
      </c>
    </row>
    <row r="1372" spans="1:4">
      <c r="A1372" s="2" t="s">
        <v>943</v>
      </c>
      <c r="B1372" t="s">
        <v>5385</v>
      </c>
      <c r="C1372" t="s">
        <v>5917</v>
      </c>
      <c r="D1372">
        <v>1</v>
      </c>
    </row>
    <row r="1373" spans="1:4">
      <c r="A1373" s="2" t="s">
        <v>747</v>
      </c>
      <c r="B1373" t="s">
        <v>5916</v>
      </c>
      <c r="C1373" t="s">
        <v>5917</v>
      </c>
      <c r="D1373">
        <v>1</v>
      </c>
    </row>
    <row r="1374" spans="1:4">
      <c r="A1374" s="2" t="s">
        <v>1629</v>
      </c>
      <c r="B1374" t="s">
        <v>7630</v>
      </c>
      <c r="C1374" t="s">
        <v>5917</v>
      </c>
      <c r="D1374">
        <v>2</v>
      </c>
    </row>
    <row r="1375" spans="1:4">
      <c r="A1375" s="2" t="s">
        <v>4708</v>
      </c>
      <c r="B1375" t="s">
        <v>7630</v>
      </c>
      <c r="C1375" t="s">
        <v>5917</v>
      </c>
      <c r="D1375">
        <v>2</v>
      </c>
    </row>
    <row r="1376" spans="1:4">
      <c r="A1376" s="2" t="s">
        <v>5283</v>
      </c>
      <c r="B1376" t="s">
        <v>7630</v>
      </c>
      <c r="C1376" t="s">
        <v>5917</v>
      </c>
      <c r="D1376">
        <v>2</v>
      </c>
    </row>
    <row r="1377" spans="1:4">
      <c r="A1377" s="2" t="s">
        <v>5705</v>
      </c>
      <c r="B1377" t="s">
        <v>5385</v>
      </c>
      <c r="C1377" t="s">
        <v>5758</v>
      </c>
      <c r="D1377">
        <v>1</v>
      </c>
    </row>
    <row r="1378" spans="1:4">
      <c r="A1378" s="2" t="s">
        <v>3385</v>
      </c>
      <c r="B1378" t="s">
        <v>7630</v>
      </c>
      <c r="C1378" t="s">
        <v>5917</v>
      </c>
      <c r="D1378">
        <v>2</v>
      </c>
    </row>
    <row r="1379" spans="1:4">
      <c r="A1379" s="2" t="s">
        <v>3466</v>
      </c>
      <c r="B1379" t="s">
        <v>7630</v>
      </c>
      <c r="C1379" t="s">
        <v>5917</v>
      </c>
      <c r="D1379">
        <v>2</v>
      </c>
    </row>
    <row r="1380" spans="1:4">
      <c r="A1380" s="2" t="s">
        <v>1020</v>
      </c>
      <c r="B1380" t="s">
        <v>5916</v>
      </c>
      <c r="C1380" t="s">
        <v>5917</v>
      </c>
      <c r="D1380">
        <v>1</v>
      </c>
    </row>
    <row r="1381" spans="1:4">
      <c r="A1381" s="2" t="s">
        <v>5464</v>
      </c>
      <c r="B1381" t="s">
        <v>7630</v>
      </c>
      <c r="C1381" t="s">
        <v>5917</v>
      </c>
      <c r="D1381">
        <v>2</v>
      </c>
    </row>
    <row r="1382" spans="1:4">
      <c r="A1382" s="2" t="s">
        <v>4473</v>
      </c>
      <c r="B1382" t="s">
        <v>7630</v>
      </c>
      <c r="C1382" t="s">
        <v>5917</v>
      </c>
      <c r="D1382">
        <v>2</v>
      </c>
    </row>
    <row r="1383" spans="1:4">
      <c r="A1383" s="2" t="s">
        <v>6241</v>
      </c>
      <c r="B1383" t="s">
        <v>7630</v>
      </c>
      <c r="C1383" t="s">
        <v>5917</v>
      </c>
      <c r="D1383">
        <v>2</v>
      </c>
    </row>
    <row r="1384" spans="1:4">
      <c r="A1384" s="2" t="s">
        <v>2252</v>
      </c>
      <c r="B1384" t="s">
        <v>7630</v>
      </c>
      <c r="C1384" t="s">
        <v>5917</v>
      </c>
      <c r="D1384">
        <v>2</v>
      </c>
    </row>
    <row r="1385" spans="1:4">
      <c r="A1385" s="2" t="s">
        <v>2340</v>
      </c>
      <c r="B1385" t="s">
        <v>4864</v>
      </c>
      <c r="C1385" t="s">
        <v>5917</v>
      </c>
      <c r="D1385">
        <v>2</v>
      </c>
    </row>
    <row r="1386" spans="1:4">
      <c r="A1386" s="2" t="s">
        <v>2446</v>
      </c>
      <c r="B1386" t="s">
        <v>5385</v>
      </c>
      <c r="C1386" t="s">
        <v>5917</v>
      </c>
      <c r="D1386">
        <v>1</v>
      </c>
    </row>
    <row r="1387" spans="1:4">
      <c r="A1387" s="2" t="s">
        <v>35</v>
      </c>
      <c r="B1387" t="s">
        <v>5916</v>
      </c>
      <c r="C1387" t="s">
        <v>5917</v>
      </c>
      <c r="D1387">
        <v>1</v>
      </c>
    </row>
    <row r="1388" spans="1:4">
      <c r="A1388" s="2" t="s">
        <v>257</v>
      </c>
      <c r="B1388" t="s">
        <v>5385</v>
      </c>
      <c r="C1388" t="s">
        <v>5917</v>
      </c>
      <c r="D1388">
        <v>1</v>
      </c>
    </row>
    <row r="1389" spans="1:4">
      <c r="A1389" s="2" t="s">
        <v>258</v>
      </c>
      <c r="B1389" t="s">
        <v>5385</v>
      </c>
      <c r="C1389" t="s">
        <v>5917</v>
      </c>
      <c r="D1389">
        <v>1</v>
      </c>
    </row>
    <row r="1390" spans="1:4">
      <c r="A1390" s="2" t="s">
        <v>3944</v>
      </c>
      <c r="B1390" t="s">
        <v>7630</v>
      </c>
      <c r="C1390" t="s">
        <v>5917</v>
      </c>
      <c r="D1390">
        <v>2</v>
      </c>
    </row>
    <row r="1391" spans="1:4">
      <c r="A1391" s="2" t="s">
        <v>6971</v>
      </c>
      <c r="B1391" t="s">
        <v>7630</v>
      </c>
      <c r="C1391" t="s">
        <v>5917</v>
      </c>
      <c r="D1391">
        <v>2</v>
      </c>
    </row>
    <row r="1392" spans="1:4">
      <c r="A1392" s="2" t="s">
        <v>2331</v>
      </c>
      <c r="B1392" t="s">
        <v>7630</v>
      </c>
      <c r="C1392" t="s">
        <v>5917</v>
      </c>
      <c r="D1392">
        <v>2</v>
      </c>
    </row>
    <row r="1393" spans="1:4">
      <c r="A1393" s="2" t="s">
        <v>5741</v>
      </c>
      <c r="B1393" t="s">
        <v>2772</v>
      </c>
      <c r="C1393" t="s">
        <v>5917</v>
      </c>
      <c r="D1393">
        <v>1</v>
      </c>
    </row>
    <row r="1394" spans="1:4">
      <c r="A1394" s="2" t="s">
        <v>6380</v>
      </c>
      <c r="B1394" t="s">
        <v>5916</v>
      </c>
      <c r="C1394" t="s">
        <v>5917</v>
      </c>
      <c r="D1394">
        <v>1</v>
      </c>
    </row>
    <row r="1395" spans="1:4">
      <c r="A1395" s="2" t="s">
        <v>83</v>
      </c>
      <c r="B1395" t="s">
        <v>5385</v>
      </c>
      <c r="C1395" t="s">
        <v>5917</v>
      </c>
      <c r="D1395">
        <v>1</v>
      </c>
    </row>
    <row r="1396" spans="1:4">
      <c r="A1396" s="2" t="s">
        <v>4528</v>
      </c>
      <c r="B1396" t="s">
        <v>7630</v>
      </c>
      <c r="C1396" t="s">
        <v>5917</v>
      </c>
      <c r="D1396">
        <v>2</v>
      </c>
    </row>
    <row r="1397" spans="1:4">
      <c r="A1397" s="2" t="s">
        <v>3845</v>
      </c>
      <c r="B1397" t="s">
        <v>7630</v>
      </c>
      <c r="C1397" t="s">
        <v>5917</v>
      </c>
      <c r="D1397">
        <v>2</v>
      </c>
    </row>
    <row r="1398" spans="1:4">
      <c r="A1398" s="2" t="s">
        <v>4081</v>
      </c>
      <c r="B1398" t="s">
        <v>7630</v>
      </c>
      <c r="C1398" t="s">
        <v>5917</v>
      </c>
      <c r="D1398">
        <v>2</v>
      </c>
    </row>
    <row r="1399" spans="1:4">
      <c r="A1399" s="2" t="s">
        <v>1744</v>
      </c>
      <c r="B1399" t="s">
        <v>7630</v>
      </c>
      <c r="C1399" t="s">
        <v>5917</v>
      </c>
      <c r="D1399">
        <v>2</v>
      </c>
    </row>
    <row r="1400" spans="1:4">
      <c r="A1400" s="2" t="s">
        <v>6583</v>
      </c>
      <c r="B1400" t="s">
        <v>7630</v>
      </c>
      <c r="C1400" t="s">
        <v>5917</v>
      </c>
      <c r="D1400">
        <v>2</v>
      </c>
    </row>
    <row r="1401" spans="1:4">
      <c r="A1401" s="2" t="s">
        <v>7464</v>
      </c>
      <c r="B1401" t="s">
        <v>5385</v>
      </c>
      <c r="C1401" t="s">
        <v>5917</v>
      </c>
      <c r="D1401">
        <v>1</v>
      </c>
    </row>
    <row r="1402" spans="1:4">
      <c r="A1402" s="2" t="s">
        <v>1003</v>
      </c>
      <c r="B1402" t="s">
        <v>5385</v>
      </c>
      <c r="C1402" t="s">
        <v>5917</v>
      </c>
      <c r="D1402">
        <v>1</v>
      </c>
    </row>
    <row r="1403" spans="1:4">
      <c r="A1403" s="2" t="s">
        <v>141</v>
      </c>
      <c r="B1403" t="s">
        <v>367</v>
      </c>
      <c r="C1403" t="s">
        <v>5917</v>
      </c>
      <c r="D1403">
        <v>1</v>
      </c>
    </row>
    <row r="1404" spans="1:4">
      <c r="A1404" s="2" t="s">
        <v>201</v>
      </c>
      <c r="B1404" t="s">
        <v>5385</v>
      </c>
      <c r="C1404" t="s">
        <v>5758</v>
      </c>
      <c r="D1404">
        <v>1</v>
      </c>
    </row>
    <row r="1405" spans="1:4">
      <c r="A1405" s="2" t="s">
        <v>5218</v>
      </c>
      <c r="B1405" t="s">
        <v>7630</v>
      </c>
      <c r="C1405" t="s">
        <v>5917</v>
      </c>
      <c r="D1405">
        <v>2</v>
      </c>
    </row>
    <row r="1406" spans="1:4">
      <c r="A1406" s="2" t="s">
        <v>3022</v>
      </c>
      <c r="B1406" t="s">
        <v>7630</v>
      </c>
      <c r="C1406" t="s">
        <v>5917</v>
      </c>
      <c r="D1406">
        <v>2</v>
      </c>
    </row>
    <row r="1407" spans="1:4">
      <c r="A1407" s="2" t="s">
        <v>6134</v>
      </c>
      <c r="B1407" t="s">
        <v>7630</v>
      </c>
      <c r="C1407" t="s">
        <v>5917</v>
      </c>
      <c r="D1407">
        <v>2</v>
      </c>
    </row>
    <row r="1408" spans="1:4">
      <c r="A1408" s="2" t="s">
        <v>1166</v>
      </c>
      <c r="B1408" t="s">
        <v>5916</v>
      </c>
      <c r="C1408" t="s">
        <v>5758</v>
      </c>
      <c r="D1408">
        <v>1</v>
      </c>
    </row>
    <row r="1409" spans="1:4">
      <c r="A1409" s="2" t="s">
        <v>1492</v>
      </c>
      <c r="B1409" t="s">
        <v>7630</v>
      </c>
      <c r="C1409" t="s">
        <v>5917</v>
      </c>
      <c r="D1409">
        <v>2</v>
      </c>
    </row>
    <row r="1410" spans="1:4">
      <c r="A1410" s="2" t="s">
        <v>4426</v>
      </c>
      <c r="B1410" t="s">
        <v>7630</v>
      </c>
      <c r="C1410" t="s">
        <v>5917</v>
      </c>
      <c r="D1410">
        <v>2</v>
      </c>
    </row>
    <row r="1411" spans="1:4">
      <c r="A1411" s="2" t="s">
        <v>4821</v>
      </c>
      <c r="B1411" t="s">
        <v>7630</v>
      </c>
      <c r="C1411" t="s">
        <v>5917</v>
      </c>
      <c r="D1411">
        <v>2</v>
      </c>
    </row>
    <row r="1412" spans="1:4">
      <c r="A1412" s="2" t="s">
        <v>4647</v>
      </c>
      <c r="B1412" t="s">
        <v>7630</v>
      </c>
      <c r="C1412" t="s">
        <v>5917</v>
      </c>
      <c r="D1412">
        <v>2</v>
      </c>
    </row>
    <row r="1413" spans="1:4">
      <c r="A1413" s="2" t="s">
        <v>6322</v>
      </c>
      <c r="B1413" t="s">
        <v>7630</v>
      </c>
      <c r="C1413" t="s">
        <v>5917</v>
      </c>
      <c r="D1413">
        <v>2</v>
      </c>
    </row>
    <row r="1414" spans="1:4">
      <c r="A1414" s="2" t="s">
        <v>5605</v>
      </c>
      <c r="B1414" t="s">
        <v>7630</v>
      </c>
      <c r="C1414" t="s">
        <v>5917</v>
      </c>
      <c r="D1414">
        <v>2</v>
      </c>
    </row>
    <row r="1415" spans="1:4">
      <c r="A1415" s="2" t="s">
        <v>5058</v>
      </c>
      <c r="B1415" t="s">
        <v>5173</v>
      </c>
      <c r="C1415" t="s">
        <v>5917</v>
      </c>
      <c r="D1415">
        <v>2</v>
      </c>
    </row>
    <row r="1416" spans="1:4">
      <c r="A1416" s="2" t="s">
        <v>5735</v>
      </c>
      <c r="B1416" t="s">
        <v>7630</v>
      </c>
      <c r="C1416" t="s">
        <v>5917</v>
      </c>
      <c r="D1416">
        <v>2</v>
      </c>
    </row>
    <row r="1417" spans="1:4">
      <c r="A1417" s="2" t="s">
        <v>2067</v>
      </c>
      <c r="B1417" t="s">
        <v>7630</v>
      </c>
      <c r="C1417" t="s">
        <v>5917</v>
      </c>
      <c r="D1417">
        <v>2</v>
      </c>
    </row>
    <row r="1418" spans="1:4">
      <c r="A1418" s="2" t="s">
        <v>4698</v>
      </c>
      <c r="B1418" t="s">
        <v>7630</v>
      </c>
      <c r="C1418" t="s">
        <v>5917</v>
      </c>
      <c r="D1418">
        <v>2</v>
      </c>
    </row>
    <row r="1419" spans="1:4">
      <c r="A1419" s="2" t="s">
        <v>7620</v>
      </c>
      <c r="B1419" t="s">
        <v>7630</v>
      </c>
      <c r="C1419" t="s">
        <v>5917</v>
      </c>
      <c r="D1419">
        <v>2</v>
      </c>
    </row>
    <row r="1420" spans="1:4">
      <c r="A1420" s="2" t="s">
        <v>5562</v>
      </c>
      <c r="B1420" t="s">
        <v>7630</v>
      </c>
      <c r="C1420" t="s">
        <v>5917</v>
      </c>
      <c r="D1420">
        <v>2</v>
      </c>
    </row>
    <row r="1421" spans="1:4">
      <c r="A1421" s="2" t="s">
        <v>6384</v>
      </c>
      <c r="B1421" t="s">
        <v>5916</v>
      </c>
      <c r="C1421" t="s">
        <v>5917</v>
      </c>
      <c r="D1421">
        <v>1</v>
      </c>
    </row>
    <row r="1422" spans="1:4">
      <c r="A1422" s="2" t="s">
        <v>1352</v>
      </c>
      <c r="B1422" t="s">
        <v>7630</v>
      </c>
      <c r="C1422" t="s">
        <v>5917</v>
      </c>
      <c r="D1422">
        <v>2</v>
      </c>
    </row>
    <row r="1423" spans="1:4">
      <c r="A1423" s="2" t="s">
        <v>4616</v>
      </c>
      <c r="B1423" t="s">
        <v>7630</v>
      </c>
      <c r="C1423" t="s">
        <v>5917</v>
      </c>
      <c r="D1423">
        <v>2</v>
      </c>
    </row>
    <row r="1424" spans="1:4">
      <c r="A1424" s="2" t="s">
        <v>4422</v>
      </c>
      <c r="B1424" t="s">
        <v>7630</v>
      </c>
      <c r="C1424" t="s">
        <v>5917</v>
      </c>
      <c r="D1424">
        <v>2</v>
      </c>
    </row>
    <row r="1425" spans="1:4">
      <c r="A1425" s="2" t="s">
        <v>3431</v>
      </c>
      <c r="B1425" t="s">
        <v>7630</v>
      </c>
      <c r="C1425" t="s">
        <v>5917</v>
      </c>
      <c r="D1425">
        <v>2</v>
      </c>
    </row>
    <row r="1426" spans="1:4">
      <c r="A1426" s="2" t="s">
        <v>5104</v>
      </c>
      <c r="B1426" t="s">
        <v>5385</v>
      </c>
      <c r="C1426" t="s">
        <v>5917</v>
      </c>
      <c r="D1426">
        <v>1</v>
      </c>
    </row>
    <row r="1427" spans="1:4">
      <c r="A1427" s="2" t="s">
        <v>5643</v>
      </c>
      <c r="B1427" t="s">
        <v>5385</v>
      </c>
      <c r="C1427" t="s">
        <v>5917</v>
      </c>
      <c r="D1427">
        <v>1</v>
      </c>
    </row>
    <row r="1428" spans="1:4">
      <c r="A1428" s="2" t="s">
        <v>5608</v>
      </c>
      <c r="B1428" t="s">
        <v>5385</v>
      </c>
      <c r="C1428" t="s">
        <v>5917</v>
      </c>
      <c r="D1428">
        <v>1</v>
      </c>
    </row>
    <row r="1429" spans="1:4">
      <c r="A1429" s="2" t="s">
        <v>7020</v>
      </c>
      <c r="B1429" t="s">
        <v>5385</v>
      </c>
      <c r="C1429" t="s">
        <v>5917</v>
      </c>
      <c r="D1429">
        <v>1</v>
      </c>
    </row>
    <row r="1430" spans="1:4">
      <c r="A1430" s="2" t="s">
        <v>2307</v>
      </c>
      <c r="B1430" t="s">
        <v>2772</v>
      </c>
      <c r="C1430" t="s">
        <v>5917</v>
      </c>
      <c r="D1430">
        <v>2</v>
      </c>
    </row>
    <row r="1431" spans="1:4">
      <c r="A1431" s="2" t="s">
        <v>2568</v>
      </c>
      <c r="B1431" t="s">
        <v>5916</v>
      </c>
      <c r="C1431" t="s">
        <v>5917</v>
      </c>
      <c r="D1431">
        <v>1</v>
      </c>
    </row>
    <row r="1432" spans="1:4">
      <c r="A1432" s="2" t="s">
        <v>667</v>
      </c>
      <c r="B1432" t="s">
        <v>5385</v>
      </c>
      <c r="C1432" t="s">
        <v>5917</v>
      </c>
      <c r="D1432">
        <v>1</v>
      </c>
    </row>
    <row r="1433" spans="1:4">
      <c r="A1433" s="2" t="s">
        <v>4589</v>
      </c>
      <c r="B1433" t="s">
        <v>7630</v>
      </c>
      <c r="C1433" t="s">
        <v>5917</v>
      </c>
      <c r="D1433">
        <v>2</v>
      </c>
    </row>
    <row r="1434" spans="1:4">
      <c r="A1434" s="2" t="s">
        <v>3174</v>
      </c>
      <c r="B1434" t="s">
        <v>7630</v>
      </c>
      <c r="C1434" t="s">
        <v>5917</v>
      </c>
      <c r="D1434">
        <v>2</v>
      </c>
    </row>
    <row r="1435" spans="1:4">
      <c r="A1435" s="2" t="s">
        <v>4827</v>
      </c>
      <c r="B1435" t="s">
        <v>7630</v>
      </c>
      <c r="C1435" t="s">
        <v>5917</v>
      </c>
      <c r="D1435">
        <v>2</v>
      </c>
    </row>
    <row r="1436" spans="1:4">
      <c r="A1436" s="2" t="s">
        <v>7619</v>
      </c>
      <c r="B1436" t="s">
        <v>7630</v>
      </c>
      <c r="C1436" t="s">
        <v>5917</v>
      </c>
      <c r="D1436">
        <v>2</v>
      </c>
    </row>
    <row r="1437" spans="1:4">
      <c r="A1437" s="2" t="s">
        <v>6947</v>
      </c>
      <c r="B1437" t="s">
        <v>7630</v>
      </c>
      <c r="C1437" t="s">
        <v>5917</v>
      </c>
      <c r="D1437">
        <v>2</v>
      </c>
    </row>
    <row r="1438" spans="1:4">
      <c r="A1438" s="2" t="s">
        <v>1170</v>
      </c>
      <c r="B1438" t="s">
        <v>5916</v>
      </c>
      <c r="C1438" t="s">
        <v>5758</v>
      </c>
      <c r="D1438">
        <v>1</v>
      </c>
    </row>
    <row r="1439" spans="1:4">
      <c r="A1439" s="2" t="s">
        <v>4185</v>
      </c>
      <c r="B1439" t="s">
        <v>7630</v>
      </c>
      <c r="C1439" t="s">
        <v>5917</v>
      </c>
      <c r="D1439">
        <v>2</v>
      </c>
    </row>
    <row r="1440" spans="1:4">
      <c r="A1440" s="2" t="s">
        <v>3622</v>
      </c>
      <c r="B1440" t="s">
        <v>7630</v>
      </c>
      <c r="C1440" t="s">
        <v>5917</v>
      </c>
      <c r="D1440">
        <v>2</v>
      </c>
    </row>
    <row r="1441" spans="1:4">
      <c r="A1441" s="2" t="s">
        <v>3472</v>
      </c>
      <c r="B1441" t="s">
        <v>7630</v>
      </c>
      <c r="C1441" t="s">
        <v>5917</v>
      </c>
      <c r="D1441">
        <v>2</v>
      </c>
    </row>
    <row r="1442" spans="1:4">
      <c r="A1442" s="2" t="s">
        <v>6297</v>
      </c>
      <c r="B1442" t="s">
        <v>7630</v>
      </c>
      <c r="C1442" t="s">
        <v>5917</v>
      </c>
      <c r="D1442">
        <v>2</v>
      </c>
    </row>
    <row r="1443" spans="1:4">
      <c r="A1443" s="2" t="s">
        <v>5298</v>
      </c>
      <c r="B1443" t="s">
        <v>5173</v>
      </c>
      <c r="C1443" t="s">
        <v>5758</v>
      </c>
      <c r="D1443">
        <v>2</v>
      </c>
    </row>
    <row r="1444" spans="1:4">
      <c r="A1444" s="2" t="s">
        <v>1106</v>
      </c>
      <c r="B1444" t="s">
        <v>5916</v>
      </c>
      <c r="C1444" t="s">
        <v>5756</v>
      </c>
      <c r="D1444">
        <v>1</v>
      </c>
    </row>
    <row r="1445" spans="1:4">
      <c r="A1445" s="2" t="s">
        <v>202</v>
      </c>
      <c r="B1445" t="s">
        <v>5385</v>
      </c>
      <c r="C1445" t="s">
        <v>5758</v>
      </c>
      <c r="D1445">
        <v>1</v>
      </c>
    </row>
    <row r="1446" spans="1:4">
      <c r="A1446" s="2" t="s">
        <v>4008</v>
      </c>
      <c r="B1446" t="s">
        <v>7630</v>
      </c>
      <c r="C1446" t="s">
        <v>5917</v>
      </c>
      <c r="D1446">
        <v>2</v>
      </c>
    </row>
    <row r="1447" spans="1:4">
      <c r="A1447" s="2" t="s">
        <v>3113</v>
      </c>
      <c r="B1447" t="s">
        <v>7630</v>
      </c>
      <c r="C1447" t="s">
        <v>5917</v>
      </c>
      <c r="D1447">
        <v>2</v>
      </c>
    </row>
    <row r="1448" spans="1:4">
      <c r="A1448" s="2" t="s">
        <v>3332</v>
      </c>
      <c r="B1448" t="s">
        <v>7630</v>
      </c>
      <c r="C1448" t="s">
        <v>5917</v>
      </c>
      <c r="D1448">
        <v>2</v>
      </c>
    </row>
    <row r="1449" spans="1:4">
      <c r="A1449" s="2" t="s">
        <v>4791</v>
      </c>
      <c r="B1449" t="s">
        <v>7630</v>
      </c>
      <c r="C1449" t="s">
        <v>5917</v>
      </c>
      <c r="D1449">
        <v>2</v>
      </c>
    </row>
    <row r="1450" spans="1:4">
      <c r="A1450" s="2" t="s">
        <v>3223</v>
      </c>
      <c r="B1450" t="s">
        <v>7630</v>
      </c>
      <c r="C1450" t="s">
        <v>5917</v>
      </c>
      <c r="D1450">
        <v>2</v>
      </c>
    </row>
    <row r="1451" spans="1:4">
      <c r="A1451" s="2" t="s">
        <v>3059</v>
      </c>
      <c r="B1451" t="s">
        <v>7630</v>
      </c>
      <c r="C1451" t="s">
        <v>5917</v>
      </c>
      <c r="D1451">
        <v>2</v>
      </c>
    </row>
    <row r="1452" spans="1:4">
      <c r="A1452" s="2" t="s">
        <v>3234</v>
      </c>
      <c r="B1452" t="s">
        <v>7630</v>
      </c>
      <c r="C1452" t="s">
        <v>5917</v>
      </c>
      <c r="D1452">
        <v>2</v>
      </c>
    </row>
    <row r="1453" spans="1:4">
      <c r="A1453" s="2" t="s">
        <v>7448</v>
      </c>
      <c r="B1453" t="s">
        <v>7630</v>
      </c>
      <c r="C1453" t="s">
        <v>5917</v>
      </c>
      <c r="D1453">
        <v>2</v>
      </c>
    </row>
    <row r="1454" spans="1:4">
      <c r="A1454" s="2" t="s">
        <v>2719</v>
      </c>
      <c r="B1454" t="s">
        <v>1078</v>
      </c>
      <c r="C1454" t="s">
        <v>5917</v>
      </c>
      <c r="D1454">
        <v>1</v>
      </c>
    </row>
    <row r="1455" spans="1:4">
      <c r="A1455" s="2" t="s">
        <v>457</v>
      </c>
      <c r="B1455" t="s">
        <v>5385</v>
      </c>
      <c r="C1455" t="s">
        <v>5917</v>
      </c>
      <c r="D1455">
        <v>1</v>
      </c>
    </row>
    <row r="1456" spans="1:4">
      <c r="A1456" s="2" t="s">
        <v>1502</v>
      </c>
      <c r="B1456" t="s">
        <v>7630</v>
      </c>
      <c r="C1456" t="s">
        <v>5917</v>
      </c>
      <c r="D1456">
        <v>2</v>
      </c>
    </row>
    <row r="1457" spans="1:4">
      <c r="A1457" s="2" t="s">
        <v>4120</v>
      </c>
      <c r="B1457" t="s">
        <v>7630</v>
      </c>
      <c r="C1457" t="s">
        <v>5917</v>
      </c>
      <c r="D1457">
        <v>2</v>
      </c>
    </row>
    <row r="1458" spans="1:4">
      <c r="A1458" s="2" t="s">
        <v>3914</v>
      </c>
      <c r="B1458" t="s">
        <v>7630</v>
      </c>
      <c r="C1458" t="s">
        <v>5917</v>
      </c>
      <c r="D1458">
        <v>2</v>
      </c>
    </row>
    <row r="1459" spans="1:4">
      <c r="A1459" s="2" t="s">
        <v>7445</v>
      </c>
      <c r="B1459" t="s">
        <v>7630</v>
      </c>
      <c r="C1459" t="s">
        <v>5917</v>
      </c>
      <c r="D1459">
        <v>2</v>
      </c>
    </row>
    <row r="1460" spans="1:4">
      <c r="A1460" s="2" t="s">
        <v>5947</v>
      </c>
      <c r="B1460" t="s">
        <v>5385</v>
      </c>
      <c r="C1460" t="s">
        <v>5917</v>
      </c>
      <c r="D1460">
        <v>1</v>
      </c>
    </row>
    <row r="1461" spans="1:4">
      <c r="A1461" s="2" t="s">
        <v>6449</v>
      </c>
      <c r="B1461" t="s">
        <v>5385</v>
      </c>
      <c r="C1461" t="s">
        <v>5917</v>
      </c>
      <c r="D1461">
        <v>1</v>
      </c>
    </row>
    <row r="1462" spans="1:4">
      <c r="A1462" s="2" t="s">
        <v>1383</v>
      </c>
      <c r="B1462" t="s">
        <v>7630</v>
      </c>
      <c r="C1462" t="s">
        <v>5917</v>
      </c>
      <c r="D1462">
        <v>2</v>
      </c>
    </row>
    <row r="1463" spans="1:4">
      <c r="A1463" s="2" t="s">
        <v>4211</v>
      </c>
      <c r="B1463" t="s">
        <v>7630</v>
      </c>
      <c r="C1463" t="s">
        <v>5917</v>
      </c>
      <c r="D1463">
        <v>2</v>
      </c>
    </row>
    <row r="1464" spans="1:4">
      <c r="A1464" s="2" t="s">
        <v>2136</v>
      </c>
      <c r="B1464" t="s">
        <v>7630</v>
      </c>
      <c r="C1464" t="s">
        <v>5917</v>
      </c>
      <c r="D1464">
        <v>2</v>
      </c>
    </row>
    <row r="1465" spans="1:4">
      <c r="A1465" s="2" t="s">
        <v>6000</v>
      </c>
      <c r="B1465" t="s">
        <v>7630</v>
      </c>
      <c r="C1465" t="s">
        <v>5917</v>
      </c>
      <c r="D1465">
        <v>2</v>
      </c>
    </row>
    <row r="1466" spans="1:4">
      <c r="A1466" s="2" t="s">
        <v>3280</v>
      </c>
      <c r="B1466" t="s">
        <v>5385</v>
      </c>
      <c r="C1466" t="s">
        <v>5917</v>
      </c>
      <c r="D1466">
        <v>1</v>
      </c>
    </row>
    <row r="1467" spans="1:4">
      <c r="A1467" s="2" t="s">
        <v>910</v>
      </c>
      <c r="B1467" t="s">
        <v>5916</v>
      </c>
      <c r="C1467" t="s">
        <v>5917</v>
      </c>
      <c r="D1467">
        <v>1</v>
      </c>
    </row>
    <row r="1468" spans="1:4">
      <c r="A1468" s="2" t="s">
        <v>2644</v>
      </c>
      <c r="B1468" t="s">
        <v>5916</v>
      </c>
      <c r="C1468" t="s">
        <v>5917</v>
      </c>
      <c r="D1468">
        <v>1</v>
      </c>
    </row>
    <row r="1469" spans="1:4">
      <c r="A1469" s="2" t="s">
        <v>1936</v>
      </c>
      <c r="B1469" t="s">
        <v>7630</v>
      </c>
      <c r="C1469" t="s">
        <v>5917</v>
      </c>
      <c r="D1469">
        <v>2</v>
      </c>
    </row>
    <row r="1470" spans="1:4">
      <c r="A1470" s="2" t="s">
        <v>7728</v>
      </c>
      <c r="B1470" t="s">
        <v>5385</v>
      </c>
      <c r="C1470" t="s">
        <v>5917</v>
      </c>
      <c r="D1470">
        <v>1</v>
      </c>
    </row>
    <row r="1471" spans="1:4">
      <c r="A1471" s="2" t="s">
        <v>5742</v>
      </c>
      <c r="B1471" t="s">
        <v>7630</v>
      </c>
      <c r="C1471" t="s">
        <v>5917</v>
      </c>
      <c r="D1471">
        <v>2</v>
      </c>
    </row>
    <row r="1472" spans="1:4">
      <c r="A1472" s="2" t="s">
        <v>645</v>
      </c>
      <c r="B1472" t="s">
        <v>1303</v>
      </c>
      <c r="C1472" t="s">
        <v>5917</v>
      </c>
      <c r="D1472">
        <v>1</v>
      </c>
    </row>
    <row r="1473" spans="1:4">
      <c r="A1473" s="2" t="s">
        <v>316</v>
      </c>
      <c r="B1473" t="s">
        <v>5385</v>
      </c>
      <c r="C1473" t="s">
        <v>5917</v>
      </c>
      <c r="D1473">
        <v>1</v>
      </c>
    </row>
    <row r="1474" spans="1:4">
      <c r="A1474" s="2" t="s">
        <v>53</v>
      </c>
      <c r="B1474" t="s">
        <v>363</v>
      </c>
      <c r="C1474" t="s">
        <v>5917</v>
      </c>
      <c r="D1474">
        <v>1</v>
      </c>
    </row>
    <row r="1475" spans="1:4">
      <c r="A1475" s="2" t="s">
        <v>3392</v>
      </c>
      <c r="B1475" t="s">
        <v>7630</v>
      </c>
      <c r="C1475" t="s">
        <v>5917</v>
      </c>
      <c r="D1475">
        <v>2</v>
      </c>
    </row>
    <row r="1476" spans="1:4">
      <c r="A1476" s="2" t="s">
        <v>6464</v>
      </c>
      <c r="B1476" t="s">
        <v>5385</v>
      </c>
      <c r="C1476" t="s">
        <v>5917</v>
      </c>
      <c r="D1476">
        <v>1</v>
      </c>
    </row>
    <row r="1477" spans="1:4">
      <c r="A1477" s="2" t="s">
        <v>4376</v>
      </c>
      <c r="B1477" t="s">
        <v>7630</v>
      </c>
      <c r="C1477" t="s">
        <v>5917</v>
      </c>
      <c r="D1477">
        <v>2</v>
      </c>
    </row>
    <row r="1478" spans="1:4">
      <c r="A1478" s="2" t="s">
        <v>4269</v>
      </c>
      <c r="B1478" t="s">
        <v>7630</v>
      </c>
      <c r="C1478" t="s">
        <v>5917</v>
      </c>
      <c r="D1478">
        <v>2</v>
      </c>
    </row>
    <row r="1479" spans="1:4">
      <c r="A1479" s="2" t="s">
        <v>4062</v>
      </c>
      <c r="B1479" t="s">
        <v>7630</v>
      </c>
      <c r="C1479" t="s">
        <v>5917</v>
      </c>
      <c r="D1479">
        <v>2</v>
      </c>
    </row>
    <row r="1480" spans="1:4">
      <c r="A1480" s="2" t="s">
        <v>5217</v>
      </c>
      <c r="B1480" t="s">
        <v>7630</v>
      </c>
      <c r="C1480" t="s">
        <v>5917</v>
      </c>
      <c r="D1480">
        <v>2</v>
      </c>
    </row>
    <row r="1481" spans="1:4">
      <c r="A1481" s="2" t="s">
        <v>7206</v>
      </c>
      <c r="B1481" t="s">
        <v>7630</v>
      </c>
      <c r="C1481" t="s">
        <v>5917</v>
      </c>
      <c r="D1481">
        <v>2</v>
      </c>
    </row>
    <row r="1482" spans="1:4">
      <c r="A1482" s="2" t="s">
        <v>7035</v>
      </c>
      <c r="B1482" t="s">
        <v>7630</v>
      </c>
      <c r="C1482" t="s">
        <v>5917</v>
      </c>
      <c r="D1482">
        <v>2</v>
      </c>
    </row>
    <row r="1483" spans="1:4">
      <c r="A1483" s="2" t="s">
        <v>5162</v>
      </c>
      <c r="B1483" t="s">
        <v>5916</v>
      </c>
      <c r="C1483" t="s">
        <v>5756</v>
      </c>
      <c r="D1483">
        <v>1</v>
      </c>
    </row>
    <row r="1484" spans="1:4">
      <c r="A1484" s="2" t="s">
        <v>1090</v>
      </c>
      <c r="B1484" t="s">
        <v>5385</v>
      </c>
      <c r="C1484" t="s">
        <v>5758</v>
      </c>
      <c r="D1484">
        <v>1</v>
      </c>
    </row>
    <row r="1485" spans="1:4">
      <c r="A1485" s="2" t="s">
        <v>5359</v>
      </c>
      <c r="B1485" t="s">
        <v>7630</v>
      </c>
      <c r="C1485" t="s">
        <v>5917</v>
      </c>
      <c r="D1485">
        <v>2</v>
      </c>
    </row>
    <row r="1486" spans="1:4">
      <c r="A1486" s="2" t="s">
        <v>4334</v>
      </c>
      <c r="B1486" t="s">
        <v>7630</v>
      </c>
      <c r="C1486" t="s">
        <v>5917</v>
      </c>
      <c r="D1486">
        <v>2</v>
      </c>
    </row>
    <row r="1487" spans="1:4">
      <c r="A1487" s="2" t="s">
        <v>1857</v>
      </c>
      <c r="B1487" t="s">
        <v>7630</v>
      </c>
      <c r="C1487" t="s">
        <v>5917</v>
      </c>
      <c r="D1487">
        <v>2</v>
      </c>
    </row>
    <row r="1488" spans="1:4">
      <c r="A1488" s="2" t="s">
        <v>1666</v>
      </c>
      <c r="B1488" t="s">
        <v>7630</v>
      </c>
      <c r="C1488" t="s">
        <v>5917</v>
      </c>
      <c r="D1488">
        <v>2</v>
      </c>
    </row>
    <row r="1489" spans="1:4">
      <c r="A1489" s="2" t="s">
        <v>3426</v>
      </c>
      <c r="B1489" t="s">
        <v>7630</v>
      </c>
      <c r="C1489" t="s">
        <v>5917</v>
      </c>
      <c r="D1489">
        <v>2</v>
      </c>
    </row>
    <row r="1490" spans="1:4">
      <c r="A1490" s="2" t="s">
        <v>5149</v>
      </c>
      <c r="B1490" t="s">
        <v>5385</v>
      </c>
      <c r="C1490" t="s">
        <v>5917</v>
      </c>
      <c r="D1490">
        <v>1</v>
      </c>
    </row>
    <row r="1491" spans="1:4">
      <c r="A1491" s="2" t="s">
        <v>7698</v>
      </c>
      <c r="B1491" t="s">
        <v>5385</v>
      </c>
      <c r="C1491" t="s">
        <v>5917</v>
      </c>
      <c r="D1491">
        <v>1</v>
      </c>
    </row>
    <row r="1492" spans="1:4">
      <c r="A1492" s="2" t="s">
        <v>5677</v>
      </c>
      <c r="B1492" t="s">
        <v>7630</v>
      </c>
      <c r="C1492" t="s">
        <v>5917</v>
      </c>
      <c r="D1492">
        <v>2</v>
      </c>
    </row>
    <row r="1493" spans="1:4">
      <c r="A1493" s="2" t="s">
        <v>2343</v>
      </c>
      <c r="B1493" t="s">
        <v>5385</v>
      </c>
      <c r="C1493" t="s">
        <v>5917</v>
      </c>
      <c r="D1493">
        <v>1</v>
      </c>
    </row>
    <row r="1494" spans="1:4">
      <c r="A1494" s="2" t="s">
        <v>2587</v>
      </c>
      <c r="B1494" t="s">
        <v>5385</v>
      </c>
      <c r="C1494" t="s">
        <v>5917</v>
      </c>
      <c r="D1494">
        <v>1</v>
      </c>
    </row>
    <row r="1495" spans="1:4">
      <c r="A1495" s="2" t="s">
        <v>5877</v>
      </c>
      <c r="B1495" t="s">
        <v>5916</v>
      </c>
      <c r="C1495" t="s">
        <v>5917</v>
      </c>
      <c r="D1495">
        <v>1</v>
      </c>
    </row>
    <row r="1496" spans="1:4">
      <c r="A1496" s="2" t="s">
        <v>3756</v>
      </c>
      <c r="B1496" t="s">
        <v>7630</v>
      </c>
      <c r="C1496" t="s">
        <v>5917</v>
      </c>
      <c r="D1496">
        <v>2</v>
      </c>
    </row>
    <row r="1497" spans="1:4">
      <c r="A1497" s="2" t="s">
        <v>2935</v>
      </c>
      <c r="B1497" t="s">
        <v>7630</v>
      </c>
      <c r="C1497" t="s">
        <v>5917</v>
      </c>
      <c r="D1497">
        <v>2</v>
      </c>
    </row>
    <row r="1498" spans="1:4">
      <c r="A1498" s="2" t="s">
        <v>5021</v>
      </c>
      <c r="B1498" t="s">
        <v>7630</v>
      </c>
      <c r="C1498" t="s">
        <v>5917</v>
      </c>
      <c r="D1498">
        <v>2</v>
      </c>
    </row>
    <row r="1499" spans="1:4">
      <c r="A1499" s="2" t="s">
        <v>7641</v>
      </c>
      <c r="B1499" t="s">
        <v>7630</v>
      </c>
      <c r="C1499" t="s">
        <v>5917</v>
      </c>
      <c r="D1499">
        <v>2</v>
      </c>
    </row>
    <row r="1500" spans="1:4">
      <c r="A1500" s="2" t="s">
        <v>7004</v>
      </c>
      <c r="B1500" t="s">
        <v>7630</v>
      </c>
      <c r="C1500" t="s">
        <v>5917</v>
      </c>
      <c r="D1500">
        <v>2</v>
      </c>
    </row>
    <row r="1501" spans="1:4">
      <c r="A1501" s="2" t="s">
        <v>1179</v>
      </c>
      <c r="B1501" t="s">
        <v>5916</v>
      </c>
      <c r="C1501" t="s">
        <v>5758</v>
      </c>
      <c r="D1501">
        <v>1</v>
      </c>
    </row>
    <row r="1502" spans="1:4">
      <c r="A1502" s="2" t="s">
        <v>396</v>
      </c>
      <c r="B1502" t="s">
        <v>5916</v>
      </c>
      <c r="C1502" t="s">
        <v>5917</v>
      </c>
      <c r="D1502">
        <v>1</v>
      </c>
    </row>
    <row r="1503" spans="1:4">
      <c r="A1503" s="2" t="s">
        <v>4044</v>
      </c>
      <c r="B1503" t="s">
        <v>7630</v>
      </c>
      <c r="C1503" t="s">
        <v>5917</v>
      </c>
      <c r="D1503">
        <v>2</v>
      </c>
    </row>
    <row r="1504" spans="1:4">
      <c r="A1504" s="2" t="s">
        <v>5071</v>
      </c>
      <c r="B1504" t="s">
        <v>7630</v>
      </c>
      <c r="C1504" t="s">
        <v>5917</v>
      </c>
      <c r="D1504">
        <v>2</v>
      </c>
    </row>
    <row r="1505" spans="1:4">
      <c r="A1505" s="2" t="s">
        <v>5864</v>
      </c>
      <c r="B1505" t="s">
        <v>5385</v>
      </c>
      <c r="C1505" t="s">
        <v>5917</v>
      </c>
      <c r="D1505">
        <v>1</v>
      </c>
    </row>
    <row r="1506" spans="1:4">
      <c r="A1506" s="2" t="s">
        <v>5635</v>
      </c>
      <c r="B1506" t="s">
        <v>7630</v>
      </c>
      <c r="C1506" t="s">
        <v>5917</v>
      </c>
      <c r="D1506">
        <v>2</v>
      </c>
    </row>
    <row r="1507" spans="1:4">
      <c r="A1507" s="2" t="s">
        <v>4924</v>
      </c>
      <c r="B1507" t="s">
        <v>7630</v>
      </c>
      <c r="C1507" t="s">
        <v>5917</v>
      </c>
      <c r="D1507">
        <v>2</v>
      </c>
    </row>
    <row r="1508" spans="1:4">
      <c r="A1508" s="2" t="s">
        <v>4978</v>
      </c>
      <c r="B1508" t="s">
        <v>7630</v>
      </c>
      <c r="C1508" t="s">
        <v>5917</v>
      </c>
      <c r="D1508">
        <v>2</v>
      </c>
    </row>
    <row r="1509" spans="1:4">
      <c r="A1509" s="2" t="s">
        <v>5484</v>
      </c>
      <c r="B1509" t="s">
        <v>7630</v>
      </c>
      <c r="C1509" t="s">
        <v>5917</v>
      </c>
      <c r="D1509">
        <v>2</v>
      </c>
    </row>
    <row r="1510" spans="1:4">
      <c r="A1510" s="2" t="s">
        <v>2308</v>
      </c>
      <c r="B1510" t="s">
        <v>414</v>
      </c>
      <c r="C1510" t="s">
        <v>5917</v>
      </c>
      <c r="D1510">
        <v>2</v>
      </c>
    </row>
    <row r="1511" spans="1:4">
      <c r="A1511" s="2" t="s">
        <v>1594</v>
      </c>
      <c r="B1511" t="s">
        <v>7630</v>
      </c>
      <c r="C1511" t="s">
        <v>5917</v>
      </c>
      <c r="D1511">
        <v>2</v>
      </c>
    </row>
    <row r="1512" spans="1:4">
      <c r="A1512" s="2" t="s">
        <v>3153</v>
      </c>
      <c r="B1512" t="s">
        <v>7630</v>
      </c>
      <c r="C1512" t="s">
        <v>5917</v>
      </c>
      <c r="D1512">
        <v>2</v>
      </c>
    </row>
    <row r="1513" spans="1:4">
      <c r="A1513" s="2" t="s">
        <v>3130</v>
      </c>
      <c r="B1513" t="s">
        <v>5385</v>
      </c>
      <c r="C1513" t="s">
        <v>5917</v>
      </c>
      <c r="D1513">
        <v>1</v>
      </c>
    </row>
    <row r="1514" spans="1:4">
      <c r="A1514" s="2" t="s">
        <v>7556</v>
      </c>
      <c r="B1514" t="s">
        <v>7630</v>
      </c>
      <c r="C1514" t="s">
        <v>5917</v>
      </c>
      <c r="D1514">
        <v>2</v>
      </c>
    </row>
    <row r="1515" spans="1:4">
      <c r="A1515" s="2" t="s">
        <v>7692</v>
      </c>
      <c r="B1515" t="s">
        <v>5385</v>
      </c>
      <c r="C1515" t="s">
        <v>5917</v>
      </c>
      <c r="D1515">
        <v>1</v>
      </c>
    </row>
    <row r="1516" spans="1:4">
      <c r="A1516" s="2" t="s">
        <v>5487</v>
      </c>
      <c r="B1516" t="s">
        <v>7630</v>
      </c>
      <c r="C1516" t="s">
        <v>5917</v>
      </c>
      <c r="D1516">
        <v>2</v>
      </c>
    </row>
    <row r="1517" spans="1:4">
      <c r="A1517" s="2" t="s">
        <v>1599</v>
      </c>
      <c r="B1517" t="s">
        <v>7630</v>
      </c>
      <c r="C1517" t="s">
        <v>5917</v>
      </c>
      <c r="D1517">
        <v>2</v>
      </c>
    </row>
    <row r="1518" spans="1:4">
      <c r="A1518" s="2" t="s">
        <v>1538</v>
      </c>
      <c r="B1518" t="s">
        <v>7630</v>
      </c>
      <c r="C1518" t="s">
        <v>5917</v>
      </c>
      <c r="D1518">
        <v>2</v>
      </c>
    </row>
    <row r="1519" spans="1:4">
      <c r="A1519" s="2" t="s">
        <v>4970</v>
      </c>
      <c r="B1519" t="s">
        <v>7630</v>
      </c>
      <c r="C1519" t="s">
        <v>5917</v>
      </c>
      <c r="D1519">
        <v>2</v>
      </c>
    </row>
    <row r="1520" spans="1:4">
      <c r="A1520" s="2" t="s">
        <v>3324</v>
      </c>
      <c r="B1520" t="s">
        <v>7630</v>
      </c>
      <c r="C1520" t="s">
        <v>5917</v>
      </c>
      <c r="D1520">
        <v>2</v>
      </c>
    </row>
    <row r="1521" spans="1:4">
      <c r="A1521" s="2" t="s">
        <v>7940</v>
      </c>
      <c r="B1521" t="s">
        <v>7630</v>
      </c>
      <c r="C1521" t="s">
        <v>5917</v>
      </c>
      <c r="D1521">
        <v>2</v>
      </c>
    </row>
    <row r="1522" spans="1:4">
      <c r="A1522" s="2" t="s">
        <v>7498</v>
      </c>
      <c r="B1522" t="s">
        <v>7630</v>
      </c>
      <c r="C1522" t="s">
        <v>5917</v>
      </c>
      <c r="D1522">
        <v>2</v>
      </c>
    </row>
    <row r="1523" spans="1:4">
      <c r="A1523" s="2" t="s">
        <v>7585</v>
      </c>
      <c r="B1523" t="s">
        <v>5385</v>
      </c>
      <c r="C1523" t="s">
        <v>5917</v>
      </c>
      <c r="D1523">
        <v>1</v>
      </c>
    </row>
    <row r="1524" spans="1:4">
      <c r="A1524" s="2" t="s">
        <v>7128</v>
      </c>
      <c r="B1524" t="s">
        <v>5385</v>
      </c>
      <c r="C1524" t="s">
        <v>5917</v>
      </c>
      <c r="D1524">
        <v>1</v>
      </c>
    </row>
    <row r="1525" spans="1:4">
      <c r="A1525" s="2" t="s">
        <v>6089</v>
      </c>
      <c r="B1525" t="s">
        <v>7630</v>
      </c>
      <c r="C1525" t="s">
        <v>5917</v>
      </c>
      <c r="D1525">
        <v>2</v>
      </c>
    </row>
    <row r="1526" spans="1:4">
      <c r="A1526" s="2" t="s">
        <v>3697</v>
      </c>
      <c r="B1526" t="s">
        <v>7630</v>
      </c>
      <c r="C1526" t="s">
        <v>5917</v>
      </c>
      <c r="D1526">
        <v>2</v>
      </c>
    </row>
    <row r="1527" spans="1:4">
      <c r="A1527" s="2" t="s">
        <v>123</v>
      </c>
      <c r="B1527" t="s">
        <v>5385</v>
      </c>
      <c r="C1527" t="s">
        <v>5917</v>
      </c>
      <c r="D1527">
        <v>1</v>
      </c>
    </row>
    <row r="1528" spans="1:4">
      <c r="A1528" s="2" t="s">
        <v>1926</v>
      </c>
      <c r="B1528" t="s">
        <v>7630</v>
      </c>
      <c r="C1528" t="s">
        <v>5917</v>
      </c>
      <c r="D1528">
        <v>2</v>
      </c>
    </row>
    <row r="1529" spans="1:4">
      <c r="A1529" s="2" t="s">
        <v>2852</v>
      </c>
      <c r="B1529" t="s">
        <v>7630</v>
      </c>
      <c r="C1529" t="s">
        <v>5917</v>
      </c>
      <c r="D1529">
        <v>2</v>
      </c>
    </row>
    <row r="1530" spans="1:4">
      <c r="A1530" s="2" t="s">
        <v>6559</v>
      </c>
      <c r="B1530" t="s">
        <v>5172</v>
      </c>
      <c r="C1530" t="s">
        <v>5917</v>
      </c>
      <c r="D1530">
        <v>2</v>
      </c>
    </row>
    <row r="1531" spans="1:4">
      <c r="A1531" s="2" t="s">
        <v>1060</v>
      </c>
      <c r="B1531" t="s">
        <v>414</v>
      </c>
      <c r="C1531" t="s">
        <v>5917</v>
      </c>
      <c r="D1531">
        <v>1</v>
      </c>
    </row>
    <row r="1532" spans="1:4">
      <c r="A1532" s="2" t="s">
        <v>1068</v>
      </c>
      <c r="B1532" t="s">
        <v>5385</v>
      </c>
      <c r="C1532" t="s">
        <v>5917</v>
      </c>
      <c r="D1532">
        <v>1</v>
      </c>
    </row>
    <row r="1533" spans="1:4">
      <c r="A1533" s="2" t="s">
        <v>99</v>
      </c>
      <c r="B1533" t="s">
        <v>5385</v>
      </c>
      <c r="C1533" t="s">
        <v>5917</v>
      </c>
      <c r="D1533">
        <v>1</v>
      </c>
    </row>
    <row r="1534" spans="1:4">
      <c r="A1534" s="2" t="s">
        <v>1368</v>
      </c>
      <c r="B1534" t="s">
        <v>7630</v>
      </c>
      <c r="C1534" t="s">
        <v>5917</v>
      </c>
      <c r="D1534">
        <v>2</v>
      </c>
    </row>
    <row r="1535" spans="1:4">
      <c r="A1535" s="2" t="s">
        <v>3751</v>
      </c>
      <c r="B1535" t="s">
        <v>7630</v>
      </c>
      <c r="C1535" t="s">
        <v>5917</v>
      </c>
      <c r="D1535">
        <v>2</v>
      </c>
    </row>
    <row r="1536" spans="1:4">
      <c r="A1536" s="2" t="s">
        <v>4899</v>
      </c>
      <c r="B1536" t="s">
        <v>7630</v>
      </c>
      <c r="C1536" t="s">
        <v>5917</v>
      </c>
      <c r="D1536">
        <v>2</v>
      </c>
    </row>
    <row r="1537" spans="1:4">
      <c r="A1537" s="2" t="s">
        <v>7852</v>
      </c>
      <c r="B1537" t="s">
        <v>7630</v>
      </c>
      <c r="C1537" t="s">
        <v>5917</v>
      </c>
      <c r="D1537">
        <v>2</v>
      </c>
    </row>
    <row r="1538" spans="1:4">
      <c r="A1538" s="2" t="s">
        <v>7776</v>
      </c>
      <c r="B1538" t="s">
        <v>7630</v>
      </c>
      <c r="C1538" t="s">
        <v>5917</v>
      </c>
      <c r="D1538">
        <v>2</v>
      </c>
    </row>
    <row r="1539" spans="1:4">
      <c r="A1539" s="2" t="s">
        <v>3236</v>
      </c>
      <c r="B1539" t="s">
        <v>7630</v>
      </c>
      <c r="C1539" t="s">
        <v>5917</v>
      </c>
      <c r="D1539">
        <v>2</v>
      </c>
    </row>
    <row r="1540" spans="1:4">
      <c r="A1540" s="2" t="s">
        <v>7299</v>
      </c>
      <c r="B1540" t="s">
        <v>7630</v>
      </c>
      <c r="C1540" t="s">
        <v>5917</v>
      </c>
      <c r="D1540">
        <v>2</v>
      </c>
    </row>
    <row r="1541" spans="1:4">
      <c r="A1541" s="2" t="s">
        <v>7195</v>
      </c>
      <c r="B1541" t="s">
        <v>5385</v>
      </c>
      <c r="C1541" t="s">
        <v>5917</v>
      </c>
      <c r="D1541">
        <v>1</v>
      </c>
    </row>
    <row r="1542" spans="1:4">
      <c r="A1542" s="2" t="s">
        <v>2204</v>
      </c>
      <c r="B1542" t="s">
        <v>5385</v>
      </c>
      <c r="C1542" t="s">
        <v>5917</v>
      </c>
      <c r="D1542">
        <v>1</v>
      </c>
    </row>
    <row r="1543" spans="1:4">
      <c r="A1543" s="2" t="s">
        <v>881</v>
      </c>
      <c r="B1543" t="s">
        <v>5916</v>
      </c>
      <c r="C1543" t="s">
        <v>5756</v>
      </c>
      <c r="D1543">
        <v>1</v>
      </c>
    </row>
    <row r="1544" spans="1:4">
      <c r="A1544" s="2" t="s">
        <v>259</v>
      </c>
      <c r="B1544" t="s">
        <v>5385</v>
      </c>
      <c r="C1544" t="s">
        <v>5917</v>
      </c>
      <c r="D1544">
        <v>1</v>
      </c>
    </row>
    <row r="1545" spans="1:4">
      <c r="A1545" s="2" t="s">
        <v>4527</v>
      </c>
      <c r="B1545" t="s">
        <v>7630</v>
      </c>
      <c r="C1545" t="s">
        <v>5917</v>
      </c>
      <c r="D1545">
        <v>2</v>
      </c>
    </row>
    <row r="1546" spans="1:4">
      <c r="A1546" s="2" t="s">
        <v>3511</v>
      </c>
      <c r="B1546" t="s">
        <v>7630</v>
      </c>
      <c r="C1546" t="s">
        <v>5917</v>
      </c>
      <c r="D1546">
        <v>2</v>
      </c>
    </row>
    <row r="1547" spans="1:4">
      <c r="A1547" s="2" t="s">
        <v>3091</v>
      </c>
      <c r="B1547" t="s">
        <v>7630</v>
      </c>
      <c r="C1547" t="s">
        <v>5917</v>
      </c>
      <c r="D1547">
        <v>2</v>
      </c>
    </row>
    <row r="1548" spans="1:4">
      <c r="A1548" s="2" t="s">
        <v>7718</v>
      </c>
      <c r="B1548" t="s">
        <v>5385</v>
      </c>
      <c r="C1548" t="s">
        <v>5917</v>
      </c>
      <c r="D1548">
        <v>1</v>
      </c>
    </row>
    <row r="1549" spans="1:4">
      <c r="A1549" s="2" t="s">
        <v>2911</v>
      </c>
      <c r="B1549" t="s">
        <v>7630</v>
      </c>
      <c r="C1549" t="s">
        <v>5917</v>
      </c>
      <c r="D1549">
        <v>2</v>
      </c>
    </row>
    <row r="1550" spans="1:4">
      <c r="A1550" s="2" t="s">
        <v>3640</v>
      </c>
      <c r="B1550" t="s">
        <v>7630</v>
      </c>
      <c r="C1550" t="s">
        <v>5917</v>
      </c>
      <c r="D1550">
        <v>2</v>
      </c>
    </row>
    <row r="1551" spans="1:4">
      <c r="A1551" s="2" t="s">
        <v>6124</v>
      </c>
      <c r="B1551" t="s">
        <v>7630</v>
      </c>
      <c r="C1551" t="s">
        <v>5917</v>
      </c>
      <c r="D1551">
        <v>2</v>
      </c>
    </row>
    <row r="1552" spans="1:4">
      <c r="A1552" s="2" t="s">
        <v>2839</v>
      </c>
      <c r="B1552" t="s">
        <v>7630</v>
      </c>
      <c r="C1552" t="s">
        <v>5917</v>
      </c>
      <c r="D1552">
        <v>2</v>
      </c>
    </row>
    <row r="1553" spans="1:4">
      <c r="A1553" s="2" t="s">
        <v>2784</v>
      </c>
      <c r="B1553" t="s">
        <v>5916</v>
      </c>
      <c r="C1553" t="s">
        <v>5917</v>
      </c>
      <c r="D1553">
        <v>1</v>
      </c>
    </row>
    <row r="1554" spans="1:4">
      <c r="A1554" s="2" t="s">
        <v>5491</v>
      </c>
      <c r="B1554" t="s">
        <v>7630</v>
      </c>
      <c r="C1554" t="s">
        <v>5917</v>
      </c>
      <c r="D1554">
        <v>2</v>
      </c>
    </row>
    <row r="1555" spans="1:4">
      <c r="A1555" s="2" t="s">
        <v>4076</v>
      </c>
      <c r="B1555" t="s">
        <v>7630</v>
      </c>
      <c r="C1555" t="s">
        <v>5917</v>
      </c>
      <c r="D1555">
        <v>2</v>
      </c>
    </row>
    <row r="1556" spans="1:4">
      <c r="A1556" s="2" t="s">
        <v>7892</v>
      </c>
      <c r="B1556" t="s">
        <v>7630</v>
      </c>
      <c r="C1556" t="s">
        <v>5917</v>
      </c>
      <c r="D1556">
        <v>2</v>
      </c>
    </row>
    <row r="1557" spans="1:4">
      <c r="A1557" s="2" t="s">
        <v>3092</v>
      </c>
      <c r="B1557" t="s">
        <v>7630</v>
      </c>
      <c r="C1557" t="s">
        <v>5917</v>
      </c>
      <c r="D1557">
        <v>2</v>
      </c>
    </row>
    <row r="1558" spans="1:4">
      <c r="A1558" s="2" t="s">
        <v>2601</v>
      </c>
      <c r="B1558" t="s">
        <v>5385</v>
      </c>
      <c r="C1558" t="s">
        <v>5917</v>
      </c>
      <c r="D1558">
        <v>1</v>
      </c>
    </row>
    <row r="1559" spans="1:4">
      <c r="A1559" s="2" t="s">
        <v>1460</v>
      </c>
      <c r="B1559" t="s">
        <v>7630</v>
      </c>
      <c r="C1559" t="s">
        <v>5917</v>
      </c>
      <c r="D1559">
        <v>2</v>
      </c>
    </row>
    <row r="1560" spans="1:4">
      <c r="A1560" s="2" t="s">
        <v>3828</v>
      </c>
      <c r="B1560" t="s">
        <v>7630</v>
      </c>
      <c r="C1560" t="s">
        <v>5917</v>
      </c>
      <c r="D1560">
        <v>2</v>
      </c>
    </row>
    <row r="1561" spans="1:4">
      <c r="A1561" s="2" t="s">
        <v>3256</v>
      </c>
      <c r="B1561" t="s">
        <v>7630</v>
      </c>
      <c r="C1561" t="s">
        <v>5917</v>
      </c>
      <c r="D1561">
        <v>2</v>
      </c>
    </row>
    <row r="1562" spans="1:4">
      <c r="A1562" s="2" t="s">
        <v>7962</v>
      </c>
      <c r="B1562" t="s">
        <v>7630</v>
      </c>
      <c r="C1562" t="s">
        <v>5917</v>
      </c>
      <c r="D1562">
        <v>2</v>
      </c>
    </row>
    <row r="1563" spans="1:4">
      <c r="A1563" s="2" t="s">
        <v>6024</v>
      </c>
      <c r="B1563" t="s">
        <v>7994</v>
      </c>
      <c r="C1563" t="s">
        <v>5917</v>
      </c>
      <c r="D1563">
        <v>1</v>
      </c>
    </row>
    <row r="1564" spans="1:4">
      <c r="A1564" s="2" t="s">
        <v>6157</v>
      </c>
      <c r="B1564" t="s">
        <v>7630</v>
      </c>
      <c r="C1564" t="s">
        <v>5758</v>
      </c>
      <c r="D1564">
        <v>2</v>
      </c>
    </row>
    <row r="1565" spans="1:4">
      <c r="A1565" s="2" t="s">
        <v>7405</v>
      </c>
      <c r="B1565" t="s">
        <v>5385</v>
      </c>
      <c r="C1565" t="s">
        <v>5917</v>
      </c>
      <c r="D1565">
        <v>1</v>
      </c>
    </row>
    <row r="1566" spans="1:4">
      <c r="A1566" s="2" t="s">
        <v>2383</v>
      </c>
      <c r="B1566" t="s">
        <v>5385</v>
      </c>
      <c r="C1566" t="s">
        <v>5917</v>
      </c>
      <c r="D1566">
        <v>1</v>
      </c>
    </row>
    <row r="1567" spans="1:4">
      <c r="A1567" s="2" t="s">
        <v>1573</v>
      </c>
      <c r="B1567" t="s">
        <v>7630</v>
      </c>
      <c r="C1567" t="s">
        <v>5917</v>
      </c>
      <c r="D1567">
        <v>2</v>
      </c>
    </row>
    <row r="1568" spans="1:4">
      <c r="A1568" s="2" t="s">
        <v>4144</v>
      </c>
      <c r="B1568" t="s">
        <v>7630</v>
      </c>
      <c r="C1568" t="s">
        <v>5917</v>
      </c>
      <c r="D1568">
        <v>2</v>
      </c>
    </row>
    <row r="1569" spans="1:4">
      <c r="A1569" s="2" t="s">
        <v>5174</v>
      </c>
      <c r="B1569" t="s">
        <v>7630</v>
      </c>
      <c r="C1569" t="s">
        <v>5917</v>
      </c>
      <c r="D1569">
        <v>2</v>
      </c>
    </row>
    <row r="1570" spans="1:4">
      <c r="A1570" s="2" t="s">
        <v>2936</v>
      </c>
      <c r="B1570" t="s">
        <v>7630</v>
      </c>
      <c r="C1570" t="s">
        <v>5917</v>
      </c>
      <c r="D1570">
        <v>2</v>
      </c>
    </row>
    <row r="1571" spans="1:4">
      <c r="A1571" s="2" t="s">
        <v>5401</v>
      </c>
      <c r="B1571" t="s">
        <v>7630</v>
      </c>
      <c r="C1571" t="s">
        <v>5917</v>
      </c>
      <c r="D1571">
        <v>2</v>
      </c>
    </row>
    <row r="1572" spans="1:4">
      <c r="A1572" s="2" t="s">
        <v>7602</v>
      </c>
      <c r="B1572" t="s">
        <v>7630</v>
      </c>
      <c r="C1572" t="s">
        <v>5917</v>
      </c>
      <c r="D1572">
        <v>2</v>
      </c>
    </row>
    <row r="1573" spans="1:4">
      <c r="A1573" s="2" t="s">
        <v>5848</v>
      </c>
      <c r="B1573" t="s">
        <v>7630</v>
      </c>
      <c r="C1573" t="s">
        <v>5917</v>
      </c>
      <c r="D1573">
        <v>2</v>
      </c>
    </row>
    <row r="1574" spans="1:4">
      <c r="A1574" s="2" t="s">
        <v>458</v>
      </c>
      <c r="B1574" t="s">
        <v>5385</v>
      </c>
      <c r="C1574" t="s">
        <v>5917</v>
      </c>
      <c r="D1574">
        <v>1</v>
      </c>
    </row>
    <row r="1575" spans="1:4">
      <c r="A1575" s="2" t="s">
        <v>8002</v>
      </c>
      <c r="B1575" t="s">
        <v>7630</v>
      </c>
      <c r="C1575" t="s">
        <v>5917</v>
      </c>
      <c r="D1575">
        <v>2</v>
      </c>
    </row>
    <row r="1576" spans="1:4">
      <c r="A1576" s="2" t="s">
        <v>5627</v>
      </c>
      <c r="B1576" t="s">
        <v>7630</v>
      </c>
      <c r="C1576" t="s">
        <v>5917</v>
      </c>
      <c r="D1576">
        <v>2</v>
      </c>
    </row>
    <row r="1577" spans="1:4">
      <c r="A1577" s="2" t="s">
        <v>4167</v>
      </c>
      <c r="B1577" t="s">
        <v>7630</v>
      </c>
      <c r="C1577" t="s">
        <v>5917</v>
      </c>
      <c r="D1577">
        <v>2</v>
      </c>
    </row>
    <row r="1578" spans="1:4">
      <c r="A1578" s="2" t="s">
        <v>7783</v>
      </c>
      <c r="B1578" t="s">
        <v>7630</v>
      </c>
      <c r="C1578" t="s">
        <v>5917</v>
      </c>
      <c r="D1578">
        <v>2</v>
      </c>
    </row>
    <row r="1579" spans="1:4">
      <c r="A1579" s="2" t="s">
        <v>3084</v>
      </c>
      <c r="B1579" t="s">
        <v>7630</v>
      </c>
      <c r="C1579" t="s">
        <v>5917</v>
      </c>
      <c r="D1579">
        <v>2</v>
      </c>
    </row>
    <row r="1580" spans="1:4">
      <c r="A1580" s="2" t="s">
        <v>5146</v>
      </c>
      <c r="B1580" t="s">
        <v>7630</v>
      </c>
      <c r="C1580" t="s">
        <v>5917</v>
      </c>
      <c r="D1580">
        <v>2</v>
      </c>
    </row>
    <row r="1581" spans="1:4">
      <c r="A1581" s="2" t="s">
        <v>2915</v>
      </c>
      <c r="B1581" t="s">
        <v>7630</v>
      </c>
      <c r="C1581" t="s">
        <v>5917</v>
      </c>
      <c r="D1581">
        <v>2</v>
      </c>
    </row>
    <row r="1582" spans="1:4">
      <c r="A1582" s="2" t="s">
        <v>6753</v>
      </c>
      <c r="B1582" t="s">
        <v>7630</v>
      </c>
      <c r="C1582" t="s">
        <v>5917</v>
      </c>
      <c r="D1582">
        <v>2</v>
      </c>
    </row>
    <row r="1583" spans="1:4">
      <c r="A1583" s="2" t="s">
        <v>1735</v>
      </c>
      <c r="B1583" t="s">
        <v>7630</v>
      </c>
      <c r="C1583" t="s">
        <v>5917</v>
      </c>
      <c r="D1583">
        <v>2</v>
      </c>
    </row>
    <row r="1584" spans="1:4">
      <c r="A1584" s="2" t="s">
        <v>3897</v>
      </c>
      <c r="B1584" t="s">
        <v>7630</v>
      </c>
      <c r="C1584" t="s">
        <v>5917</v>
      </c>
      <c r="D1584">
        <v>2</v>
      </c>
    </row>
    <row r="1585" spans="1:4">
      <c r="A1585" s="2" t="s">
        <v>6071</v>
      </c>
      <c r="B1585" t="s">
        <v>7630</v>
      </c>
      <c r="C1585" t="s">
        <v>5917</v>
      </c>
      <c r="D1585">
        <v>2</v>
      </c>
    </row>
    <row r="1586" spans="1:4">
      <c r="A1586" s="2" t="s">
        <v>2039</v>
      </c>
      <c r="B1586" t="s">
        <v>7630</v>
      </c>
      <c r="C1586" t="s">
        <v>5917</v>
      </c>
      <c r="D1586">
        <v>2</v>
      </c>
    </row>
    <row r="1587" spans="1:4">
      <c r="A1587" s="2" t="s">
        <v>1976</v>
      </c>
      <c r="B1587" t="s">
        <v>7630</v>
      </c>
      <c r="C1587" t="s">
        <v>5917</v>
      </c>
      <c r="D1587">
        <v>2</v>
      </c>
    </row>
    <row r="1588" spans="1:4">
      <c r="A1588" s="2" t="s">
        <v>3085</v>
      </c>
      <c r="B1588" t="s">
        <v>7630</v>
      </c>
      <c r="C1588" t="s">
        <v>5917</v>
      </c>
      <c r="D1588">
        <v>2</v>
      </c>
    </row>
    <row r="1589" spans="1:4">
      <c r="A1589" s="2" t="s">
        <v>2848</v>
      </c>
      <c r="B1589" t="s">
        <v>7630</v>
      </c>
      <c r="C1589" t="s">
        <v>5917</v>
      </c>
      <c r="D1589">
        <v>2</v>
      </c>
    </row>
    <row r="1590" spans="1:4">
      <c r="A1590" s="2" t="s">
        <v>1</v>
      </c>
      <c r="B1590" t="s">
        <v>5916</v>
      </c>
      <c r="C1590" t="s">
        <v>5917</v>
      </c>
      <c r="D1590">
        <v>1</v>
      </c>
    </row>
    <row r="1591" spans="1:4">
      <c r="A1591" s="2" t="s">
        <v>5451</v>
      </c>
      <c r="B1591" t="s">
        <v>7630</v>
      </c>
      <c r="C1591" t="s">
        <v>5917</v>
      </c>
      <c r="D1591">
        <v>2</v>
      </c>
    </row>
    <row r="1592" spans="1:4">
      <c r="A1592" s="2" t="s">
        <v>4095</v>
      </c>
      <c r="B1592" t="s">
        <v>7630</v>
      </c>
      <c r="C1592" t="s">
        <v>5917</v>
      </c>
      <c r="D1592">
        <v>2</v>
      </c>
    </row>
    <row r="1593" spans="1:4">
      <c r="A1593" s="2" t="s">
        <v>3760</v>
      </c>
      <c r="B1593" t="s">
        <v>7630</v>
      </c>
      <c r="C1593" t="s">
        <v>5917</v>
      </c>
      <c r="D1593">
        <v>2</v>
      </c>
    </row>
    <row r="1594" spans="1:4">
      <c r="A1594" s="2" t="s">
        <v>3775</v>
      </c>
      <c r="B1594" t="s">
        <v>7630</v>
      </c>
      <c r="C1594" t="s">
        <v>5917</v>
      </c>
      <c r="D1594">
        <v>2</v>
      </c>
    </row>
    <row r="1595" spans="1:4">
      <c r="A1595" s="2" t="s">
        <v>6009</v>
      </c>
      <c r="B1595" t="s">
        <v>7630</v>
      </c>
      <c r="C1595" t="s">
        <v>5917</v>
      </c>
      <c r="D1595">
        <v>2</v>
      </c>
    </row>
    <row r="1596" spans="1:4">
      <c r="A1596" s="2" t="s">
        <v>6570</v>
      </c>
      <c r="B1596" t="s">
        <v>7630</v>
      </c>
      <c r="C1596" t="s">
        <v>5917</v>
      </c>
      <c r="D1596">
        <v>2</v>
      </c>
    </row>
    <row r="1597" spans="1:4">
      <c r="A1597" s="2" t="s">
        <v>2785</v>
      </c>
      <c r="B1597" t="s">
        <v>8022</v>
      </c>
      <c r="C1597" t="s">
        <v>5917</v>
      </c>
      <c r="D1597">
        <v>1</v>
      </c>
    </row>
    <row r="1598" spans="1:4">
      <c r="A1598" s="2" t="s">
        <v>1509</v>
      </c>
      <c r="B1598" t="s">
        <v>7630</v>
      </c>
      <c r="C1598" t="s">
        <v>5917</v>
      </c>
      <c r="D1598">
        <v>2</v>
      </c>
    </row>
    <row r="1599" spans="1:4">
      <c r="A1599" s="2" t="s">
        <v>5114</v>
      </c>
      <c r="B1599" t="s">
        <v>7630</v>
      </c>
      <c r="C1599" t="s">
        <v>5917</v>
      </c>
      <c r="D1599">
        <v>2</v>
      </c>
    </row>
    <row r="1600" spans="1:4">
      <c r="A1600" s="2" t="s">
        <v>4675</v>
      </c>
      <c r="B1600" t="s">
        <v>7630</v>
      </c>
      <c r="C1600" t="s">
        <v>5917</v>
      </c>
      <c r="D1600">
        <v>2</v>
      </c>
    </row>
    <row r="1601" spans="1:4">
      <c r="A1601" s="2" t="s">
        <v>1826</v>
      </c>
      <c r="B1601" t="s">
        <v>7630</v>
      </c>
      <c r="C1601" t="s">
        <v>5917</v>
      </c>
      <c r="D1601">
        <v>2</v>
      </c>
    </row>
    <row r="1602" spans="1:4">
      <c r="A1602" s="2" t="s">
        <v>5102</v>
      </c>
      <c r="B1602" t="s">
        <v>7630</v>
      </c>
      <c r="C1602" t="s">
        <v>5917</v>
      </c>
      <c r="D1602">
        <v>2</v>
      </c>
    </row>
    <row r="1603" spans="1:4">
      <c r="A1603" s="2" t="s">
        <v>5778</v>
      </c>
      <c r="B1603" t="s">
        <v>5385</v>
      </c>
      <c r="C1603" t="s">
        <v>5757</v>
      </c>
      <c r="D1603">
        <v>1</v>
      </c>
    </row>
    <row r="1604" spans="1:4">
      <c r="A1604" s="2" t="s">
        <v>6159</v>
      </c>
      <c r="B1604" t="s">
        <v>2770</v>
      </c>
      <c r="C1604" t="s">
        <v>5757</v>
      </c>
      <c r="D1604">
        <v>1</v>
      </c>
    </row>
    <row r="1605" spans="1:4">
      <c r="A1605" s="2" t="s">
        <v>5593</v>
      </c>
      <c r="B1605" t="s">
        <v>7630</v>
      </c>
      <c r="C1605" t="s">
        <v>5917</v>
      </c>
      <c r="D1605">
        <v>2</v>
      </c>
    </row>
    <row r="1606" spans="1:4">
      <c r="A1606" s="2" t="s">
        <v>6512</v>
      </c>
      <c r="B1606" t="s">
        <v>5385</v>
      </c>
      <c r="C1606" t="s">
        <v>5917</v>
      </c>
      <c r="D1606">
        <v>1</v>
      </c>
    </row>
    <row r="1607" spans="1:4">
      <c r="A1607" s="2" t="s">
        <v>707</v>
      </c>
      <c r="B1607" t="s">
        <v>5385</v>
      </c>
      <c r="C1607" t="s">
        <v>5917</v>
      </c>
      <c r="D1607">
        <v>1</v>
      </c>
    </row>
    <row r="1608" spans="1:4">
      <c r="A1608" s="2" t="s">
        <v>3179</v>
      </c>
      <c r="B1608" t="s">
        <v>7630</v>
      </c>
      <c r="C1608" t="s">
        <v>5917</v>
      </c>
      <c r="D1608">
        <v>2</v>
      </c>
    </row>
    <row r="1609" spans="1:4">
      <c r="A1609" s="2" t="s">
        <v>4967</v>
      </c>
      <c r="B1609" t="s">
        <v>7630</v>
      </c>
      <c r="C1609" t="s">
        <v>5917</v>
      </c>
      <c r="D1609">
        <v>2</v>
      </c>
    </row>
    <row r="1610" spans="1:4">
      <c r="A1610" s="2" t="s">
        <v>4768</v>
      </c>
      <c r="B1610" t="s">
        <v>7630</v>
      </c>
      <c r="C1610" t="s">
        <v>5917</v>
      </c>
      <c r="D1610">
        <v>2</v>
      </c>
    </row>
    <row r="1611" spans="1:4">
      <c r="A1611" s="2" t="s">
        <v>4643</v>
      </c>
      <c r="B1611" t="s">
        <v>7630</v>
      </c>
      <c r="C1611" t="s">
        <v>5917</v>
      </c>
      <c r="D1611">
        <v>2</v>
      </c>
    </row>
    <row r="1612" spans="1:4">
      <c r="A1612" s="2" t="s">
        <v>7695</v>
      </c>
      <c r="B1612" t="s">
        <v>380</v>
      </c>
      <c r="C1612" t="s">
        <v>5917</v>
      </c>
      <c r="D1612">
        <v>1</v>
      </c>
    </row>
    <row r="1613" spans="1:4">
      <c r="A1613" s="2" t="s">
        <v>1167</v>
      </c>
      <c r="B1613" t="s">
        <v>5916</v>
      </c>
      <c r="C1613" t="s">
        <v>5758</v>
      </c>
      <c r="D1613">
        <v>1</v>
      </c>
    </row>
    <row r="1614" spans="1:4">
      <c r="A1614" s="2" t="s">
        <v>2491</v>
      </c>
      <c r="B1614" t="s">
        <v>2772</v>
      </c>
      <c r="C1614" t="s">
        <v>5917</v>
      </c>
      <c r="D1614">
        <v>1</v>
      </c>
    </row>
    <row r="1615" spans="1:4">
      <c r="A1615" s="2" t="s">
        <v>379</v>
      </c>
      <c r="B1615" t="s">
        <v>5385</v>
      </c>
      <c r="C1615" t="s">
        <v>5917</v>
      </c>
      <c r="D1615">
        <v>1</v>
      </c>
    </row>
    <row r="1616" spans="1:4">
      <c r="A1616" s="2" t="s">
        <v>459</v>
      </c>
      <c r="B1616" t="s">
        <v>5385</v>
      </c>
      <c r="C1616" t="s">
        <v>5917</v>
      </c>
      <c r="D1616">
        <v>1</v>
      </c>
    </row>
    <row r="1617" spans="1:4">
      <c r="A1617" s="2" t="s">
        <v>60</v>
      </c>
      <c r="B1617" t="s">
        <v>5385</v>
      </c>
      <c r="C1617" t="s">
        <v>5917</v>
      </c>
      <c r="D1617">
        <v>1</v>
      </c>
    </row>
    <row r="1618" spans="1:4">
      <c r="A1618" s="2" t="s">
        <v>6288</v>
      </c>
      <c r="B1618" t="s">
        <v>7630</v>
      </c>
      <c r="C1618" t="s">
        <v>5917</v>
      </c>
      <c r="D1618">
        <v>2</v>
      </c>
    </row>
    <row r="1619" spans="1:4">
      <c r="A1619" s="2" t="s">
        <v>1634</v>
      </c>
      <c r="B1619" t="s">
        <v>7630</v>
      </c>
      <c r="C1619" t="s">
        <v>5917</v>
      </c>
      <c r="D1619">
        <v>2</v>
      </c>
    </row>
    <row r="1620" spans="1:4">
      <c r="A1620" s="2" t="s">
        <v>6130</v>
      </c>
      <c r="B1620" t="s">
        <v>7630</v>
      </c>
      <c r="C1620" t="s">
        <v>5917</v>
      </c>
      <c r="D1620">
        <v>2</v>
      </c>
    </row>
    <row r="1621" spans="1:4">
      <c r="A1621" s="2" t="s">
        <v>2094</v>
      </c>
      <c r="B1621" t="s">
        <v>7630</v>
      </c>
      <c r="C1621" t="s">
        <v>5917</v>
      </c>
      <c r="D1621">
        <v>2</v>
      </c>
    </row>
    <row r="1622" spans="1:4">
      <c r="A1622" s="2" t="s">
        <v>7622</v>
      </c>
      <c r="B1622" t="s">
        <v>5385</v>
      </c>
      <c r="C1622" t="s">
        <v>5917</v>
      </c>
      <c r="D1622">
        <v>1</v>
      </c>
    </row>
    <row r="1623" spans="1:4">
      <c r="A1623" s="2" t="s">
        <v>6344</v>
      </c>
      <c r="B1623" t="s">
        <v>5385</v>
      </c>
      <c r="C1623" t="s">
        <v>5757</v>
      </c>
      <c r="D1623">
        <v>1</v>
      </c>
    </row>
    <row r="1624" spans="1:4">
      <c r="A1624" s="2" t="s">
        <v>6696</v>
      </c>
      <c r="B1624" t="s">
        <v>7630</v>
      </c>
      <c r="C1624" t="s">
        <v>5917</v>
      </c>
      <c r="D1624">
        <v>2</v>
      </c>
    </row>
    <row r="1625" spans="1:4">
      <c r="A1625" s="2" t="s">
        <v>7192</v>
      </c>
      <c r="B1625" t="s">
        <v>5385</v>
      </c>
      <c r="C1625" t="s">
        <v>5917</v>
      </c>
      <c r="D1625">
        <v>1</v>
      </c>
    </row>
    <row r="1626" spans="1:4">
      <c r="A1626" s="2" t="s">
        <v>1004</v>
      </c>
      <c r="B1626" t="s">
        <v>5385</v>
      </c>
      <c r="C1626" t="s">
        <v>5917</v>
      </c>
      <c r="D1626">
        <v>1</v>
      </c>
    </row>
    <row r="1627" spans="1:4">
      <c r="A1627" s="2" t="s">
        <v>2469</v>
      </c>
      <c r="B1627" t="s">
        <v>2771</v>
      </c>
      <c r="C1627" t="s">
        <v>5917</v>
      </c>
      <c r="D1627">
        <v>1</v>
      </c>
    </row>
    <row r="1628" spans="1:4">
      <c r="A1628" s="2" t="s">
        <v>350</v>
      </c>
      <c r="B1628" t="s">
        <v>5385</v>
      </c>
      <c r="C1628" t="s">
        <v>5917</v>
      </c>
      <c r="D1628">
        <v>1</v>
      </c>
    </row>
    <row r="1629" spans="1:4">
      <c r="A1629" s="2" t="s">
        <v>3886</v>
      </c>
      <c r="B1629" t="s">
        <v>7630</v>
      </c>
      <c r="C1629" t="s">
        <v>5917</v>
      </c>
      <c r="D1629">
        <v>2</v>
      </c>
    </row>
    <row r="1630" spans="1:4">
      <c r="A1630" s="2" t="s">
        <v>3300</v>
      </c>
      <c r="B1630" t="s">
        <v>7630</v>
      </c>
      <c r="C1630" t="s">
        <v>5917</v>
      </c>
      <c r="D1630">
        <v>2</v>
      </c>
    </row>
    <row r="1631" spans="1:4">
      <c r="A1631" s="2" t="s">
        <v>5045</v>
      </c>
      <c r="B1631" t="s">
        <v>7630</v>
      </c>
      <c r="C1631" t="s">
        <v>5917</v>
      </c>
      <c r="D1631">
        <v>2</v>
      </c>
    </row>
    <row r="1632" spans="1:4">
      <c r="A1632" s="2" t="s">
        <v>7963</v>
      </c>
      <c r="B1632" t="s">
        <v>7630</v>
      </c>
      <c r="C1632" t="s">
        <v>5917</v>
      </c>
      <c r="D1632">
        <v>2</v>
      </c>
    </row>
    <row r="1633" spans="1:4">
      <c r="A1633" s="2" t="s">
        <v>5970</v>
      </c>
      <c r="B1633" t="s">
        <v>7630</v>
      </c>
      <c r="C1633" t="s">
        <v>5917</v>
      </c>
      <c r="D1633">
        <v>2</v>
      </c>
    </row>
    <row r="1634" spans="1:4">
      <c r="A1634" s="2" t="s">
        <v>2955</v>
      </c>
      <c r="B1634" t="s">
        <v>7630</v>
      </c>
      <c r="C1634" t="s">
        <v>5917</v>
      </c>
      <c r="D1634">
        <v>2</v>
      </c>
    </row>
    <row r="1635" spans="1:4">
      <c r="A1635" s="2" t="s">
        <v>6363</v>
      </c>
      <c r="B1635" t="s">
        <v>5385</v>
      </c>
      <c r="C1635" t="s">
        <v>5917</v>
      </c>
      <c r="D1635">
        <v>1</v>
      </c>
    </row>
    <row r="1636" spans="1:4">
      <c r="A1636" s="2" t="s">
        <v>2842</v>
      </c>
      <c r="B1636" t="s">
        <v>7630</v>
      </c>
      <c r="C1636" t="s">
        <v>5917</v>
      </c>
      <c r="D1636">
        <v>2</v>
      </c>
    </row>
    <row r="1637" spans="1:4">
      <c r="A1637" s="2" t="s">
        <v>1488</v>
      </c>
      <c r="B1637" t="s">
        <v>7630</v>
      </c>
      <c r="C1637" t="s">
        <v>5917</v>
      </c>
      <c r="D1637">
        <v>2</v>
      </c>
    </row>
    <row r="1638" spans="1:4">
      <c r="A1638" s="2" t="s">
        <v>7968</v>
      </c>
      <c r="B1638" t="s">
        <v>7630</v>
      </c>
      <c r="C1638" t="s">
        <v>5917</v>
      </c>
      <c r="D1638">
        <v>2</v>
      </c>
    </row>
    <row r="1639" spans="1:4">
      <c r="A1639" s="2" t="s">
        <v>3225</v>
      </c>
      <c r="B1639" t="s">
        <v>7630</v>
      </c>
      <c r="C1639" t="s">
        <v>5917</v>
      </c>
      <c r="D1639">
        <v>2</v>
      </c>
    </row>
    <row r="1640" spans="1:4">
      <c r="A1640" s="2" t="s">
        <v>5096</v>
      </c>
      <c r="B1640" t="s">
        <v>7630</v>
      </c>
      <c r="C1640" t="s">
        <v>5917</v>
      </c>
      <c r="D1640">
        <v>2</v>
      </c>
    </row>
    <row r="1641" spans="1:4">
      <c r="A1641" s="2" t="s">
        <v>5830</v>
      </c>
      <c r="B1641" t="s">
        <v>5385</v>
      </c>
      <c r="C1641" t="s">
        <v>5917</v>
      </c>
      <c r="D1641">
        <v>1</v>
      </c>
    </row>
    <row r="1642" spans="1:4">
      <c r="A1642" s="2" t="s">
        <v>7711</v>
      </c>
      <c r="B1642" t="s">
        <v>5385</v>
      </c>
      <c r="C1642" t="s">
        <v>5917</v>
      </c>
      <c r="D1642">
        <v>1</v>
      </c>
    </row>
    <row r="1643" spans="1:4">
      <c r="A1643" s="2" t="s">
        <v>5236</v>
      </c>
      <c r="B1643" t="s">
        <v>5385</v>
      </c>
      <c r="C1643" t="s">
        <v>5756</v>
      </c>
      <c r="D1643">
        <v>1</v>
      </c>
    </row>
    <row r="1644" spans="1:4">
      <c r="A1644" s="2" t="s">
        <v>40</v>
      </c>
      <c r="B1644" t="s">
        <v>5916</v>
      </c>
      <c r="C1644" t="s">
        <v>5917</v>
      </c>
      <c r="D1644">
        <v>1</v>
      </c>
    </row>
    <row r="1645" spans="1:4">
      <c r="A1645" s="2" t="s">
        <v>1344</v>
      </c>
      <c r="B1645" t="s">
        <v>7630</v>
      </c>
      <c r="C1645" t="s">
        <v>5917</v>
      </c>
      <c r="D1645">
        <v>2</v>
      </c>
    </row>
    <row r="1646" spans="1:4">
      <c r="A1646" s="2" t="s">
        <v>4508</v>
      </c>
      <c r="B1646" t="s">
        <v>7630</v>
      </c>
      <c r="C1646" t="s">
        <v>5917</v>
      </c>
      <c r="D1646">
        <v>2</v>
      </c>
    </row>
    <row r="1647" spans="1:4">
      <c r="A1647" s="2" t="s">
        <v>6260</v>
      </c>
      <c r="B1647" t="s">
        <v>7630</v>
      </c>
      <c r="C1647" t="s">
        <v>5917</v>
      </c>
      <c r="D1647">
        <v>2</v>
      </c>
    </row>
    <row r="1648" spans="1:4">
      <c r="A1648" s="2" t="s">
        <v>7669</v>
      </c>
      <c r="B1648" t="s">
        <v>7630</v>
      </c>
      <c r="C1648" t="s">
        <v>5917</v>
      </c>
      <c r="D1648">
        <v>2</v>
      </c>
    </row>
    <row r="1649" spans="1:4">
      <c r="A1649" s="2" t="s">
        <v>7018</v>
      </c>
      <c r="B1649" t="s">
        <v>5385</v>
      </c>
      <c r="C1649" t="s">
        <v>5917</v>
      </c>
      <c r="D1649">
        <v>1</v>
      </c>
    </row>
    <row r="1650" spans="1:4">
      <c r="A1650" s="2" t="s">
        <v>6669</v>
      </c>
      <c r="B1650" t="s">
        <v>609</v>
      </c>
      <c r="C1650" t="s">
        <v>5917</v>
      </c>
      <c r="D1650">
        <v>1</v>
      </c>
    </row>
    <row r="1651" spans="1:4">
      <c r="A1651" s="2" t="s">
        <v>2761</v>
      </c>
      <c r="B1651" t="s">
        <v>70</v>
      </c>
      <c r="C1651" t="s">
        <v>5917</v>
      </c>
      <c r="D1651">
        <v>1</v>
      </c>
    </row>
    <row r="1652" spans="1:4">
      <c r="A1652" s="2" t="s">
        <v>7744</v>
      </c>
      <c r="B1652" t="s">
        <v>7630</v>
      </c>
      <c r="C1652" t="s">
        <v>5917</v>
      </c>
      <c r="D1652">
        <v>2</v>
      </c>
    </row>
    <row r="1653" spans="1:4">
      <c r="A1653" s="2" t="s">
        <v>3028</v>
      </c>
      <c r="B1653" t="s">
        <v>7630</v>
      </c>
      <c r="C1653" t="s">
        <v>5917</v>
      </c>
      <c r="D1653">
        <v>2</v>
      </c>
    </row>
    <row r="1654" spans="1:4">
      <c r="A1654" s="2" t="s">
        <v>6093</v>
      </c>
      <c r="B1654" t="s">
        <v>7630</v>
      </c>
      <c r="C1654" t="s">
        <v>5917</v>
      </c>
      <c r="D1654">
        <v>2</v>
      </c>
    </row>
    <row r="1655" spans="1:4">
      <c r="A1655" s="2" t="s">
        <v>6499</v>
      </c>
      <c r="B1655" t="s">
        <v>7630</v>
      </c>
      <c r="C1655" t="s">
        <v>5917</v>
      </c>
      <c r="D1655">
        <v>2</v>
      </c>
    </row>
    <row r="1656" spans="1:4">
      <c r="A1656" s="2" t="s">
        <v>6598</v>
      </c>
      <c r="B1656" t="s">
        <v>5385</v>
      </c>
      <c r="C1656" t="s">
        <v>5917</v>
      </c>
      <c r="D1656">
        <v>1</v>
      </c>
    </row>
    <row r="1657" spans="1:4">
      <c r="A1657" s="2" t="s">
        <v>914</v>
      </c>
      <c r="B1657" t="s">
        <v>1061</v>
      </c>
      <c r="C1657" t="s">
        <v>5917</v>
      </c>
      <c r="D1657">
        <v>1</v>
      </c>
    </row>
    <row r="1658" spans="1:4">
      <c r="A1658" s="2" t="s">
        <v>6438</v>
      </c>
      <c r="B1658" t="s">
        <v>5385</v>
      </c>
      <c r="C1658" t="s">
        <v>5917</v>
      </c>
      <c r="D1658">
        <v>1</v>
      </c>
    </row>
    <row r="1659" spans="1:4">
      <c r="A1659" s="2" t="s">
        <v>3715</v>
      </c>
      <c r="B1659" t="s">
        <v>7630</v>
      </c>
      <c r="C1659" t="s">
        <v>5917</v>
      </c>
      <c r="D1659">
        <v>2</v>
      </c>
    </row>
    <row r="1660" spans="1:4">
      <c r="A1660" s="2" t="s">
        <v>5973</v>
      </c>
      <c r="B1660" t="s">
        <v>7630</v>
      </c>
      <c r="C1660" t="s">
        <v>5917</v>
      </c>
      <c r="D1660">
        <v>2</v>
      </c>
    </row>
    <row r="1661" spans="1:4">
      <c r="A1661" s="2" t="s">
        <v>1914</v>
      </c>
      <c r="B1661" t="s">
        <v>7630</v>
      </c>
      <c r="C1661" t="s">
        <v>5917</v>
      </c>
      <c r="D1661">
        <v>2</v>
      </c>
    </row>
    <row r="1662" spans="1:4">
      <c r="A1662" s="2" t="s">
        <v>5821</v>
      </c>
      <c r="B1662" t="s">
        <v>5916</v>
      </c>
      <c r="C1662" t="s">
        <v>5757</v>
      </c>
      <c r="D1662">
        <v>1</v>
      </c>
    </row>
    <row r="1663" spans="1:4">
      <c r="A1663" s="2" t="s">
        <v>1065</v>
      </c>
      <c r="B1663" t="s">
        <v>5385</v>
      </c>
      <c r="C1663" t="s">
        <v>5917</v>
      </c>
      <c r="D1663">
        <v>1</v>
      </c>
    </row>
    <row r="1664" spans="1:4">
      <c r="A1664" s="2" t="s">
        <v>2818</v>
      </c>
      <c r="B1664" t="s">
        <v>5385</v>
      </c>
      <c r="C1664" t="s">
        <v>5917</v>
      </c>
      <c r="D1664">
        <v>1</v>
      </c>
    </row>
    <row r="1665" spans="1:4">
      <c r="A1665" s="2" t="s">
        <v>674</v>
      </c>
      <c r="B1665" t="s">
        <v>5385</v>
      </c>
      <c r="C1665" t="s">
        <v>5917</v>
      </c>
      <c r="D1665">
        <v>1</v>
      </c>
    </row>
    <row r="1666" spans="1:4">
      <c r="A1666" s="2" t="s">
        <v>460</v>
      </c>
      <c r="B1666" t="s">
        <v>5385</v>
      </c>
      <c r="C1666" t="s">
        <v>5917</v>
      </c>
      <c r="D1666">
        <v>1</v>
      </c>
    </row>
    <row r="1667" spans="1:4">
      <c r="A1667" s="2" t="s">
        <v>5489</v>
      </c>
      <c r="B1667" t="s">
        <v>7630</v>
      </c>
      <c r="C1667" t="s">
        <v>5917</v>
      </c>
      <c r="D1667">
        <v>2</v>
      </c>
    </row>
    <row r="1668" spans="1:4">
      <c r="A1668" s="2" t="s">
        <v>1490</v>
      </c>
      <c r="B1668" t="s">
        <v>7630</v>
      </c>
      <c r="C1668" t="s">
        <v>5917</v>
      </c>
      <c r="D1668">
        <v>2</v>
      </c>
    </row>
    <row r="1669" spans="1:4">
      <c r="A1669" s="2" t="s">
        <v>3318</v>
      </c>
      <c r="B1669" t="s">
        <v>7630</v>
      </c>
      <c r="C1669" t="s">
        <v>5917</v>
      </c>
      <c r="D1669">
        <v>2</v>
      </c>
    </row>
    <row r="1670" spans="1:4">
      <c r="A1670" s="2" t="s">
        <v>2112</v>
      </c>
      <c r="B1670" t="s">
        <v>7630</v>
      </c>
      <c r="C1670" t="s">
        <v>5917</v>
      </c>
      <c r="D1670">
        <v>2</v>
      </c>
    </row>
    <row r="1671" spans="1:4">
      <c r="A1671" s="2" t="s">
        <v>5647</v>
      </c>
      <c r="B1671" t="s">
        <v>5385</v>
      </c>
      <c r="C1671" t="s">
        <v>5917</v>
      </c>
      <c r="D1671">
        <v>1</v>
      </c>
    </row>
    <row r="1672" spans="1:4">
      <c r="A1672" s="2" t="s">
        <v>2645</v>
      </c>
      <c r="B1672" t="s">
        <v>5916</v>
      </c>
      <c r="C1672" t="s">
        <v>5917</v>
      </c>
      <c r="D1672">
        <v>1</v>
      </c>
    </row>
    <row r="1673" spans="1:4">
      <c r="A1673" s="2" t="s">
        <v>260</v>
      </c>
      <c r="B1673" t="s">
        <v>5385</v>
      </c>
      <c r="C1673" t="s">
        <v>5917</v>
      </c>
      <c r="D1673">
        <v>1</v>
      </c>
    </row>
    <row r="1674" spans="1:4">
      <c r="A1674" s="2" t="s">
        <v>3118</v>
      </c>
      <c r="B1674" t="s">
        <v>7630</v>
      </c>
      <c r="C1674" t="s">
        <v>5917</v>
      </c>
      <c r="D1674">
        <v>2</v>
      </c>
    </row>
    <row r="1675" spans="1:4">
      <c r="A1675" s="2" t="s">
        <v>4705</v>
      </c>
      <c r="B1675" t="s">
        <v>7630</v>
      </c>
      <c r="C1675" t="s">
        <v>5917</v>
      </c>
      <c r="D1675">
        <v>2</v>
      </c>
    </row>
    <row r="1676" spans="1:4">
      <c r="A1676" s="2" t="s">
        <v>3414</v>
      </c>
      <c r="B1676" t="s">
        <v>7630</v>
      </c>
      <c r="C1676" t="s">
        <v>5917</v>
      </c>
      <c r="D1676">
        <v>2</v>
      </c>
    </row>
    <row r="1677" spans="1:4">
      <c r="A1677" s="2" t="s">
        <v>5251</v>
      </c>
      <c r="B1677" t="s">
        <v>7630</v>
      </c>
      <c r="C1677" t="s">
        <v>5917</v>
      </c>
      <c r="D1677">
        <v>2</v>
      </c>
    </row>
    <row r="1678" spans="1:4">
      <c r="A1678" s="2" t="s">
        <v>6509</v>
      </c>
      <c r="B1678" t="s">
        <v>5385</v>
      </c>
      <c r="C1678" t="s">
        <v>5917</v>
      </c>
      <c r="D1678">
        <v>1</v>
      </c>
    </row>
    <row r="1679" spans="1:4">
      <c r="A1679" s="2" t="s">
        <v>2324</v>
      </c>
      <c r="B1679" t="s">
        <v>5385</v>
      </c>
      <c r="C1679" t="s">
        <v>5917</v>
      </c>
      <c r="D1679">
        <v>1</v>
      </c>
    </row>
    <row r="1680" spans="1:4">
      <c r="A1680" s="2" t="s">
        <v>261</v>
      </c>
      <c r="B1680" t="s">
        <v>5385</v>
      </c>
      <c r="C1680" t="s">
        <v>5917</v>
      </c>
      <c r="D1680">
        <v>1</v>
      </c>
    </row>
    <row r="1681" spans="1:4">
      <c r="A1681" s="2" t="s">
        <v>4137</v>
      </c>
      <c r="B1681" t="s">
        <v>7630</v>
      </c>
      <c r="C1681" t="s">
        <v>5917</v>
      </c>
      <c r="D1681">
        <v>2</v>
      </c>
    </row>
    <row r="1682" spans="1:4">
      <c r="A1682" s="2" t="s">
        <v>3988</v>
      </c>
      <c r="B1682" t="s">
        <v>7630</v>
      </c>
      <c r="C1682" t="s">
        <v>5917</v>
      </c>
      <c r="D1682">
        <v>2</v>
      </c>
    </row>
    <row r="1683" spans="1:4">
      <c r="A1683" s="2" t="s">
        <v>4758</v>
      </c>
      <c r="B1683" t="s">
        <v>7630</v>
      </c>
      <c r="C1683" t="s">
        <v>5917</v>
      </c>
      <c r="D1683">
        <v>2</v>
      </c>
    </row>
    <row r="1684" spans="1:4">
      <c r="A1684" s="2" t="s">
        <v>6689</v>
      </c>
      <c r="B1684" t="s">
        <v>7630</v>
      </c>
      <c r="C1684" t="s">
        <v>5917</v>
      </c>
      <c r="D1684">
        <v>2</v>
      </c>
    </row>
    <row r="1685" spans="1:4">
      <c r="A1685" s="2" t="s">
        <v>5080</v>
      </c>
      <c r="B1685" t="s">
        <v>7630</v>
      </c>
      <c r="C1685" t="s">
        <v>5917</v>
      </c>
      <c r="D1685">
        <v>2</v>
      </c>
    </row>
    <row r="1686" spans="1:4">
      <c r="A1686" s="2" t="s">
        <v>4928</v>
      </c>
      <c r="B1686" t="s">
        <v>5916</v>
      </c>
      <c r="C1686" t="s">
        <v>5917</v>
      </c>
      <c r="D1686">
        <v>2</v>
      </c>
    </row>
    <row r="1687" spans="1:4">
      <c r="A1687" s="2" t="s">
        <v>6396</v>
      </c>
      <c r="B1687" t="s">
        <v>5385</v>
      </c>
      <c r="C1687" t="s">
        <v>5917</v>
      </c>
      <c r="D1687">
        <v>1</v>
      </c>
    </row>
    <row r="1688" spans="1:4">
      <c r="A1688" s="2" t="s">
        <v>142</v>
      </c>
      <c r="B1688" t="s">
        <v>759</v>
      </c>
      <c r="C1688" t="s">
        <v>5917</v>
      </c>
      <c r="D1688">
        <v>1</v>
      </c>
    </row>
    <row r="1689" spans="1:4">
      <c r="A1689" s="2" t="s">
        <v>90</v>
      </c>
      <c r="B1689" t="s">
        <v>5385</v>
      </c>
      <c r="C1689" t="s">
        <v>5917</v>
      </c>
      <c r="D1689">
        <v>1</v>
      </c>
    </row>
    <row r="1690" spans="1:4">
      <c r="A1690" s="2" t="s">
        <v>240</v>
      </c>
      <c r="B1690" t="s">
        <v>5385</v>
      </c>
      <c r="C1690" t="s">
        <v>5917</v>
      </c>
      <c r="D1690">
        <v>1</v>
      </c>
    </row>
    <row r="1691" spans="1:4">
      <c r="A1691" s="2" t="s">
        <v>3371</v>
      </c>
      <c r="B1691" t="s">
        <v>7630</v>
      </c>
      <c r="C1691" t="s">
        <v>5917</v>
      </c>
      <c r="D1691">
        <v>2</v>
      </c>
    </row>
    <row r="1692" spans="1:4">
      <c r="A1692" s="2" t="s">
        <v>101</v>
      </c>
      <c r="B1692" t="s">
        <v>5385</v>
      </c>
      <c r="C1692" t="s">
        <v>5917</v>
      </c>
      <c r="D1692">
        <v>1</v>
      </c>
    </row>
    <row r="1693" spans="1:4">
      <c r="A1693" s="2" t="s">
        <v>4325</v>
      </c>
      <c r="B1693" t="s">
        <v>7630</v>
      </c>
      <c r="C1693" t="s">
        <v>5917</v>
      </c>
      <c r="D1693">
        <v>2</v>
      </c>
    </row>
    <row r="1694" spans="1:4">
      <c r="A1694" s="2" t="s">
        <v>6804</v>
      </c>
      <c r="B1694" t="s">
        <v>7630</v>
      </c>
      <c r="C1694" t="s">
        <v>5917</v>
      </c>
      <c r="D1694">
        <v>2</v>
      </c>
    </row>
    <row r="1695" spans="1:4">
      <c r="A1695" s="2" t="s">
        <v>6049</v>
      </c>
      <c r="B1695" t="s">
        <v>5916</v>
      </c>
      <c r="C1695" t="s">
        <v>5756</v>
      </c>
      <c r="D1695">
        <v>1</v>
      </c>
    </row>
    <row r="1696" spans="1:4">
      <c r="A1696" s="2" t="s">
        <v>5623</v>
      </c>
      <c r="B1696" t="s">
        <v>7630</v>
      </c>
      <c r="C1696" t="s">
        <v>5917</v>
      </c>
      <c r="D1696">
        <v>2</v>
      </c>
    </row>
    <row r="1697" spans="1:4">
      <c r="A1697" s="2" t="s">
        <v>1334</v>
      </c>
      <c r="B1697" t="s">
        <v>7630</v>
      </c>
      <c r="C1697" t="s">
        <v>5917</v>
      </c>
      <c r="D1697">
        <v>2</v>
      </c>
    </row>
    <row r="1698" spans="1:4">
      <c r="A1698" s="2" t="s">
        <v>4001</v>
      </c>
      <c r="B1698" t="s">
        <v>7630</v>
      </c>
      <c r="C1698" t="s">
        <v>5917</v>
      </c>
      <c r="D1698">
        <v>2</v>
      </c>
    </row>
    <row r="1699" spans="1:4">
      <c r="A1699" s="2" t="s">
        <v>4116</v>
      </c>
      <c r="B1699" t="s">
        <v>7630</v>
      </c>
      <c r="C1699" t="s">
        <v>5917</v>
      </c>
      <c r="D1699">
        <v>2</v>
      </c>
    </row>
    <row r="1700" spans="1:4">
      <c r="A1700" s="2" t="s">
        <v>3456</v>
      </c>
      <c r="B1700" t="s">
        <v>7630</v>
      </c>
      <c r="C1700" t="s">
        <v>5917</v>
      </c>
      <c r="D1700">
        <v>2</v>
      </c>
    </row>
    <row r="1701" spans="1:4">
      <c r="A1701" s="2" t="s">
        <v>5127</v>
      </c>
      <c r="B1701" t="s">
        <v>7630</v>
      </c>
      <c r="C1701" t="s">
        <v>5917</v>
      </c>
      <c r="D1701">
        <v>2</v>
      </c>
    </row>
    <row r="1702" spans="1:4">
      <c r="A1702" s="2" t="s">
        <v>4814</v>
      </c>
      <c r="B1702" t="s">
        <v>7630</v>
      </c>
      <c r="C1702" t="s">
        <v>5917</v>
      </c>
      <c r="D1702">
        <v>2</v>
      </c>
    </row>
    <row r="1703" spans="1:4">
      <c r="A1703" s="2" t="s">
        <v>7797</v>
      </c>
      <c r="B1703" t="s">
        <v>7630</v>
      </c>
      <c r="C1703" t="s">
        <v>5917</v>
      </c>
      <c r="D1703">
        <v>2</v>
      </c>
    </row>
    <row r="1704" spans="1:4">
      <c r="A1704" s="2" t="s">
        <v>6129</v>
      </c>
      <c r="B1704" t="s">
        <v>7630</v>
      </c>
      <c r="C1704" t="s">
        <v>5917</v>
      </c>
      <c r="D1704">
        <v>2</v>
      </c>
    </row>
    <row r="1705" spans="1:4">
      <c r="A1705" s="2" t="s">
        <v>5288</v>
      </c>
      <c r="B1705" t="s">
        <v>7630</v>
      </c>
      <c r="C1705" t="s">
        <v>5917</v>
      </c>
      <c r="D1705">
        <v>2</v>
      </c>
    </row>
    <row r="1706" spans="1:4">
      <c r="A1706" s="2" t="s">
        <v>6661</v>
      </c>
      <c r="B1706" t="s">
        <v>7630</v>
      </c>
      <c r="C1706" t="s">
        <v>5917</v>
      </c>
      <c r="D1706">
        <v>2</v>
      </c>
    </row>
    <row r="1707" spans="1:4">
      <c r="A1707" s="2" t="s">
        <v>2513</v>
      </c>
      <c r="B1707" t="s">
        <v>5385</v>
      </c>
      <c r="C1707" t="s">
        <v>5917</v>
      </c>
      <c r="D1707">
        <v>1</v>
      </c>
    </row>
    <row r="1708" spans="1:4">
      <c r="A1708" s="2" t="s">
        <v>2582</v>
      </c>
      <c r="B1708" t="s">
        <v>5385</v>
      </c>
      <c r="C1708" t="s">
        <v>5917</v>
      </c>
      <c r="D1708">
        <v>1</v>
      </c>
    </row>
    <row r="1709" spans="1:4">
      <c r="A1709" s="2" t="s">
        <v>1535</v>
      </c>
      <c r="B1709" t="s">
        <v>7630</v>
      </c>
      <c r="C1709" t="s">
        <v>5917</v>
      </c>
      <c r="D1709">
        <v>2</v>
      </c>
    </row>
    <row r="1710" spans="1:4">
      <c r="A1710" s="2" t="s">
        <v>4471</v>
      </c>
      <c r="B1710" t="s">
        <v>7630</v>
      </c>
      <c r="C1710" t="s">
        <v>5917</v>
      </c>
      <c r="D1710">
        <v>2</v>
      </c>
    </row>
    <row r="1711" spans="1:4">
      <c r="A1711" s="2" t="s">
        <v>4533</v>
      </c>
      <c r="B1711" t="s">
        <v>7630</v>
      </c>
      <c r="C1711" t="s">
        <v>5917</v>
      </c>
      <c r="D1711">
        <v>2</v>
      </c>
    </row>
    <row r="1712" spans="1:4">
      <c r="A1712" s="2" t="s">
        <v>5968</v>
      </c>
      <c r="B1712" t="s">
        <v>7630</v>
      </c>
      <c r="C1712" t="s">
        <v>5917</v>
      </c>
      <c r="D1712">
        <v>2</v>
      </c>
    </row>
    <row r="1713" spans="1:4">
      <c r="A1713" s="2" t="s">
        <v>7812</v>
      </c>
      <c r="B1713" t="s">
        <v>7630</v>
      </c>
      <c r="C1713" t="s">
        <v>5917</v>
      </c>
      <c r="D1713">
        <v>2</v>
      </c>
    </row>
    <row r="1714" spans="1:4">
      <c r="A1714" s="2" t="s">
        <v>6777</v>
      </c>
      <c r="B1714" t="s">
        <v>7630</v>
      </c>
      <c r="C1714" t="s">
        <v>5917</v>
      </c>
      <c r="D1714">
        <v>2</v>
      </c>
    </row>
    <row r="1715" spans="1:4">
      <c r="A1715" s="2" t="s">
        <v>2786</v>
      </c>
      <c r="B1715" t="s">
        <v>2593</v>
      </c>
      <c r="C1715" t="s">
        <v>5917</v>
      </c>
      <c r="D1715">
        <v>1</v>
      </c>
    </row>
    <row r="1716" spans="1:4">
      <c r="A1716" s="2" t="s">
        <v>4359</v>
      </c>
      <c r="B1716" t="s">
        <v>7630</v>
      </c>
      <c r="C1716" t="s">
        <v>5917</v>
      </c>
      <c r="D1716">
        <v>2</v>
      </c>
    </row>
    <row r="1717" spans="1:4">
      <c r="A1717" s="2" t="s">
        <v>1762</v>
      </c>
      <c r="B1717" t="s">
        <v>7630</v>
      </c>
      <c r="C1717" t="s">
        <v>5917</v>
      </c>
      <c r="D1717">
        <v>2</v>
      </c>
    </row>
    <row r="1718" spans="1:4">
      <c r="A1718" s="2" t="s">
        <v>2859</v>
      </c>
      <c r="B1718" t="s">
        <v>7630</v>
      </c>
      <c r="C1718" t="s">
        <v>5917</v>
      </c>
      <c r="D1718">
        <v>2</v>
      </c>
    </row>
    <row r="1719" spans="1:4">
      <c r="A1719" s="2" t="s">
        <v>461</v>
      </c>
      <c r="B1719" t="s">
        <v>5385</v>
      </c>
      <c r="C1719" t="s">
        <v>5917</v>
      </c>
      <c r="D1719">
        <v>1</v>
      </c>
    </row>
    <row r="1720" spans="1:4">
      <c r="A1720" s="2" t="s">
        <v>5347</v>
      </c>
      <c r="B1720" t="s">
        <v>5385</v>
      </c>
      <c r="C1720" t="s">
        <v>5917</v>
      </c>
      <c r="D1720">
        <v>1</v>
      </c>
    </row>
    <row r="1721" spans="1:4">
      <c r="A1721" s="2" t="s">
        <v>5124</v>
      </c>
      <c r="B1721" t="s">
        <v>7630</v>
      </c>
      <c r="C1721" t="s">
        <v>5917</v>
      </c>
      <c r="D1721">
        <v>2</v>
      </c>
    </row>
    <row r="1722" spans="1:4">
      <c r="A1722" s="2" t="s">
        <v>7956</v>
      </c>
      <c r="B1722" t="s">
        <v>7630</v>
      </c>
      <c r="C1722" t="s">
        <v>5917</v>
      </c>
      <c r="D1722">
        <v>2</v>
      </c>
    </row>
    <row r="1723" spans="1:4">
      <c r="A1723" s="2" t="s">
        <v>2005</v>
      </c>
      <c r="B1723" t="s">
        <v>7630</v>
      </c>
      <c r="C1723" t="s">
        <v>5917</v>
      </c>
      <c r="D1723">
        <v>2</v>
      </c>
    </row>
    <row r="1724" spans="1:4">
      <c r="A1724" s="2" t="s">
        <v>7385</v>
      </c>
      <c r="B1724" t="s">
        <v>5385</v>
      </c>
      <c r="C1724" t="s">
        <v>5917</v>
      </c>
      <c r="D1724">
        <v>1</v>
      </c>
    </row>
    <row r="1725" spans="1:4">
      <c r="A1725" s="2" t="s">
        <v>6110</v>
      </c>
      <c r="B1725" t="s">
        <v>7630</v>
      </c>
      <c r="C1725" t="s">
        <v>5917</v>
      </c>
      <c r="D1725">
        <v>2</v>
      </c>
    </row>
    <row r="1726" spans="1:4">
      <c r="A1726" s="2" t="s">
        <v>6193</v>
      </c>
      <c r="B1726" t="s">
        <v>7630</v>
      </c>
      <c r="C1726" t="s">
        <v>5917</v>
      </c>
      <c r="D1726">
        <v>2</v>
      </c>
    </row>
    <row r="1727" spans="1:4">
      <c r="A1727" s="2" t="s">
        <v>5061</v>
      </c>
      <c r="B1727" t="s">
        <v>5385</v>
      </c>
      <c r="C1727" t="s">
        <v>5917</v>
      </c>
      <c r="D1727">
        <v>1</v>
      </c>
    </row>
    <row r="1728" spans="1:4">
      <c r="A1728" s="2" t="s">
        <v>2364</v>
      </c>
      <c r="B1728" t="s">
        <v>5385</v>
      </c>
      <c r="C1728" t="s">
        <v>5757</v>
      </c>
      <c r="D1728">
        <v>1</v>
      </c>
    </row>
    <row r="1729" spans="1:4">
      <c r="A1729" s="2" t="s">
        <v>1088</v>
      </c>
      <c r="B1729" t="s">
        <v>5916</v>
      </c>
      <c r="C1729" t="s">
        <v>5917</v>
      </c>
      <c r="D1729">
        <v>1</v>
      </c>
    </row>
    <row r="1730" spans="1:4">
      <c r="A1730" s="2" t="s">
        <v>1655</v>
      </c>
      <c r="B1730" t="s">
        <v>5385</v>
      </c>
      <c r="C1730" t="s">
        <v>5917</v>
      </c>
      <c r="D1730">
        <v>4</v>
      </c>
    </row>
    <row r="1731" spans="1:4">
      <c r="A1731" s="2" t="s">
        <v>5768</v>
      </c>
      <c r="B1731" t="s">
        <v>7630</v>
      </c>
      <c r="C1731" t="s">
        <v>5917</v>
      </c>
      <c r="D1731">
        <v>2</v>
      </c>
    </row>
    <row r="1732" spans="1:4">
      <c r="A1732" s="2" t="s">
        <v>5490</v>
      </c>
      <c r="B1732" t="s">
        <v>7630</v>
      </c>
      <c r="C1732" t="s">
        <v>5917</v>
      </c>
      <c r="D1732">
        <v>2</v>
      </c>
    </row>
    <row r="1733" spans="1:4">
      <c r="A1733" s="2" t="s">
        <v>4089</v>
      </c>
      <c r="B1733" t="s">
        <v>7630</v>
      </c>
      <c r="C1733" t="s">
        <v>5917</v>
      </c>
      <c r="D1733">
        <v>2</v>
      </c>
    </row>
    <row r="1734" spans="1:4">
      <c r="A1734" s="2" t="s">
        <v>5008</v>
      </c>
      <c r="B1734" t="s">
        <v>7630</v>
      </c>
      <c r="C1734" t="s">
        <v>5917</v>
      </c>
      <c r="D1734">
        <v>2</v>
      </c>
    </row>
    <row r="1735" spans="1:4">
      <c r="A1735" s="2" t="s">
        <v>6121</v>
      </c>
      <c r="B1735" t="s">
        <v>5916</v>
      </c>
      <c r="C1735" t="s">
        <v>5758</v>
      </c>
      <c r="D1735">
        <v>1</v>
      </c>
    </row>
    <row r="1736" spans="1:4">
      <c r="A1736" s="2" t="s">
        <v>5640</v>
      </c>
      <c r="B1736" t="s">
        <v>7630</v>
      </c>
      <c r="C1736" t="s">
        <v>5917</v>
      </c>
      <c r="D1736">
        <v>2</v>
      </c>
    </row>
    <row r="1737" spans="1:4">
      <c r="A1737" s="2" t="s">
        <v>6426</v>
      </c>
      <c r="B1737" t="s">
        <v>5916</v>
      </c>
      <c r="C1737" t="s">
        <v>5917</v>
      </c>
      <c r="D1737">
        <v>1</v>
      </c>
    </row>
    <row r="1738" spans="1:4">
      <c r="A1738" s="2" t="s">
        <v>2516</v>
      </c>
      <c r="B1738" t="s">
        <v>2594</v>
      </c>
      <c r="C1738" t="s">
        <v>5917</v>
      </c>
      <c r="D1738">
        <v>1</v>
      </c>
    </row>
    <row r="1739" spans="1:4">
      <c r="A1739" s="2" t="s">
        <v>1319</v>
      </c>
      <c r="B1739" t="s">
        <v>7630</v>
      </c>
      <c r="C1739" t="s">
        <v>5917</v>
      </c>
      <c r="D1739">
        <v>2</v>
      </c>
    </row>
    <row r="1740" spans="1:4">
      <c r="A1740" s="2" t="s">
        <v>3499</v>
      </c>
      <c r="B1740" t="s">
        <v>7630</v>
      </c>
      <c r="C1740" t="s">
        <v>5917</v>
      </c>
      <c r="D1740">
        <v>2</v>
      </c>
    </row>
    <row r="1741" spans="1:4">
      <c r="A1741" s="2" t="s">
        <v>3251</v>
      </c>
      <c r="B1741" t="s">
        <v>7630</v>
      </c>
      <c r="C1741" t="s">
        <v>5917</v>
      </c>
      <c r="D1741">
        <v>2</v>
      </c>
    </row>
    <row r="1742" spans="1:4">
      <c r="A1742" s="2" t="s">
        <v>6075</v>
      </c>
      <c r="B1742" t="s">
        <v>7630</v>
      </c>
      <c r="C1742" t="s">
        <v>5917</v>
      </c>
      <c r="D1742">
        <v>2</v>
      </c>
    </row>
    <row r="1743" spans="1:4">
      <c r="A1743" s="2" t="s">
        <v>7882</v>
      </c>
      <c r="B1743" t="s">
        <v>7630</v>
      </c>
      <c r="C1743" t="s">
        <v>5917</v>
      </c>
      <c r="D1743">
        <v>2</v>
      </c>
    </row>
    <row r="1744" spans="1:4">
      <c r="A1744" s="2" t="s">
        <v>1863</v>
      </c>
      <c r="B1744" t="s">
        <v>7630</v>
      </c>
      <c r="C1744" t="s">
        <v>5917</v>
      </c>
      <c r="D1744">
        <v>2</v>
      </c>
    </row>
    <row r="1745" spans="1:4">
      <c r="A1745" s="2" t="s">
        <v>5820</v>
      </c>
      <c r="B1745" t="s">
        <v>5916</v>
      </c>
      <c r="C1745" t="s">
        <v>5757</v>
      </c>
      <c r="D1745">
        <v>1</v>
      </c>
    </row>
    <row r="1746" spans="1:4">
      <c r="A1746" s="2" t="s">
        <v>2281</v>
      </c>
      <c r="B1746" t="s">
        <v>5172</v>
      </c>
      <c r="C1746" t="s">
        <v>5917</v>
      </c>
      <c r="D1746">
        <v>2</v>
      </c>
    </row>
    <row r="1747" spans="1:4">
      <c r="A1747" s="2" t="s">
        <v>6600</v>
      </c>
      <c r="B1747" t="s">
        <v>5385</v>
      </c>
      <c r="C1747" t="s">
        <v>5917</v>
      </c>
      <c r="D1747">
        <v>1</v>
      </c>
    </row>
    <row r="1748" spans="1:4">
      <c r="A1748" s="2" t="s">
        <v>1188</v>
      </c>
      <c r="B1748" t="s">
        <v>5385</v>
      </c>
      <c r="C1748" t="s">
        <v>5917</v>
      </c>
      <c r="D1748">
        <v>1</v>
      </c>
    </row>
    <row r="1749" spans="1:4">
      <c r="A1749" s="2" t="s">
        <v>5568</v>
      </c>
      <c r="B1749" t="s">
        <v>5385</v>
      </c>
      <c r="C1749" t="s">
        <v>5917</v>
      </c>
      <c r="D1749">
        <v>1</v>
      </c>
    </row>
    <row r="1750" spans="1:4">
      <c r="A1750" s="2" t="s">
        <v>7088</v>
      </c>
      <c r="B1750" t="s">
        <v>7630</v>
      </c>
      <c r="C1750" t="s">
        <v>5917</v>
      </c>
      <c r="D1750">
        <v>2</v>
      </c>
    </row>
    <row r="1751" spans="1:4">
      <c r="A1751" s="2" t="s">
        <v>6007</v>
      </c>
      <c r="B1751" t="s">
        <v>7630</v>
      </c>
      <c r="C1751" t="s">
        <v>5917</v>
      </c>
      <c r="D1751">
        <v>2</v>
      </c>
    </row>
    <row r="1752" spans="1:4">
      <c r="A1752" s="2" t="s">
        <v>7258</v>
      </c>
      <c r="B1752" t="s">
        <v>7630</v>
      </c>
      <c r="C1752" t="s">
        <v>5917</v>
      </c>
      <c r="D1752">
        <v>2</v>
      </c>
    </row>
    <row r="1753" spans="1:4">
      <c r="A1753" s="2" t="s">
        <v>6818</v>
      </c>
      <c r="B1753" t="s">
        <v>5385</v>
      </c>
      <c r="C1753" t="s">
        <v>5917</v>
      </c>
      <c r="D1753">
        <v>1</v>
      </c>
    </row>
    <row r="1754" spans="1:4">
      <c r="A1754" s="2" t="s">
        <v>2615</v>
      </c>
      <c r="B1754" t="s">
        <v>7630</v>
      </c>
      <c r="C1754" t="s">
        <v>5756</v>
      </c>
      <c r="D1754">
        <v>2</v>
      </c>
    </row>
    <row r="1755" spans="1:4">
      <c r="A1755" s="2" t="s">
        <v>2720</v>
      </c>
      <c r="B1755" t="s">
        <v>5385</v>
      </c>
      <c r="C1755" t="s">
        <v>5917</v>
      </c>
      <c r="D1755">
        <v>1</v>
      </c>
    </row>
    <row r="1756" spans="1:4">
      <c r="A1756" s="2" t="s">
        <v>4257</v>
      </c>
      <c r="B1756" t="s">
        <v>7630</v>
      </c>
      <c r="C1756" t="s">
        <v>5917</v>
      </c>
      <c r="D1756">
        <v>2</v>
      </c>
    </row>
    <row r="1757" spans="1:4">
      <c r="A1757" s="2" t="s">
        <v>4272</v>
      </c>
      <c r="B1757" t="s">
        <v>7630</v>
      </c>
      <c r="C1757" t="s">
        <v>5917</v>
      </c>
      <c r="D1757">
        <v>2</v>
      </c>
    </row>
    <row r="1758" spans="1:4">
      <c r="A1758" s="2" t="s">
        <v>4027</v>
      </c>
      <c r="B1758" t="s">
        <v>7630</v>
      </c>
      <c r="C1758" t="s">
        <v>5917</v>
      </c>
      <c r="D1758">
        <v>2</v>
      </c>
    </row>
    <row r="1759" spans="1:4">
      <c r="A1759" s="2" t="s">
        <v>3747</v>
      </c>
      <c r="B1759" t="s">
        <v>7630</v>
      </c>
      <c r="C1759" t="s">
        <v>5917</v>
      </c>
      <c r="D1759">
        <v>2</v>
      </c>
    </row>
    <row r="1760" spans="1:4">
      <c r="A1760" s="2" t="s">
        <v>1716</v>
      </c>
      <c r="B1760" t="s">
        <v>7630</v>
      </c>
      <c r="C1760" t="s">
        <v>5917</v>
      </c>
      <c r="D1760">
        <v>2</v>
      </c>
    </row>
    <row r="1761" spans="1:4">
      <c r="A1761" s="2" t="s">
        <v>7339</v>
      </c>
      <c r="B1761" t="s">
        <v>7630</v>
      </c>
      <c r="C1761" t="s">
        <v>5917</v>
      </c>
      <c r="D1761">
        <v>2</v>
      </c>
    </row>
    <row r="1762" spans="1:4">
      <c r="A1762" s="2" t="s">
        <v>5259</v>
      </c>
      <c r="B1762" t="s">
        <v>7630</v>
      </c>
      <c r="C1762" t="s">
        <v>5917</v>
      </c>
      <c r="D1762">
        <v>2</v>
      </c>
    </row>
    <row r="1763" spans="1:4">
      <c r="A1763" s="2" t="s">
        <v>2576</v>
      </c>
      <c r="B1763" t="s">
        <v>5916</v>
      </c>
      <c r="C1763" t="s">
        <v>5917</v>
      </c>
      <c r="D1763">
        <v>1</v>
      </c>
    </row>
    <row r="1764" spans="1:4">
      <c r="A1764" s="2" t="s">
        <v>2646</v>
      </c>
      <c r="B1764" t="s">
        <v>5916</v>
      </c>
      <c r="C1764" t="s">
        <v>5917</v>
      </c>
      <c r="D1764">
        <v>1</v>
      </c>
    </row>
    <row r="1765" spans="1:4">
      <c r="A1765" s="2" t="s">
        <v>2787</v>
      </c>
      <c r="B1765" t="s">
        <v>7630</v>
      </c>
      <c r="C1765" t="s">
        <v>5917</v>
      </c>
      <c r="D1765">
        <v>2</v>
      </c>
    </row>
    <row r="1766" spans="1:4">
      <c r="A1766" s="2" t="s">
        <v>3764</v>
      </c>
      <c r="B1766" t="s">
        <v>7630</v>
      </c>
      <c r="C1766" t="s">
        <v>5917</v>
      </c>
      <c r="D1766">
        <v>2</v>
      </c>
    </row>
    <row r="1767" spans="1:4">
      <c r="A1767" s="2" t="s">
        <v>3580</v>
      </c>
      <c r="B1767" t="s">
        <v>2771</v>
      </c>
      <c r="C1767" t="s">
        <v>5917</v>
      </c>
      <c r="D1767">
        <v>2</v>
      </c>
    </row>
    <row r="1768" spans="1:4">
      <c r="A1768" s="2" t="s">
        <v>5551</v>
      </c>
      <c r="B1768" t="s">
        <v>7630</v>
      </c>
      <c r="C1768" t="s">
        <v>5917</v>
      </c>
      <c r="D1768">
        <v>2</v>
      </c>
    </row>
    <row r="1769" spans="1:4">
      <c r="A1769" s="2" t="s">
        <v>2544</v>
      </c>
      <c r="B1769" t="s">
        <v>616</v>
      </c>
      <c r="C1769" t="s">
        <v>5917</v>
      </c>
      <c r="D1769">
        <v>1</v>
      </c>
    </row>
    <row r="1770" spans="1:4">
      <c r="A1770" s="2" t="s">
        <v>793</v>
      </c>
      <c r="B1770" t="s">
        <v>5385</v>
      </c>
      <c r="C1770" t="s">
        <v>5917</v>
      </c>
      <c r="D1770">
        <v>1</v>
      </c>
    </row>
    <row r="1771" spans="1:4">
      <c r="A1771" s="2" t="s">
        <v>872</v>
      </c>
      <c r="B1771" t="s">
        <v>5385</v>
      </c>
      <c r="C1771" t="s">
        <v>5917</v>
      </c>
      <c r="D1771">
        <v>1</v>
      </c>
    </row>
    <row r="1772" spans="1:4">
      <c r="A1772" s="2" t="s">
        <v>5760</v>
      </c>
      <c r="B1772" t="s">
        <v>7630</v>
      </c>
      <c r="C1772" t="s">
        <v>5917</v>
      </c>
      <c r="D1772">
        <v>2</v>
      </c>
    </row>
    <row r="1773" spans="1:4">
      <c r="A1773" s="2" t="s">
        <v>4227</v>
      </c>
      <c r="B1773" t="s">
        <v>7630</v>
      </c>
      <c r="C1773" t="s">
        <v>5917</v>
      </c>
      <c r="D1773">
        <v>2</v>
      </c>
    </row>
    <row r="1774" spans="1:4">
      <c r="A1774" s="2" t="s">
        <v>4971</v>
      </c>
      <c r="B1774" t="s">
        <v>7630</v>
      </c>
      <c r="C1774" t="s">
        <v>5917</v>
      </c>
      <c r="D1774">
        <v>2</v>
      </c>
    </row>
    <row r="1775" spans="1:4">
      <c r="A1775" s="2" t="s">
        <v>5006</v>
      </c>
      <c r="B1775" t="s">
        <v>7630</v>
      </c>
      <c r="C1775" t="s">
        <v>5917</v>
      </c>
      <c r="D1775">
        <v>2</v>
      </c>
    </row>
    <row r="1776" spans="1:4">
      <c r="A1776" s="2" t="s">
        <v>7867</v>
      </c>
      <c r="B1776" t="s">
        <v>7630</v>
      </c>
      <c r="C1776" t="s">
        <v>5917</v>
      </c>
      <c r="D1776">
        <v>2</v>
      </c>
    </row>
    <row r="1777" spans="1:4">
      <c r="A1777" s="2" t="s">
        <v>7278</v>
      </c>
      <c r="B1777" t="s">
        <v>7630</v>
      </c>
      <c r="C1777" t="s">
        <v>5917</v>
      </c>
      <c r="D1777">
        <v>2</v>
      </c>
    </row>
    <row r="1778" spans="1:4">
      <c r="A1778" s="2" t="s">
        <v>6005</v>
      </c>
      <c r="B1778" t="s">
        <v>7630</v>
      </c>
      <c r="C1778" t="s">
        <v>5917</v>
      </c>
      <c r="D1778">
        <v>2</v>
      </c>
    </row>
    <row r="1779" spans="1:4">
      <c r="A1779" s="2" t="s">
        <v>6389</v>
      </c>
      <c r="B1779" t="s">
        <v>5385</v>
      </c>
      <c r="C1779" t="s">
        <v>5917</v>
      </c>
      <c r="D1779">
        <v>1</v>
      </c>
    </row>
    <row r="1780" spans="1:4">
      <c r="A1780" s="2" t="s">
        <v>2465</v>
      </c>
      <c r="B1780" t="s">
        <v>5385</v>
      </c>
      <c r="C1780" t="s">
        <v>5917</v>
      </c>
      <c r="D1780">
        <v>1</v>
      </c>
    </row>
    <row r="1781" spans="1:4">
      <c r="A1781" s="2" t="s">
        <v>462</v>
      </c>
      <c r="B1781" t="s">
        <v>5385</v>
      </c>
      <c r="C1781" t="s">
        <v>5917</v>
      </c>
      <c r="D1781">
        <v>1</v>
      </c>
    </row>
    <row r="1782" spans="1:4">
      <c r="A1782" s="2" t="s">
        <v>1451</v>
      </c>
      <c r="B1782" t="s">
        <v>7630</v>
      </c>
      <c r="C1782" t="s">
        <v>5917</v>
      </c>
      <c r="D1782">
        <v>2</v>
      </c>
    </row>
    <row r="1783" spans="1:4">
      <c r="A1783" s="2" t="s">
        <v>4562</v>
      </c>
      <c r="B1783" t="s">
        <v>7630</v>
      </c>
      <c r="C1783" t="s">
        <v>5917</v>
      </c>
      <c r="D1783">
        <v>2</v>
      </c>
    </row>
    <row r="1784" spans="1:4">
      <c r="A1784" s="2" t="s">
        <v>6070</v>
      </c>
      <c r="B1784" t="s">
        <v>5172</v>
      </c>
      <c r="C1784" t="s">
        <v>5917</v>
      </c>
      <c r="D1784">
        <v>2</v>
      </c>
    </row>
    <row r="1785" spans="1:4">
      <c r="A1785" s="2" t="s">
        <v>4934</v>
      </c>
      <c r="B1785" t="s">
        <v>7630</v>
      </c>
      <c r="C1785" t="s">
        <v>5917</v>
      </c>
      <c r="D1785">
        <v>2</v>
      </c>
    </row>
    <row r="1786" spans="1:4">
      <c r="A1786" s="2" t="s">
        <v>1839</v>
      </c>
      <c r="B1786" t="s">
        <v>7630</v>
      </c>
      <c r="C1786" t="s">
        <v>5917</v>
      </c>
      <c r="D1786">
        <v>2</v>
      </c>
    </row>
    <row r="1787" spans="1:4">
      <c r="A1787" s="2" t="s">
        <v>7165</v>
      </c>
      <c r="B1787" t="s">
        <v>7630</v>
      </c>
      <c r="C1787" t="s">
        <v>5917</v>
      </c>
      <c r="D1787">
        <v>2</v>
      </c>
    </row>
    <row r="1788" spans="1:4">
      <c r="A1788" s="2" t="s">
        <v>1710</v>
      </c>
      <c r="B1788" t="s">
        <v>7630</v>
      </c>
      <c r="C1788" t="s">
        <v>5917</v>
      </c>
      <c r="D1788">
        <v>2</v>
      </c>
    </row>
    <row r="1789" spans="1:4">
      <c r="A1789" s="2" t="s">
        <v>7469</v>
      </c>
      <c r="B1789" t="s">
        <v>7630</v>
      </c>
      <c r="C1789" t="s">
        <v>5917</v>
      </c>
      <c r="D1789">
        <v>2</v>
      </c>
    </row>
    <row r="1790" spans="1:4">
      <c r="A1790" s="2" t="s">
        <v>6513</v>
      </c>
      <c r="B1790" t="s">
        <v>5385</v>
      </c>
      <c r="C1790" t="s">
        <v>5917</v>
      </c>
      <c r="D1790">
        <v>4</v>
      </c>
    </row>
    <row r="1791" spans="1:4">
      <c r="A1791" s="2" t="s">
        <v>4136</v>
      </c>
      <c r="B1791" t="s">
        <v>7630</v>
      </c>
      <c r="C1791" t="s">
        <v>5917</v>
      </c>
      <c r="D1791">
        <v>2</v>
      </c>
    </row>
    <row r="1792" spans="1:4">
      <c r="A1792" s="2" t="s">
        <v>3768</v>
      </c>
      <c r="B1792" t="s">
        <v>7630</v>
      </c>
      <c r="C1792" t="s">
        <v>5917</v>
      </c>
      <c r="D1792">
        <v>2</v>
      </c>
    </row>
    <row r="1793" spans="1:4">
      <c r="A1793" s="2" t="s">
        <v>2021</v>
      </c>
      <c r="B1793" t="s">
        <v>7630</v>
      </c>
      <c r="C1793" t="s">
        <v>5917</v>
      </c>
      <c r="D1793">
        <v>2</v>
      </c>
    </row>
    <row r="1794" spans="1:4">
      <c r="A1794" s="2" t="s">
        <v>3125</v>
      </c>
      <c r="B1794" t="s">
        <v>7630</v>
      </c>
      <c r="C1794" t="s">
        <v>5917</v>
      </c>
      <c r="D1794">
        <v>2</v>
      </c>
    </row>
    <row r="1795" spans="1:4">
      <c r="A1795" s="2" t="s">
        <v>6769</v>
      </c>
      <c r="B1795" t="s">
        <v>7630</v>
      </c>
      <c r="C1795" t="s">
        <v>5917</v>
      </c>
      <c r="D1795">
        <v>2</v>
      </c>
    </row>
    <row r="1796" spans="1:4">
      <c r="A1796" s="2" t="s">
        <v>5945</v>
      </c>
      <c r="B1796" t="s">
        <v>5385</v>
      </c>
      <c r="C1796" t="s">
        <v>5917</v>
      </c>
      <c r="D1796">
        <v>1</v>
      </c>
    </row>
    <row r="1797" spans="1:4">
      <c r="A1797" s="2" t="s">
        <v>995</v>
      </c>
      <c r="B1797" t="s">
        <v>5385</v>
      </c>
      <c r="C1797" t="s">
        <v>5917</v>
      </c>
      <c r="D1797">
        <v>1</v>
      </c>
    </row>
    <row r="1798" spans="1:4">
      <c r="A1798" s="2" t="s">
        <v>1182</v>
      </c>
      <c r="B1798" t="s">
        <v>5916</v>
      </c>
      <c r="C1798" t="s">
        <v>5758</v>
      </c>
      <c r="D1798">
        <v>1</v>
      </c>
    </row>
    <row r="1799" spans="1:4">
      <c r="A1799" s="2" t="s">
        <v>803</v>
      </c>
      <c r="B1799" t="s">
        <v>2772</v>
      </c>
      <c r="C1799" t="s">
        <v>5917</v>
      </c>
      <c r="D1799">
        <v>1</v>
      </c>
    </row>
    <row r="1800" spans="1:4">
      <c r="A1800" s="2" t="s">
        <v>143</v>
      </c>
      <c r="B1800" t="s">
        <v>5385</v>
      </c>
      <c r="C1800" t="s">
        <v>5917</v>
      </c>
      <c r="D1800">
        <v>1</v>
      </c>
    </row>
    <row r="1801" spans="1:4">
      <c r="A1801" s="2" t="s">
        <v>5584</v>
      </c>
      <c r="B1801" t="s">
        <v>7630</v>
      </c>
      <c r="C1801" t="s">
        <v>5917</v>
      </c>
      <c r="D1801">
        <v>2</v>
      </c>
    </row>
    <row r="1802" spans="1:4">
      <c r="A1802" s="2" t="s">
        <v>4381</v>
      </c>
      <c r="B1802" t="s">
        <v>7630</v>
      </c>
      <c r="C1802" t="s">
        <v>5917</v>
      </c>
      <c r="D1802">
        <v>2</v>
      </c>
    </row>
    <row r="1803" spans="1:4">
      <c r="A1803" s="2" t="s">
        <v>3848</v>
      </c>
      <c r="B1803" t="s">
        <v>7630</v>
      </c>
      <c r="C1803" t="s">
        <v>5917</v>
      </c>
      <c r="D1803">
        <v>2</v>
      </c>
    </row>
    <row r="1804" spans="1:4">
      <c r="A1804" s="2" t="s">
        <v>3645</v>
      </c>
      <c r="B1804" t="s">
        <v>7630</v>
      </c>
      <c r="C1804" t="s">
        <v>5917</v>
      </c>
      <c r="D1804">
        <v>2</v>
      </c>
    </row>
    <row r="1805" spans="1:4">
      <c r="A1805" s="2" t="s">
        <v>6596</v>
      </c>
      <c r="B1805" t="s">
        <v>5916</v>
      </c>
      <c r="C1805" t="s">
        <v>5917</v>
      </c>
      <c r="D1805">
        <v>1</v>
      </c>
    </row>
    <row r="1806" spans="1:4">
      <c r="A1806" s="2" t="s">
        <v>463</v>
      </c>
      <c r="B1806" t="s">
        <v>5385</v>
      </c>
      <c r="C1806" t="s">
        <v>5917</v>
      </c>
      <c r="D1806">
        <v>1</v>
      </c>
    </row>
    <row r="1807" spans="1:4">
      <c r="A1807" s="2" t="s">
        <v>1313</v>
      </c>
      <c r="B1807" t="s">
        <v>7630</v>
      </c>
      <c r="C1807" t="s">
        <v>5917</v>
      </c>
      <c r="D1807">
        <v>2</v>
      </c>
    </row>
    <row r="1808" spans="1:4">
      <c r="A1808" s="2" t="s">
        <v>7907</v>
      </c>
      <c r="B1808" t="s">
        <v>7630</v>
      </c>
      <c r="C1808" t="s">
        <v>5917</v>
      </c>
      <c r="D1808">
        <v>2</v>
      </c>
    </row>
    <row r="1809" spans="1:4">
      <c r="A1809" s="2" t="s">
        <v>7548</v>
      </c>
      <c r="B1809" t="s">
        <v>7630</v>
      </c>
      <c r="C1809" t="s">
        <v>5917</v>
      </c>
      <c r="D1809">
        <v>2</v>
      </c>
    </row>
    <row r="1810" spans="1:4">
      <c r="A1810" s="2" t="s">
        <v>7573</v>
      </c>
      <c r="B1810" t="s">
        <v>7630</v>
      </c>
      <c r="C1810" t="s">
        <v>5917</v>
      </c>
      <c r="D1810">
        <v>2</v>
      </c>
    </row>
    <row r="1811" spans="1:4">
      <c r="A1811" s="2" t="s">
        <v>2983</v>
      </c>
      <c r="B1811" t="s">
        <v>7630</v>
      </c>
      <c r="C1811" t="s">
        <v>5917</v>
      </c>
      <c r="D1811">
        <v>2</v>
      </c>
    </row>
    <row r="1812" spans="1:4">
      <c r="A1812" s="2" t="s">
        <v>6686</v>
      </c>
      <c r="B1812" t="s">
        <v>7630</v>
      </c>
      <c r="C1812" t="s">
        <v>5917</v>
      </c>
      <c r="D1812">
        <v>2</v>
      </c>
    </row>
    <row r="1813" spans="1:4">
      <c r="A1813" s="2" t="s">
        <v>2276</v>
      </c>
      <c r="B1813" t="s">
        <v>5385</v>
      </c>
      <c r="C1813" t="s">
        <v>5917</v>
      </c>
      <c r="D1813">
        <v>1</v>
      </c>
    </row>
    <row r="1814" spans="1:4">
      <c r="A1814" s="2" t="s">
        <v>3569</v>
      </c>
      <c r="B1814" t="s">
        <v>7630</v>
      </c>
      <c r="C1814" t="s">
        <v>5917</v>
      </c>
      <c r="D1814">
        <v>2</v>
      </c>
    </row>
    <row r="1815" spans="1:4">
      <c r="A1815" s="2" t="s">
        <v>262</v>
      </c>
      <c r="B1815" t="s">
        <v>5385</v>
      </c>
      <c r="C1815" t="s">
        <v>5917</v>
      </c>
      <c r="D1815">
        <v>1</v>
      </c>
    </row>
    <row r="1816" spans="1:4">
      <c r="A1816" s="2" t="s">
        <v>3949</v>
      </c>
      <c r="B1816" t="s">
        <v>7630</v>
      </c>
      <c r="C1816" t="s">
        <v>5917</v>
      </c>
      <c r="D1816">
        <v>2</v>
      </c>
    </row>
    <row r="1817" spans="1:4">
      <c r="A1817" s="2" t="s">
        <v>1867</v>
      </c>
      <c r="B1817" t="s">
        <v>7630</v>
      </c>
      <c r="C1817" t="s">
        <v>5917</v>
      </c>
      <c r="D1817">
        <v>2</v>
      </c>
    </row>
    <row r="1818" spans="1:4">
      <c r="A1818" s="2" t="s">
        <v>7106</v>
      </c>
      <c r="B1818" t="s">
        <v>7630</v>
      </c>
      <c r="C1818" t="s">
        <v>5917</v>
      </c>
      <c r="D1818">
        <v>2</v>
      </c>
    </row>
    <row r="1819" spans="1:4">
      <c r="A1819" s="2" t="s">
        <v>7709</v>
      </c>
      <c r="B1819" t="s">
        <v>5385</v>
      </c>
      <c r="C1819" t="s">
        <v>5917</v>
      </c>
      <c r="D1819">
        <v>1</v>
      </c>
    </row>
    <row r="1820" spans="1:4">
      <c r="A1820" s="2" t="s">
        <v>5091</v>
      </c>
      <c r="B1820" t="s">
        <v>7630</v>
      </c>
      <c r="C1820" t="s">
        <v>5917</v>
      </c>
      <c r="D1820">
        <v>2</v>
      </c>
    </row>
    <row r="1821" spans="1:4">
      <c r="A1821" s="2" t="s">
        <v>5255</v>
      </c>
      <c r="B1821" t="s">
        <v>7630</v>
      </c>
      <c r="C1821" t="s">
        <v>5917</v>
      </c>
      <c r="D1821">
        <v>2</v>
      </c>
    </row>
    <row r="1822" spans="1:4">
      <c r="A1822" s="2" t="s">
        <v>1660</v>
      </c>
      <c r="B1822" t="s">
        <v>2770</v>
      </c>
      <c r="C1822" t="s">
        <v>5917</v>
      </c>
      <c r="D1822">
        <v>2</v>
      </c>
    </row>
    <row r="1823" spans="1:4">
      <c r="A1823" s="2" t="s">
        <v>2758</v>
      </c>
      <c r="B1823" t="s">
        <v>7630</v>
      </c>
      <c r="C1823" t="s">
        <v>5917</v>
      </c>
      <c r="D1823">
        <v>2</v>
      </c>
    </row>
    <row r="1824" spans="1:4">
      <c r="A1824" s="2" t="s">
        <v>1336</v>
      </c>
      <c r="B1824" t="s">
        <v>7630</v>
      </c>
      <c r="C1824" t="s">
        <v>5917</v>
      </c>
      <c r="D1824">
        <v>2</v>
      </c>
    </row>
    <row r="1825" spans="1:4">
      <c r="A1825" s="2" t="s">
        <v>6139</v>
      </c>
      <c r="B1825" t="s">
        <v>5385</v>
      </c>
      <c r="C1825" t="s">
        <v>5917</v>
      </c>
      <c r="D1825">
        <v>1</v>
      </c>
    </row>
    <row r="1826" spans="1:4">
      <c r="A1826" s="2" t="s">
        <v>6337</v>
      </c>
      <c r="B1826" t="s">
        <v>7630</v>
      </c>
      <c r="C1826" t="s">
        <v>5917</v>
      </c>
      <c r="D1826">
        <v>2</v>
      </c>
    </row>
    <row r="1827" spans="1:4">
      <c r="A1827" s="2" t="s">
        <v>6824</v>
      </c>
      <c r="B1827" t="s">
        <v>368</v>
      </c>
      <c r="C1827" t="s">
        <v>5917</v>
      </c>
      <c r="D1827">
        <v>1</v>
      </c>
    </row>
    <row r="1828" spans="1:4">
      <c r="A1828" s="2" t="s">
        <v>6848</v>
      </c>
      <c r="B1828" t="s">
        <v>7630</v>
      </c>
      <c r="C1828" t="s">
        <v>5917</v>
      </c>
      <c r="D1828">
        <v>2</v>
      </c>
    </row>
    <row r="1829" spans="1:4">
      <c r="A1829" s="2" t="s">
        <v>5630</v>
      </c>
      <c r="B1829" t="s">
        <v>7630</v>
      </c>
      <c r="C1829" t="s">
        <v>5917</v>
      </c>
      <c r="D1829">
        <v>2</v>
      </c>
    </row>
    <row r="1830" spans="1:4">
      <c r="A1830" s="2" t="s">
        <v>7282</v>
      </c>
      <c r="B1830" t="s">
        <v>5916</v>
      </c>
      <c r="C1830" t="s">
        <v>5917</v>
      </c>
      <c r="D1830">
        <v>1</v>
      </c>
    </row>
    <row r="1831" spans="1:4">
      <c r="A1831" s="2" t="s">
        <v>5625</v>
      </c>
      <c r="B1831" t="s">
        <v>7630</v>
      </c>
      <c r="C1831" t="s">
        <v>5917</v>
      </c>
      <c r="D1831">
        <v>2</v>
      </c>
    </row>
    <row r="1832" spans="1:4">
      <c r="A1832" s="2" t="s">
        <v>6067</v>
      </c>
      <c r="B1832" t="s">
        <v>2772</v>
      </c>
      <c r="C1832" t="s">
        <v>5917</v>
      </c>
      <c r="D1832">
        <v>1</v>
      </c>
    </row>
    <row r="1833" spans="1:4">
      <c r="A1833" s="2" t="s">
        <v>2721</v>
      </c>
      <c r="B1833" t="s">
        <v>7630</v>
      </c>
      <c r="C1833" t="s">
        <v>5917</v>
      </c>
      <c r="D1833">
        <v>2</v>
      </c>
    </row>
    <row r="1834" spans="1:4">
      <c r="A1834" s="2" t="s">
        <v>972</v>
      </c>
      <c r="B1834" t="s">
        <v>5385</v>
      </c>
      <c r="C1834" t="s">
        <v>5917</v>
      </c>
      <c r="D1834">
        <v>4</v>
      </c>
    </row>
    <row r="1835" spans="1:4">
      <c r="A1835" s="2" t="s">
        <v>7436</v>
      </c>
      <c r="B1835" t="s">
        <v>7630</v>
      </c>
      <c r="C1835" t="s">
        <v>5917</v>
      </c>
      <c r="D1835">
        <v>2</v>
      </c>
    </row>
    <row r="1836" spans="1:4">
      <c r="A1836" s="2" t="s">
        <v>6578</v>
      </c>
      <c r="B1836" t="s">
        <v>7630</v>
      </c>
      <c r="C1836" t="s">
        <v>5917</v>
      </c>
      <c r="D1836">
        <v>2</v>
      </c>
    </row>
    <row r="1837" spans="1:4">
      <c r="A1837" s="2" t="s">
        <v>2908</v>
      </c>
      <c r="B1837" t="s">
        <v>7630</v>
      </c>
      <c r="C1837" t="s">
        <v>5917</v>
      </c>
      <c r="D1837">
        <v>2</v>
      </c>
    </row>
    <row r="1838" spans="1:4">
      <c r="A1838" s="2" t="s">
        <v>7218</v>
      </c>
      <c r="B1838" t="s">
        <v>5385</v>
      </c>
      <c r="C1838" t="s">
        <v>5917</v>
      </c>
      <c r="D1838">
        <v>1</v>
      </c>
    </row>
    <row r="1839" spans="1:4">
      <c r="A1839" s="2" t="s">
        <v>4751</v>
      </c>
      <c r="B1839" t="s">
        <v>5385</v>
      </c>
      <c r="C1839" t="s">
        <v>5917</v>
      </c>
      <c r="D1839">
        <v>1</v>
      </c>
    </row>
    <row r="1840" spans="1:4">
      <c r="A1840" s="2" t="s">
        <v>1125</v>
      </c>
      <c r="B1840" t="s">
        <v>5385</v>
      </c>
      <c r="C1840" t="s">
        <v>5917</v>
      </c>
      <c r="D1840">
        <v>1</v>
      </c>
    </row>
    <row r="1841" spans="1:4">
      <c r="A1841" s="2" t="s">
        <v>67</v>
      </c>
      <c r="B1841" t="s">
        <v>5385</v>
      </c>
      <c r="C1841" t="s">
        <v>5917</v>
      </c>
      <c r="D1841">
        <v>1</v>
      </c>
    </row>
    <row r="1842" spans="1:4">
      <c r="A1842" s="2" t="s">
        <v>5611</v>
      </c>
      <c r="B1842" t="s">
        <v>7630</v>
      </c>
      <c r="C1842" t="s">
        <v>5917</v>
      </c>
      <c r="D1842">
        <v>2</v>
      </c>
    </row>
    <row r="1843" spans="1:4">
      <c r="A1843" s="2" t="s">
        <v>2183</v>
      </c>
      <c r="B1843" t="s">
        <v>5385</v>
      </c>
      <c r="C1843" t="s">
        <v>5917</v>
      </c>
      <c r="D1843">
        <v>1</v>
      </c>
    </row>
    <row r="1844" spans="1:4">
      <c r="A1844" s="2" t="s">
        <v>1018</v>
      </c>
      <c r="B1844" t="s">
        <v>4864</v>
      </c>
      <c r="C1844" t="s">
        <v>5917</v>
      </c>
      <c r="D1844">
        <v>1</v>
      </c>
    </row>
    <row r="1845" spans="1:4">
      <c r="A1845" s="2" t="s">
        <v>2681</v>
      </c>
      <c r="B1845" t="s">
        <v>5385</v>
      </c>
      <c r="C1845" t="s">
        <v>5917</v>
      </c>
      <c r="D1845">
        <v>4</v>
      </c>
    </row>
    <row r="1846" spans="1:4">
      <c r="A1846" s="2" t="s">
        <v>2688</v>
      </c>
      <c r="B1846" t="s">
        <v>5385</v>
      </c>
      <c r="C1846" t="s">
        <v>5917</v>
      </c>
      <c r="D1846">
        <v>1</v>
      </c>
    </row>
    <row r="1847" spans="1:4">
      <c r="A1847" s="2" t="s">
        <v>1686</v>
      </c>
      <c r="B1847" t="s">
        <v>7630</v>
      </c>
      <c r="C1847" t="s">
        <v>5917</v>
      </c>
      <c r="D1847">
        <v>2</v>
      </c>
    </row>
    <row r="1848" spans="1:4">
      <c r="A1848" s="2" t="s">
        <v>2978</v>
      </c>
      <c r="B1848" t="s">
        <v>7630</v>
      </c>
      <c r="C1848" t="s">
        <v>5917</v>
      </c>
      <c r="D1848">
        <v>2</v>
      </c>
    </row>
    <row r="1849" spans="1:4">
      <c r="A1849" s="2" t="s">
        <v>19</v>
      </c>
      <c r="B1849" t="s">
        <v>5385</v>
      </c>
      <c r="C1849" t="s">
        <v>5917</v>
      </c>
      <c r="D1849">
        <v>1</v>
      </c>
    </row>
    <row r="1850" spans="1:4">
      <c r="A1850" s="2" t="s">
        <v>687</v>
      </c>
      <c r="B1850" t="s">
        <v>5385</v>
      </c>
      <c r="C1850" t="s">
        <v>5917</v>
      </c>
      <c r="D1850">
        <v>1</v>
      </c>
    </row>
    <row r="1851" spans="1:4">
      <c r="A1851" s="2" t="s">
        <v>4463</v>
      </c>
      <c r="B1851" t="s">
        <v>7630</v>
      </c>
      <c r="C1851" t="s">
        <v>5917</v>
      </c>
      <c r="D1851">
        <v>2</v>
      </c>
    </row>
    <row r="1852" spans="1:4">
      <c r="A1852" s="2" t="s">
        <v>4553</v>
      </c>
      <c r="B1852" t="s">
        <v>7630</v>
      </c>
      <c r="C1852" t="s">
        <v>5917</v>
      </c>
      <c r="D1852">
        <v>2</v>
      </c>
    </row>
    <row r="1853" spans="1:4">
      <c r="A1853" s="2" t="s">
        <v>6786</v>
      </c>
      <c r="B1853" t="s">
        <v>7630</v>
      </c>
      <c r="C1853" t="s">
        <v>5917</v>
      </c>
      <c r="D1853">
        <v>2</v>
      </c>
    </row>
    <row r="1854" spans="1:4">
      <c r="A1854" s="2" t="s">
        <v>6832</v>
      </c>
      <c r="B1854" t="s">
        <v>7630</v>
      </c>
      <c r="C1854" t="s">
        <v>5917</v>
      </c>
      <c r="D1854">
        <v>2</v>
      </c>
    </row>
    <row r="1855" spans="1:4">
      <c r="A1855" s="2" t="s">
        <v>2179</v>
      </c>
      <c r="B1855" t="s">
        <v>5385</v>
      </c>
      <c r="C1855" t="s">
        <v>5917</v>
      </c>
      <c r="D1855">
        <v>1</v>
      </c>
    </row>
    <row r="1856" spans="1:4">
      <c r="A1856" s="2" t="s">
        <v>5711</v>
      </c>
      <c r="B1856" t="s">
        <v>5916</v>
      </c>
      <c r="C1856" t="s">
        <v>5758</v>
      </c>
      <c r="D1856">
        <v>1</v>
      </c>
    </row>
    <row r="1857" spans="1:4">
      <c r="A1857" s="2" t="s">
        <v>5695</v>
      </c>
      <c r="B1857" t="s">
        <v>5385</v>
      </c>
      <c r="C1857" t="s">
        <v>5758</v>
      </c>
      <c r="D1857">
        <v>1</v>
      </c>
    </row>
    <row r="1858" spans="1:4">
      <c r="A1858" s="2" t="s">
        <v>6177</v>
      </c>
      <c r="B1858" t="s">
        <v>7630</v>
      </c>
      <c r="C1858" t="s">
        <v>5917</v>
      </c>
      <c r="D1858">
        <v>2</v>
      </c>
    </row>
    <row r="1859" spans="1:4">
      <c r="A1859" s="2" t="s">
        <v>1118</v>
      </c>
      <c r="B1859" t="s">
        <v>5916</v>
      </c>
      <c r="C1859" t="s">
        <v>5756</v>
      </c>
      <c r="D1859">
        <v>1</v>
      </c>
    </row>
    <row r="1860" spans="1:4">
      <c r="A1860" s="2" t="s">
        <v>263</v>
      </c>
      <c r="B1860" t="s">
        <v>5385</v>
      </c>
      <c r="C1860" t="s">
        <v>5917</v>
      </c>
      <c r="D1860">
        <v>1</v>
      </c>
    </row>
    <row r="1861" spans="1:4">
      <c r="A1861" s="2" t="s">
        <v>6073</v>
      </c>
      <c r="B1861" t="s">
        <v>7630</v>
      </c>
      <c r="C1861" t="s">
        <v>5917</v>
      </c>
      <c r="D1861">
        <v>2</v>
      </c>
    </row>
    <row r="1862" spans="1:4">
      <c r="A1862" s="2" t="s">
        <v>7230</v>
      </c>
      <c r="B1862" t="s">
        <v>7630</v>
      </c>
      <c r="C1862" t="s">
        <v>5917</v>
      </c>
      <c r="D1862">
        <v>2</v>
      </c>
    </row>
    <row r="1863" spans="1:4">
      <c r="A1863" s="2" t="s">
        <v>6811</v>
      </c>
      <c r="B1863" t="s">
        <v>7630</v>
      </c>
      <c r="C1863" t="s">
        <v>5917</v>
      </c>
      <c r="D1863">
        <v>2</v>
      </c>
    </row>
    <row r="1864" spans="1:4">
      <c r="A1864" s="2" t="s">
        <v>7691</v>
      </c>
      <c r="B1864" t="s">
        <v>5385</v>
      </c>
      <c r="C1864" t="s">
        <v>5917</v>
      </c>
      <c r="D1864">
        <v>1</v>
      </c>
    </row>
    <row r="1865" spans="1:4">
      <c r="A1865" s="2" t="s">
        <v>1804</v>
      </c>
      <c r="B1865" t="s">
        <v>5385</v>
      </c>
      <c r="C1865" t="s">
        <v>5917</v>
      </c>
      <c r="D1865">
        <v>1</v>
      </c>
    </row>
    <row r="1866" spans="1:4">
      <c r="A1866" s="2" t="s">
        <v>4170</v>
      </c>
      <c r="B1866" t="s">
        <v>7630</v>
      </c>
      <c r="C1866" t="s">
        <v>5917</v>
      </c>
      <c r="D1866">
        <v>2</v>
      </c>
    </row>
    <row r="1867" spans="1:4">
      <c r="A1867" s="2" t="s">
        <v>4186</v>
      </c>
      <c r="B1867" t="s">
        <v>7630</v>
      </c>
      <c r="C1867" t="s">
        <v>5917</v>
      </c>
      <c r="D1867">
        <v>2</v>
      </c>
    </row>
    <row r="1868" spans="1:4">
      <c r="A1868" s="2" t="s">
        <v>7170</v>
      </c>
      <c r="B1868" t="s">
        <v>7630</v>
      </c>
      <c r="C1868" t="s">
        <v>5917</v>
      </c>
      <c r="D1868">
        <v>2</v>
      </c>
    </row>
    <row r="1869" spans="1:4">
      <c r="A1869" s="2" t="s">
        <v>6166</v>
      </c>
      <c r="B1869" t="s">
        <v>5385</v>
      </c>
      <c r="C1869" t="s">
        <v>5917</v>
      </c>
      <c r="D1869">
        <v>1</v>
      </c>
    </row>
    <row r="1870" spans="1:4">
      <c r="A1870" s="2" t="s">
        <v>5600</v>
      </c>
      <c r="B1870" t="s">
        <v>7630</v>
      </c>
      <c r="C1870" t="s">
        <v>5917</v>
      </c>
      <c r="D1870">
        <v>2</v>
      </c>
    </row>
    <row r="1871" spans="1:4">
      <c r="A1871" s="2" t="s">
        <v>96</v>
      </c>
      <c r="B1871" t="s">
        <v>5385</v>
      </c>
      <c r="C1871" t="s">
        <v>5917</v>
      </c>
      <c r="D1871">
        <v>1</v>
      </c>
    </row>
    <row r="1872" spans="1:4">
      <c r="A1872" s="2" t="s">
        <v>1564</v>
      </c>
      <c r="B1872" t="s">
        <v>7630</v>
      </c>
      <c r="C1872" t="s">
        <v>5917</v>
      </c>
      <c r="D1872">
        <v>2</v>
      </c>
    </row>
    <row r="1873" spans="1:4">
      <c r="A1873" s="2" t="s">
        <v>4488</v>
      </c>
      <c r="B1873" t="s">
        <v>7630</v>
      </c>
      <c r="C1873" t="s">
        <v>5917</v>
      </c>
      <c r="D1873">
        <v>2</v>
      </c>
    </row>
    <row r="1874" spans="1:4">
      <c r="A1874" s="2" t="s">
        <v>4841</v>
      </c>
      <c r="B1874" t="s">
        <v>7630</v>
      </c>
      <c r="C1874" t="s">
        <v>5917</v>
      </c>
      <c r="D1874">
        <v>2</v>
      </c>
    </row>
    <row r="1875" spans="1:4">
      <c r="A1875" s="2" t="s">
        <v>4729</v>
      </c>
      <c r="B1875" t="s">
        <v>7630</v>
      </c>
      <c r="C1875" t="s">
        <v>5917</v>
      </c>
      <c r="D1875">
        <v>2</v>
      </c>
    </row>
    <row r="1876" spans="1:4">
      <c r="A1876" s="2" t="s">
        <v>3020</v>
      </c>
      <c r="B1876" t="s">
        <v>7630</v>
      </c>
      <c r="C1876" t="s">
        <v>5917</v>
      </c>
      <c r="D1876">
        <v>2</v>
      </c>
    </row>
    <row r="1877" spans="1:4">
      <c r="A1877" s="2" t="s">
        <v>4985</v>
      </c>
      <c r="B1877" t="s">
        <v>7630</v>
      </c>
      <c r="C1877" t="s">
        <v>5917</v>
      </c>
      <c r="D1877">
        <v>2</v>
      </c>
    </row>
    <row r="1878" spans="1:4">
      <c r="A1878" s="2" t="s">
        <v>7365</v>
      </c>
      <c r="B1878" t="s">
        <v>7630</v>
      </c>
      <c r="C1878" t="s">
        <v>5917</v>
      </c>
      <c r="D1878">
        <v>2</v>
      </c>
    </row>
    <row r="1879" spans="1:4">
      <c r="A1879" s="2" t="s">
        <v>6757</v>
      </c>
      <c r="B1879" t="s">
        <v>7630</v>
      </c>
      <c r="C1879" t="s">
        <v>5917</v>
      </c>
      <c r="D1879">
        <v>2</v>
      </c>
    </row>
    <row r="1880" spans="1:4">
      <c r="A1880" s="2" t="s">
        <v>5144</v>
      </c>
      <c r="B1880" t="s">
        <v>5173</v>
      </c>
      <c r="C1880" t="s">
        <v>5917</v>
      </c>
      <c r="D1880">
        <v>2</v>
      </c>
    </row>
    <row r="1881" spans="1:4">
      <c r="A1881" s="2" t="s">
        <v>3266</v>
      </c>
      <c r="B1881" t="s">
        <v>7630</v>
      </c>
      <c r="C1881" t="s">
        <v>5917</v>
      </c>
      <c r="D1881">
        <v>2</v>
      </c>
    </row>
    <row r="1882" spans="1:4">
      <c r="A1882" s="2" t="s">
        <v>6154</v>
      </c>
      <c r="B1882" t="s">
        <v>403</v>
      </c>
      <c r="C1882" t="s">
        <v>5757</v>
      </c>
      <c r="D1882">
        <v>1</v>
      </c>
    </row>
    <row r="1883" spans="1:4">
      <c r="A1883" s="2" t="s">
        <v>4560</v>
      </c>
      <c r="B1883" t="s">
        <v>7630</v>
      </c>
      <c r="C1883" t="s">
        <v>5917</v>
      </c>
      <c r="D1883">
        <v>2</v>
      </c>
    </row>
    <row r="1884" spans="1:4">
      <c r="A1884" s="2" t="s">
        <v>1432</v>
      </c>
      <c r="B1884" t="s">
        <v>7630</v>
      </c>
      <c r="C1884" t="s">
        <v>5917</v>
      </c>
      <c r="D1884">
        <v>2</v>
      </c>
    </row>
    <row r="1885" spans="1:4">
      <c r="A1885" s="2" t="s">
        <v>3617</v>
      </c>
      <c r="B1885" t="s">
        <v>7630</v>
      </c>
      <c r="C1885" t="s">
        <v>5917</v>
      </c>
      <c r="D1885">
        <v>2</v>
      </c>
    </row>
    <row r="1886" spans="1:4">
      <c r="A1886" s="2" t="s">
        <v>3589</v>
      </c>
      <c r="B1886" t="s">
        <v>7630</v>
      </c>
      <c r="C1886" t="s">
        <v>5917</v>
      </c>
      <c r="D1886">
        <v>2</v>
      </c>
    </row>
    <row r="1887" spans="1:4">
      <c r="A1887" s="2" t="s">
        <v>2018</v>
      </c>
      <c r="B1887" t="s">
        <v>7630</v>
      </c>
      <c r="C1887" t="s">
        <v>5917</v>
      </c>
      <c r="D1887">
        <v>2</v>
      </c>
    </row>
    <row r="1888" spans="1:4">
      <c r="A1888" s="2" t="s">
        <v>1823</v>
      </c>
      <c r="B1888" t="s">
        <v>7630</v>
      </c>
      <c r="C1888" t="s">
        <v>5917</v>
      </c>
      <c r="D1888">
        <v>2</v>
      </c>
    </row>
    <row r="1889" spans="1:4">
      <c r="A1889" s="2" t="s">
        <v>3983</v>
      </c>
      <c r="B1889" t="s">
        <v>7630</v>
      </c>
      <c r="C1889" t="s">
        <v>5917</v>
      </c>
      <c r="D1889">
        <v>2</v>
      </c>
    </row>
    <row r="1890" spans="1:4">
      <c r="A1890" s="2" t="s">
        <v>3000</v>
      </c>
      <c r="B1890" t="s">
        <v>7630</v>
      </c>
      <c r="C1890" t="s">
        <v>5917</v>
      </c>
      <c r="D1890">
        <v>2</v>
      </c>
    </row>
    <row r="1891" spans="1:4">
      <c r="A1891" s="2" t="s">
        <v>5186</v>
      </c>
      <c r="B1891" t="s">
        <v>2593</v>
      </c>
      <c r="C1891" t="s">
        <v>5917</v>
      </c>
      <c r="D1891">
        <v>2</v>
      </c>
    </row>
    <row r="1892" spans="1:4">
      <c r="A1892" s="2" t="s">
        <v>7371</v>
      </c>
      <c r="B1892" t="s">
        <v>7630</v>
      </c>
      <c r="C1892" t="s">
        <v>5917</v>
      </c>
      <c r="D1892">
        <v>2</v>
      </c>
    </row>
    <row r="1893" spans="1:4">
      <c r="A1893" s="2" t="s">
        <v>7071</v>
      </c>
      <c r="B1893" t="s">
        <v>7630</v>
      </c>
      <c r="C1893" t="s">
        <v>5917</v>
      </c>
      <c r="D1893">
        <v>2</v>
      </c>
    </row>
    <row r="1894" spans="1:4">
      <c r="A1894" s="2" t="s">
        <v>6406</v>
      </c>
      <c r="B1894" t="s">
        <v>5385</v>
      </c>
      <c r="C1894" t="s">
        <v>5917</v>
      </c>
      <c r="D1894">
        <v>1</v>
      </c>
    </row>
    <row r="1895" spans="1:4">
      <c r="A1895" s="2" t="s">
        <v>3794</v>
      </c>
      <c r="B1895" t="s">
        <v>7630</v>
      </c>
      <c r="C1895" t="s">
        <v>5917</v>
      </c>
      <c r="D1895">
        <v>2</v>
      </c>
    </row>
    <row r="1896" spans="1:4">
      <c r="A1896" s="2" t="s">
        <v>5930</v>
      </c>
      <c r="B1896" t="s">
        <v>7630</v>
      </c>
      <c r="C1896" t="s">
        <v>5917</v>
      </c>
      <c r="D1896">
        <v>2</v>
      </c>
    </row>
    <row r="1897" spans="1:4">
      <c r="A1897" s="2" t="s">
        <v>2365</v>
      </c>
      <c r="B1897" t="s">
        <v>5385</v>
      </c>
      <c r="C1897" t="s">
        <v>5757</v>
      </c>
      <c r="D1897">
        <v>1</v>
      </c>
    </row>
    <row r="1898" spans="1:4">
      <c r="A1898" s="2" t="s">
        <v>464</v>
      </c>
      <c r="B1898" t="s">
        <v>5385</v>
      </c>
      <c r="C1898" t="s">
        <v>5917</v>
      </c>
      <c r="D1898">
        <v>1</v>
      </c>
    </row>
    <row r="1899" spans="1:4">
      <c r="A1899" s="2" t="s">
        <v>5053</v>
      </c>
      <c r="B1899" t="s">
        <v>7630</v>
      </c>
      <c r="C1899" t="s">
        <v>5917</v>
      </c>
      <c r="D1899">
        <v>2</v>
      </c>
    </row>
    <row r="1900" spans="1:4">
      <c r="A1900" s="2" t="s">
        <v>6346</v>
      </c>
      <c r="B1900" t="s">
        <v>7630</v>
      </c>
      <c r="C1900" t="s">
        <v>5917</v>
      </c>
      <c r="D1900">
        <v>2</v>
      </c>
    </row>
    <row r="1901" spans="1:4">
      <c r="A1901" s="2" t="s">
        <v>3341</v>
      </c>
      <c r="B1901" t="s">
        <v>7630</v>
      </c>
      <c r="C1901" t="s">
        <v>5917</v>
      </c>
      <c r="D1901">
        <v>2</v>
      </c>
    </row>
    <row r="1902" spans="1:4">
      <c r="A1902" s="2" t="s">
        <v>3220</v>
      </c>
      <c r="B1902" t="s">
        <v>7630</v>
      </c>
      <c r="C1902" t="s">
        <v>5917</v>
      </c>
      <c r="D1902">
        <v>2</v>
      </c>
    </row>
    <row r="1903" spans="1:4">
      <c r="A1903" s="2" t="s">
        <v>6894</v>
      </c>
      <c r="B1903" t="s">
        <v>7630</v>
      </c>
      <c r="C1903" t="s">
        <v>5917</v>
      </c>
      <c r="D1903">
        <v>2</v>
      </c>
    </row>
    <row r="1904" spans="1:4">
      <c r="A1904" s="2" t="s">
        <v>6311</v>
      </c>
      <c r="B1904" t="s">
        <v>5385</v>
      </c>
      <c r="C1904" t="s">
        <v>5758</v>
      </c>
      <c r="D1904">
        <v>1</v>
      </c>
    </row>
    <row r="1905" spans="1:4">
      <c r="A1905" s="2" t="s">
        <v>5428</v>
      </c>
      <c r="B1905" t="s">
        <v>7734</v>
      </c>
      <c r="C1905" t="s">
        <v>5917</v>
      </c>
      <c r="D1905">
        <v>1</v>
      </c>
    </row>
    <row r="1906" spans="1:4">
      <c r="A1906" s="2" t="s">
        <v>2392</v>
      </c>
      <c r="B1906" t="s">
        <v>5385</v>
      </c>
      <c r="C1906" t="s">
        <v>5917</v>
      </c>
      <c r="D1906">
        <v>1</v>
      </c>
    </row>
    <row r="1907" spans="1:4">
      <c r="A1907" s="2" t="s">
        <v>2598</v>
      </c>
      <c r="B1907" t="s">
        <v>5385</v>
      </c>
      <c r="C1907" t="s">
        <v>5917</v>
      </c>
      <c r="D1907">
        <v>1</v>
      </c>
    </row>
    <row r="1908" spans="1:4">
      <c r="A1908" s="2" t="s">
        <v>2647</v>
      </c>
      <c r="B1908" t="s">
        <v>5916</v>
      </c>
      <c r="C1908" t="s">
        <v>5917</v>
      </c>
      <c r="D1908">
        <v>1</v>
      </c>
    </row>
    <row r="1909" spans="1:4">
      <c r="A1909" s="2" t="s">
        <v>7629</v>
      </c>
      <c r="B1909" t="s">
        <v>7630</v>
      </c>
      <c r="C1909" t="s">
        <v>5917</v>
      </c>
      <c r="D1909">
        <v>2</v>
      </c>
    </row>
    <row r="1910" spans="1:4">
      <c r="A1910" s="2" t="s">
        <v>3547</v>
      </c>
      <c r="B1910" t="s">
        <v>7630</v>
      </c>
      <c r="C1910" t="s">
        <v>5917</v>
      </c>
      <c r="D1910">
        <v>2</v>
      </c>
    </row>
    <row r="1911" spans="1:4">
      <c r="A1911" s="2" t="s">
        <v>5693</v>
      </c>
      <c r="B1911" t="s">
        <v>5173</v>
      </c>
      <c r="C1911" t="s">
        <v>5758</v>
      </c>
      <c r="D1911">
        <v>2</v>
      </c>
    </row>
    <row r="1912" spans="1:4">
      <c r="A1912" s="2" t="s">
        <v>7421</v>
      </c>
      <c r="B1912" t="s">
        <v>5385</v>
      </c>
      <c r="C1912" t="s">
        <v>5917</v>
      </c>
      <c r="D1912">
        <v>1</v>
      </c>
    </row>
    <row r="1913" spans="1:4">
      <c r="A1913" s="2" t="s">
        <v>5923</v>
      </c>
      <c r="B1913" t="s">
        <v>7630</v>
      </c>
      <c r="C1913" t="s">
        <v>5917</v>
      </c>
      <c r="D1913">
        <v>2</v>
      </c>
    </row>
    <row r="1914" spans="1:4">
      <c r="A1914" s="2" t="s">
        <v>2312</v>
      </c>
      <c r="B1914" t="s">
        <v>73</v>
      </c>
      <c r="C1914" t="s">
        <v>5917</v>
      </c>
      <c r="D1914">
        <v>1</v>
      </c>
    </row>
    <row r="1915" spans="1:4">
      <c r="A1915" s="2" t="s">
        <v>851</v>
      </c>
      <c r="B1915" t="s">
        <v>616</v>
      </c>
      <c r="C1915" t="s">
        <v>5917</v>
      </c>
      <c r="D1915">
        <v>1</v>
      </c>
    </row>
    <row r="1916" spans="1:4">
      <c r="A1916" s="2" t="s">
        <v>1024</v>
      </c>
      <c r="B1916" t="s">
        <v>363</v>
      </c>
      <c r="C1916" t="s">
        <v>5917</v>
      </c>
      <c r="D1916">
        <v>1</v>
      </c>
    </row>
    <row r="1917" spans="1:4">
      <c r="A1917" s="2" t="s">
        <v>5653</v>
      </c>
      <c r="B1917" t="s">
        <v>5916</v>
      </c>
      <c r="C1917" t="s">
        <v>5917</v>
      </c>
      <c r="D1917">
        <v>1</v>
      </c>
    </row>
    <row r="1918" spans="1:4">
      <c r="A1918" s="2" t="s">
        <v>4401</v>
      </c>
      <c r="B1918" t="s">
        <v>7630</v>
      </c>
      <c r="C1918" t="s">
        <v>5917</v>
      </c>
      <c r="D1918">
        <v>2</v>
      </c>
    </row>
    <row r="1919" spans="1:4">
      <c r="A1919" s="2" t="s">
        <v>4407</v>
      </c>
      <c r="B1919" t="s">
        <v>7630</v>
      </c>
      <c r="C1919" t="s">
        <v>5917</v>
      </c>
      <c r="D1919">
        <v>2</v>
      </c>
    </row>
    <row r="1920" spans="1:4">
      <c r="A1920" s="2" t="s">
        <v>3354</v>
      </c>
      <c r="B1920" t="s">
        <v>7630</v>
      </c>
      <c r="C1920" t="s">
        <v>5917</v>
      </c>
      <c r="D1920">
        <v>2</v>
      </c>
    </row>
    <row r="1921" spans="1:4">
      <c r="A1921" s="2" t="s">
        <v>8019</v>
      </c>
      <c r="B1921" t="s">
        <v>7630</v>
      </c>
      <c r="C1921" t="s">
        <v>5917</v>
      </c>
      <c r="D1921">
        <v>2</v>
      </c>
    </row>
    <row r="1922" spans="1:4">
      <c r="A1922" s="2" t="s">
        <v>3550</v>
      </c>
      <c r="B1922" t="s">
        <v>7630</v>
      </c>
      <c r="C1922" t="s">
        <v>5917</v>
      </c>
      <c r="D1922">
        <v>2</v>
      </c>
    </row>
    <row r="1923" spans="1:4">
      <c r="A1923" s="2" t="s">
        <v>2976</v>
      </c>
      <c r="B1923" t="s">
        <v>7630</v>
      </c>
      <c r="C1923" t="s">
        <v>5917</v>
      </c>
      <c r="D1923">
        <v>2</v>
      </c>
    </row>
    <row r="1924" spans="1:4">
      <c r="A1924" s="2" t="s">
        <v>895</v>
      </c>
      <c r="B1924" t="s">
        <v>5385</v>
      </c>
      <c r="C1924" t="s">
        <v>5917</v>
      </c>
      <c r="D1924">
        <v>1</v>
      </c>
    </row>
    <row r="1925" spans="1:4">
      <c r="A1925" s="2" t="s">
        <v>465</v>
      </c>
      <c r="B1925" t="s">
        <v>5385</v>
      </c>
      <c r="C1925" t="s">
        <v>5917</v>
      </c>
      <c r="D1925">
        <v>1</v>
      </c>
    </row>
    <row r="1926" spans="1:4">
      <c r="A1926" s="2" t="s">
        <v>4330</v>
      </c>
      <c r="B1926" t="s">
        <v>7630</v>
      </c>
      <c r="C1926" t="s">
        <v>5917</v>
      </c>
      <c r="D1926">
        <v>2</v>
      </c>
    </row>
    <row r="1927" spans="1:4">
      <c r="A1927" s="2" t="s">
        <v>3860</v>
      </c>
      <c r="B1927" t="s">
        <v>7630</v>
      </c>
      <c r="C1927" t="s">
        <v>5917</v>
      </c>
      <c r="D1927">
        <v>2</v>
      </c>
    </row>
    <row r="1928" spans="1:4">
      <c r="A1928" s="2" t="s">
        <v>7233</v>
      </c>
      <c r="B1928" t="s">
        <v>7630</v>
      </c>
      <c r="C1928" t="s">
        <v>5917</v>
      </c>
      <c r="D1928">
        <v>2</v>
      </c>
    </row>
    <row r="1929" spans="1:4">
      <c r="A1929" s="2" t="s">
        <v>1771</v>
      </c>
      <c r="B1929" t="s">
        <v>7630</v>
      </c>
      <c r="C1929" t="s">
        <v>5917</v>
      </c>
      <c r="D1929">
        <v>2</v>
      </c>
    </row>
    <row r="1930" spans="1:4">
      <c r="A1930" s="2" t="s">
        <v>6041</v>
      </c>
      <c r="B1930" t="s">
        <v>5916</v>
      </c>
      <c r="C1930" t="s">
        <v>5756</v>
      </c>
      <c r="D1930">
        <v>1</v>
      </c>
    </row>
    <row r="1931" spans="1:4">
      <c r="A1931" s="2" t="s">
        <v>6478</v>
      </c>
      <c r="B1931" t="s">
        <v>7630</v>
      </c>
      <c r="C1931" t="s">
        <v>5917</v>
      </c>
      <c r="D1931">
        <v>2</v>
      </c>
    </row>
    <row r="1932" spans="1:4">
      <c r="A1932" s="2" t="s">
        <v>996</v>
      </c>
      <c r="B1932" t="s">
        <v>5385</v>
      </c>
      <c r="C1932" t="s">
        <v>5917</v>
      </c>
      <c r="D1932">
        <v>1</v>
      </c>
    </row>
    <row r="1933" spans="1:4">
      <c r="A1933" s="2" t="s">
        <v>709</v>
      </c>
      <c r="B1933" t="s">
        <v>5385</v>
      </c>
      <c r="C1933" t="s">
        <v>5917</v>
      </c>
      <c r="D1933">
        <v>1</v>
      </c>
    </row>
    <row r="1934" spans="1:4">
      <c r="A1934" s="2" t="s">
        <v>466</v>
      </c>
      <c r="B1934" t="s">
        <v>5385</v>
      </c>
      <c r="C1934" t="s">
        <v>5917</v>
      </c>
      <c r="D1934">
        <v>1</v>
      </c>
    </row>
    <row r="1935" spans="1:4">
      <c r="A1935" s="2" t="s">
        <v>467</v>
      </c>
      <c r="B1935" t="s">
        <v>5385</v>
      </c>
      <c r="C1935" t="s">
        <v>5917</v>
      </c>
      <c r="D1935">
        <v>1</v>
      </c>
    </row>
    <row r="1936" spans="1:4">
      <c r="A1936" s="2" t="s">
        <v>1324</v>
      </c>
      <c r="B1936" t="s">
        <v>7630</v>
      </c>
      <c r="C1936" t="s">
        <v>5917</v>
      </c>
      <c r="D1936">
        <v>2</v>
      </c>
    </row>
    <row r="1937" spans="1:4">
      <c r="A1937" s="2" t="s">
        <v>4526</v>
      </c>
      <c r="B1937" t="s">
        <v>7630</v>
      </c>
      <c r="C1937" t="s">
        <v>5917</v>
      </c>
      <c r="D1937">
        <v>2</v>
      </c>
    </row>
    <row r="1938" spans="1:4">
      <c r="A1938" s="2" t="s">
        <v>3597</v>
      </c>
      <c r="B1938" t="s">
        <v>7630</v>
      </c>
      <c r="C1938" t="s">
        <v>5917</v>
      </c>
      <c r="D1938">
        <v>2</v>
      </c>
    </row>
    <row r="1939" spans="1:4">
      <c r="A1939" s="2" t="s">
        <v>3513</v>
      </c>
      <c r="B1939" t="s">
        <v>7630</v>
      </c>
      <c r="C1939" t="s">
        <v>5917</v>
      </c>
      <c r="D1939">
        <v>2</v>
      </c>
    </row>
    <row r="1940" spans="1:4">
      <c r="A1940" s="2" t="s">
        <v>4714</v>
      </c>
      <c r="B1940" t="s">
        <v>7630</v>
      </c>
      <c r="C1940" t="s">
        <v>5917</v>
      </c>
      <c r="D1940">
        <v>2</v>
      </c>
    </row>
    <row r="1941" spans="1:4">
      <c r="A1941" s="2" t="s">
        <v>7616</v>
      </c>
      <c r="B1941" t="s">
        <v>7630</v>
      </c>
      <c r="C1941" t="s">
        <v>5917</v>
      </c>
      <c r="D1941">
        <v>2</v>
      </c>
    </row>
    <row r="1942" spans="1:4">
      <c r="A1942" s="2" t="s">
        <v>468</v>
      </c>
      <c r="B1942" t="s">
        <v>5385</v>
      </c>
      <c r="C1942" t="s">
        <v>5917</v>
      </c>
      <c r="D1942">
        <v>1</v>
      </c>
    </row>
    <row r="1943" spans="1:4">
      <c r="A1943" s="2" t="s">
        <v>111</v>
      </c>
      <c r="B1943" t="s">
        <v>5385</v>
      </c>
      <c r="C1943" t="s">
        <v>5917</v>
      </c>
      <c r="D1943">
        <v>1</v>
      </c>
    </row>
    <row r="1944" spans="1:4">
      <c r="A1944" s="2" t="s">
        <v>264</v>
      </c>
      <c r="B1944" t="s">
        <v>5385</v>
      </c>
      <c r="C1944" t="s">
        <v>5917</v>
      </c>
      <c r="D1944">
        <v>1</v>
      </c>
    </row>
    <row r="1945" spans="1:4">
      <c r="A1945" s="2" t="s">
        <v>5902</v>
      </c>
      <c r="B1945" t="s">
        <v>7630</v>
      </c>
      <c r="C1945" t="s">
        <v>5917</v>
      </c>
      <c r="D1945">
        <v>2</v>
      </c>
    </row>
    <row r="1946" spans="1:4">
      <c r="A1946" s="2" t="s">
        <v>6222</v>
      </c>
      <c r="B1946" t="s">
        <v>7630</v>
      </c>
      <c r="C1946" t="s">
        <v>5758</v>
      </c>
      <c r="D1946">
        <v>2</v>
      </c>
    </row>
    <row r="1947" spans="1:4">
      <c r="A1947" s="2" t="s">
        <v>5708</v>
      </c>
      <c r="B1947" t="s">
        <v>5916</v>
      </c>
      <c r="C1947" t="s">
        <v>5758</v>
      </c>
      <c r="D1947">
        <v>1</v>
      </c>
    </row>
    <row r="1948" spans="1:4">
      <c r="A1948" s="2" t="s">
        <v>5823</v>
      </c>
      <c r="B1948" t="s">
        <v>5385</v>
      </c>
      <c r="C1948" t="s">
        <v>5917</v>
      </c>
      <c r="D1948">
        <v>1</v>
      </c>
    </row>
    <row r="1949" spans="1:4">
      <c r="A1949" s="2" t="s">
        <v>7026</v>
      </c>
      <c r="B1949" t="s">
        <v>5385</v>
      </c>
      <c r="C1949" t="s">
        <v>5917</v>
      </c>
      <c r="D1949">
        <v>1</v>
      </c>
    </row>
    <row r="1950" spans="1:4">
      <c r="A1950" s="2" t="s">
        <v>2384</v>
      </c>
      <c r="B1950" t="s">
        <v>5385</v>
      </c>
      <c r="C1950" t="s">
        <v>5917</v>
      </c>
      <c r="D1950">
        <v>1</v>
      </c>
    </row>
    <row r="1951" spans="1:4">
      <c r="A1951" s="2" t="s">
        <v>4460</v>
      </c>
      <c r="B1951" t="s">
        <v>7630</v>
      </c>
      <c r="C1951" t="s">
        <v>5917</v>
      </c>
      <c r="D1951">
        <v>2</v>
      </c>
    </row>
    <row r="1952" spans="1:4">
      <c r="A1952" s="2" t="s">
        <v>3201</v>
      </c>
      <c r="B1952" t="s">
        <v>7630</v>
      </c>
      <c r="C1952" t="s">
        <v>5917</v>
      </c>
      <c r="D1952">
        <v>2</v>
      </c>
    </row>
    <row r="1953" spans="1:4">
      <c r="A1953" s="2" t="s">
        <v>4889</v>
      </c>
      <c r="B1953" t="s">
        <v>7630</v>
      </c>
      <c r="C1953" t="s">
        <v>5917</v>
      </c>
      <c r="D1953">
        <v>2</v>
      </c>
    </row>
    <row r="1954" spans="1:4">
      <c r="A1954" s="2" t="s">
        <v>7659</v>
      </c>
      <c r="B1954" t="s">
        <v>7630</v>
      </c>
      <c r="C1954" t="s">
        <v>5917</v>
      </c>
      <c r="D1954">
        <v>2</v>
      </c>
    </row>
    <row r="1955" spans="1:4">
      <c r="A1955" s="2" t="s">
        <v>5165</v>
      </c>
      <c r="B1955" t="s">
        <v>5916</v>
      </c>
      <c r="C1955" t="s">
        <v>5756</v>
      </c>
      <c r="D1955">
        <v>1</v>
      </c>
    </row>
    <row r="1956" spans="1:4">
      <c r="A1956" s="2" t="s">
        <v>1586</v>
      </c>
      <c r="B1956" t="s">
        <v>7630</v>
      </c>
      <c r="C1956" t="s">
        <v>5917</v>
      </c>
      <c r="D1956">
        <v>2</v>
      </c>
    </row>
    <row r="1957" spans="1:4">
      <c r="A1957" s="2" t="s">
        <v>4375</v>
      </c>
      <c r="B1957" t="s">
        <v>7630</v>
      </c>
      <c r="C1957" t="s">
        <v>5917</v>
      </c>
      <c r="D1957">
        <v>2</v>
      </c>
    </row>
    <row r="1958" spans="1:4">
      <c r="A1958" s="2" t="s">
        <v>4270</v>
      </c>
      <c r="B1958" t="s">
        <v>7630</v>
      </c>
      <c r="C1958" t="s">
        <v>5917</v>
      </c>
      <c r="D1958">
        <v>2</v>
      </c>
    </row>
    <row r="1959" spans="1:4">
      <c r="A1959" s="2" t="s">
        <v>4335</v>
      </c>
      <c r="B1959" t="s">
        <v>7630</v>
      </c>
      <c r="C1959" t="s">
        <v>5917</v>
      </c>
      <c r="D1959">
        <v>2</v>
      </c>
    </row>
    <row r="1960" spans="1:4">
      <c r="A1960" s="2" t="s">
        <v>3930</v>
      </c>
      <c r="B1960" t="s">
        <v>7630</v>
      </c>
      <c r="C1960" t="s">
        <v>5917</v>
      </c>
      <c r="D1960">
        <v>2</v>
      </c>
    </row>
    <row r="1961" spans="1:4">
      <c r="A1961" s="2" t="s">
        <v>3452</v>
      </c>
      <c r="B1961" t="s">
        <v>7630</v>
      </c>
      <c r="C1961" t="s">
        <v>5917</v>
      </c>
      <c r="D1961">
        <v>2</v>
      </c>
    </row>
    <row r="1962" spans="1:4">
      <c r="A1962" s="2" t="s">
        <v>8008</v>
      </c>
      <c r="B1962" t="s">
        <v>7630</v>
      </c>
      <c r="C1962" t="s">
        <v>5917</v>
      </c>
      <c r="D1962">
        <v>2</v>
      </c>
    </row>
    <row r="1963" spans="1:4">
      <c r="A1963" s="2" t="s">
        <v>1869</v>
      </c>
      <c r="B1963" t="s">
        <v>7630</v>
      </c>
      <c r="C1963" t="s">
        <v>5917</v>
      </c>
      <c r="D1963">
        <v>2</v>
      </c>
    </row>
    <row r="1964" spans="1:4">
      <c r="A1964" s="2" t="s">
        <v>3400</v>
      </c>
      <c r="B1964" t="s">
        <v>7630</v>
      </c>
      <c r="C1964" t="s">
        <v>5917</v>
      </c>
      <c r="D1964">
        <v>2</v>
      </c>
    </row>
    <row r="1965" spans="1:4">
      <c r="A1965" s="2" t="s">
        <v>743</v>
      </c>
      <c r="B1965" t="s">
        <v>5916</v>
      </c>
      <c r="C1965" t="s">
        <v>5917</v>
      </c>
      <c r="D1965">
        <v>1</v>
      </c>
    </row>
    <row r="1966" spans="1:4">
      <c r="A1966" s="2" t="s">
        <v>1524</v>
      </c>
      <c r="B1966" t="s">
        <v>7630</v>
      </c>
      <c r="C1966" t="s">
        <v>5917</v>
      </c>
      <c r="D1966">
        <v>2</v>
      </c>
    </row>
    <row r="1967" spans="1:4">
      <c r="A1967" s="2" t="s">
        <v>1569</v>
      </c>
      <c r="B1967" t="s">
        <v>7630</v>
      </c>
      <c r="C1967" t="s">
        <v>5917</v>
      </c>
      <c r="D1967">
        <v>2</v>
      </c>
    </row>
    <row r="1968" spans="1:4">
      <c r="A1968" s="2" t="s">
        <v>5876</v>
      </c>
      <c r="B1968" t="s">
        <v>5916</v>
      </c>
      <c r="C1968" t="s">
        <v>5917</v>
      </c>
      <c r="D1968">
        <v>1</v>
      </c>
    </row>
    <row r="1969" spans="1:4">
      <c r="A1969" s="2" t="s">
        <v>1315</v>
      </c>
      <c r="B1969" t="s">
        <v>7630</v>
      </c>
      <c r="C1969" t="s">
        <v>5917</v>
      </c>
      <c r="D1969">
        <v>2</v>
      </c>
    </row>
    <row r="1970" spans="1:4">
      <c r="A1970" s="2" t="s">
        <v>4212</v>
      </c>
      <c r="B1970" t="s">
        <v>7630</v>
      </c>
      <c r="C1970" t="s">
        <v>5917</v>
      </c>
      <c r="D1970">
        <v>2</v>
      </c>
    </row>
    <row r="1971" spans="1:4">
      <c r="A1971" s="2" t="s">
        <v>5075</v>
      </c>
      <c r="B1971" t="s">
        <v>7630</v>
      </c>
      <c r="C1971" t="s">
        <v>5917</v>
      </c>
      <c r="D1971">
        <v>2</v>
      </c>
    </row>
    <row r="1972" spans="1:4">
      <c r="A1972" s="2" t="s">
        <v>6802</v>
      </c>
      <c r="B1972" t="s">
        <v>7630</v>
      </c>
      <c r="C1972" t="s">
        <v>5917</v>
      </c>
      <c r="D1972">
        <v>2</v>
      </c>
    </row>
    <row r="1973" spans="1:4">
      <c r="A1973" s="2" t="s">
        <v>6265</v>
      </c>
      <c r="B1973" t="s">
        <v>7630</v>
      </c>
      <c r="C1973" t="s">
        <v>5917</v>
      </c>
      <c r="D1973">
        <v>2</v>
      </c>
    </row>
    <row r="1974" spans="1:4">
      <c r="A1974" s="2" t="s">
        <v>6271</v>
      </c>
      <c r="B1974" t="s">
        <v>7630</v>
      </c>
      <c r="C1974" t="s">
        <v>5917</v>
      </c>
      <c r="D1974">
        <v>2</v>
      </c>
    </row>
    <row r="1975" spans="1:4">
      <c r="A1975" s="2" t="s">
        <v>6607</v>
      </c>
      <c r="B1975" t="s">
        <v>7630</v>
      </c>
      <c r="C1975" t="s">
        <v>5917</v>
      </c>
      <c r="D1975">
        <v>2</v>
      </c>
    </row>
    <row r="1976" spans="1:4">
      <c r="A1976" s="2" t="s">
        <v>5151</v>
      </c>
      <c r="B1976" t="s">
        <v>7630</v>
      </c>
      <c r="C1976" t="s">
        <v>5917</v>
      </c>
      <c r="D1976">
        <v>2</v>
      </c>
    </row>
    <row r="1977" spans="1:4">
      <c r="A1977" s="2" t="s">
        <v>7242</v>
      </c>
      <c r="B1977" t="s">
        <v>5385</v>
      </c>
      <c r="C1977" t="s">
        <v>5917</v>
      </c>
      <c r="D1977">
        <v>1</v>
      </c>
    </row>
    <row r="1978" spans="1:4">
      <c r="A1978" s="2" t="s">
        <v>5669</v>
      </c>
      <c r="B1978" t="s">
        <v>7630</v>
      </c>
      <c r="C1978" t="s">
        <v>5917</v>
      </c>
      <c r="D1978">
        <v>2</v>
      </c>
    </row>
    <row r="1979" spans="1:4">
      <c r="A1979" s="2" t="s">
        <v>5355</v>
      </c>
      <c r="B1979" t="s">
        <v>7630</v>
      </c>
      <c r="C1979" t="s">
        <v>5917</v>
      </c>
      <c r="D1979">
        <v>2</v>
      </c>
    </row>
    <row r="1980" spans="1:4">
      <c r="A1980" s="2" t="s">
        <v>1514</v>
      </c>
      <c r="B1980" t="s">
        <v>7630</v>
      </c>
      <c r="C1980" t="s">
        <v>5917</v>
      </c>
      <c r="D1980">
        <v>2</v>
      </c>
    </row>
    <row r="1981" spans="1:4">
      <c r="A1981" s="2" t="s">
        <v>4875</v>
      </c>
      <c r="B1981" t="s">
        <v>7630</v>
      </c>
      <c r="C1981" t="s">
        <v>5917</v>
      </c>
      <c r="D1981">
        <v>2</v>
      </c>
    </row>
    <row r="1982" spans="1:4">
      <c r="A1982" s="2" t="s">
        <v>7767</v>
      </c>
      <c r="B1982" t="s">
        <v>7630</v>
      </c>
      <c r="C1982" t="s">
        <v>5917</v>
      </c>
      <c r="D1982">
        <v>2</v>
      </c>
    </row>
    <row r="1983" spans="1:4">
      <c r="A1983" s="2" t="s">
        <v>6982</v>
      </c>
      <c r="B1983" t="s">
        <v>7630</v>
      </c>
      <c r="C1983" t="s">
        <v>5917</v>
      </c>
      <c r="D1983">
        <v>2</v>
      </c>
    </row>
    <row r="1984" spans="1:4">
      <c r="A1984" s="2" t="s">
        <v>7688</v>
      </c>
      <c r="B1984" t="s">
        <v>7630</v>
      </c>
      <c r="C1984" t="s">
        <v>5917</v>
      </c>
      <c r="D1984">
        <v>2</v>
      </c>
    </row>
    <row r="1985" spans="1:4">
      <c r="A1985" s="2" t="s">
        <v>6883</v>
      </c>
      <c r="B1985" t="s">
        <v>7630</v>
      </c>
      <c r="C1985" t="s">
        <v>5917</v>
      </c>
      <c r="D1985">
        <v>2</v>
      </c>
    </row>
    <row r="1986" spans="1:4">
      <c r="A1986" s="2" t="s">
        <v>1715</v>
      </c>
      <c r="B1986" t="s">
        <v>7630</v>
      </c>
      <c r="C1986" t="s">
        <v>5917</v>
      </c>
      <c r="D1986">
        <v>2</v>
      </c>
    </row>
    <row r="1987" spans="1:4">
      <c r="A1987" s="2" t="s">
        <v>5740</v>
      </c>
      <c r="B1987" t="s">
        <v>7630</v>
      </c>
      <c r="C1987" t="s">
        <v>5917</v>
      </c>
      <c r="D1987">
        <v>2</v>
      </c>
    </row>
    <row r="1988" spans="1:4">
      <c r="A1988" s="2" t="s">
        <v>2461</v>
      </c>
      <c r="B1988" t="s">
        <v>5385</v>
      </c>
      <c r="C1988" t="s">
        <v>5917</v>
      </c>
      <c r="D1988">
        <v>1</v>
      </c>
    </row>
    <row r="1989" spans="1:4">
      <c r="A1989" s="2" t="s">
        <v>3842</v>
      </c>
      <c r="B1989" t="s">
        <v>7630</v>
      </c>
      <c r="C1989" t="s">
        <v>5917</v>
      </c>
      <c r="D1989">
        <v>2</v>
      </c>
    </row>
    <row r="1990" spans="1:4">
      <c r="A1990" s="2" t="s">
        <v>3439</v>
      </c>
      <c r="B1990" t="s">
        <v>7630</v>
      </c>
      <c r="C1990" t="s">
        <v>5917</v>
      </c>
      <c r="D1990">
        <v>2</v>
      </c>
    </row>
    <row r="1991" spans="1:4">
      <c r="A1991" s="2" t="s">
        <v>5966</v>
      </c>
      <c r="B1991" t="s">
        <v>7630</v>
      </c>
      <c r="C1991" t="s">
        <v>5917</v>
      </c>
      <c r="D1991">
        <v>2</v>
      </c>
    </row>
    <row r="1992" spans="1:4">
      <c r="A1992" s="2" t="s">
        <v>2051</v>
      </c>
      <c r="B1992" t="s">
        <v>7630</v>
      </c>
      <c r="C1992" t="s">
        <v>5917</v>
      </c>
      <c r="D1992">
        <v>2</v>
      </c>
    </row>
    <row r="1993" spans="1:4">
      <c r="A1993" s="2" t="s">
        <v>7245</v>
      </c>
      <c r="B1993" t="s">
        <v>5385</v>
      </c>
      <c r="C1993" t="s">
        <v>5917</v>
      </c>
      <c r="D1993">
        <v>1</v>
      </c>
    </row>
    <row r="1994" spans="1:4">
      <c r="A1994" s="2" t="s">
        <v>2616</v>
      </c>
      <c r="B1994" t="s">
        <v>7630</v>
      </c>
      <c r="C1994" t="s">
        <v>5756</v>
      </c>
      <c r="D1994">
        <v>2</v>
      </c>
    </row>
    <row r="1995" spans="1:4">
      <c r="A1995" s="2" t="s">
        <v>144</v>
      </c>
      <c r="B1995" t="s">
        <v>368</v>
      </c>
      <c r="C1995" t="s">
        <v>5917</v>
      </c>
      <c r="D1995">
        <v>1</v>
      </c>
    </row>
    <row r="1996" spans="1:4">
      <c r="A1996" s="2" t="s">
        <v>6524</v>
      </c>
      <c r="B1996" t="s">
        <v>5916</v>
      </c>
      <c r="C1996" t="s">
        <v>5917</v>
      </c>
      <c r="D1996">
        <v>1</v>
      </c>
    </row>
    <row r="1997" spans="1:4">
      <c r="A1997" s="2" t="s">
        <v>4817</v>
      </c>
      <c r="B1997" t="s">
        <v>7630</v>
      </c>
      <c r="C1997" t="s">
        <v>5917</v>
      </c>
      <c r="D1997">
        <v>2</v>
      </c>
    </row>
    <row r="1998" spans="1:4">
      <c r="A1998" s="2" t="s">
        <v>6323</v>
      </c>
      <c r="B1998" t="s">
        <v>7630</v>
      </c>
      <c r="C1998" t="s">
        <v>5917</v>
      </c>
      <c r="D1998">
        <v>2</v>
      </c>
    </row>
    <row r="1999" spans="1:4">
      <c r="A1999" s="2" t="s">
        <v>1802</v>
      </c>
      <c r="B1999" t="s">
        <v>5385</v>
      </c>
      <c r="C1999" t="s">
        <v>5917</v>
      </c>
      <c r="D1999">
        <v>1</v>
      </c>
    </row>
    <row r="2000" spans="1:4">
      <c r="A2000" s="2" t="s">
        <v>917</v>
      </c>
      <c r="B2000" t="s">
        <v>5385</v>
      </c>
      <c r="C2000" t="s">
        <v>5917</v>
      </c>
      <c r="D2000">
        <v>1</v>
      </c>
    </row>
    <row r="2001" spans="1:4">
      <c r="A2001" s="2" t="s">
        <v>820</v>
      </c>
      <c r="B2001" t="s">
        <v>7630</v>
      </c>
      <c r="C2001" t="s">
        <v>5917</v>
      </c>
      <c r="D2001">
        <v>2</v>
      </c>
    </row>
    <row r="2002" spans="1:4">
      <c r="A2002" s="2" t="s">
        <v>381</v>
      </c>
      <c r="B2002" t="s">
        <v>5385</v>
      </c>
      <c r="C2002" t="s">
        <v>5917</v>
      </c>
      <c r="D2002">
        <v>1</v>
      </c>
    </row>
    <row r="2003" spans="1:4">
      <c r="A2003" s="2" t="s">
        <v>145</v>
      </c>
      <c r="B2003" t="s">
        <v>1045</v>
      </c>
      <c r="C2003" t="s">
        <v>5917</v>
      </c>
      <c r="D2003">
        <v>1</v>
      </c>
    </row>
    <row r="2004" spans="1:4">
      <c r="A2004" s="2" t="s">
        <v>120</v>
      </c>
      <c r="B2004" t="s">
        <v>5385</v>
      </c>
      <c r="C2004" t="s">
        <v>5917</v>
      </c>
      <c r="D2004">
        <v>1</v>
      </c>
    </row>
    <row r="2005" spans="1:4">
      <c r="A2005" s="2" t="s">
        <v>3076</v>
      </c>
      <c r="B2005" t="s">
        <v>7630</v>
      </c>
      <c r="C2005" t="s">
        <v>5917</v>
      </c>
      <c r="D2005">
        <v>2</v>
      </c>
    </row>
    <row r="2006" spans="1:4">
      <c r="A2006" s="2" t="s">
        <v>6806</v>
      </c>
      <c r="B2006" t="s">
        <v>7630</v>
      </c>
      <c r="C2006" t="s">
        <v>5917</v>
      </c>
      <c r="D2006">
        <v>2</v>
      </c>
    </row>
    <row r="2007" spans="1:4">
      <c r="A2007" s="2" t="s">
        <v>3150</v>
      </c>
      <c r="B2007" t="s">
        <v>7630</v>
      </c>
      <c r="C2007" t="s">
        <v>5917</v>
      </c>
      <c r="D2007">
        <v>2</v>
      </c>
    </row>
    <row r="2008" spans="1:4">
      <c r="A2008" s="2" t="s">
        <v>5885</v>
      </c>
      <c r="B2008" t="s">
        <v>7630</v>
      </c>
      <c r="C2008" t="s">
        <v>5758</v>
      </c>
      <c r="D2008">
        <v>2</v>
      </c>
    </row>
    <row r="2009" spans="1:4">
      <c r="A2009" s="2" t="s">
        <v>351</v>
      </c>
      <c r="B2009" t="s">
        <v>5385</v>
      </c>
      <c r="C2009" t="s">
        <v>5917</v>
      </c>
      <c r="D2009">
        <v>1</v>
      </c>
    </row>
    <row r="2010" spans="1:4">
      <c r="A2010" s="2" t="s">
        <v>469</v>
      </c>
      <c r="B2010" t="s">
        <v>5385</v>
      </c>
      <c r="C2010" t="s">
        <v>5917</v>
      </c>
      <c r="D2010">
        <v>1</v>
      </c>
    </row>
    <row r="2011" spans="1:4">
      <c r="A2011" s="2" t="s">
        <v>1648</v>
      </c>
      <c r="B2011" t="s">
        <v>7630</v>
      </c>
      <c r="C2011" t="s">
        <v>5917</v>
      </c>
      <c r="D2011">
        <v>2</v>
      </c>
    </row>
    <row r="2012" spans="1:4">
      <c r="A2012" s="2" t="s">
        <v>7900</v>
      </c>
      <c r="B2012" t="s">
        <v>7630</v>
      </c>
      <c r="C2012" t="s">
        <v>5917</v>
      </c>
      <c r="D2012">
        <v>2</v>
      </c>
    </row>
    <row r="2013" spans="1:4">
      <c r="A2013" s="2" t="s">
        <v>6813</v>
      </c>
      <c r="B2013" t="s">
        <v>7630</v>
      </c>
      <c r="C2013" t="s">
        <v>5917</v>
      </c>
      <c r="D2013">
        <v>2</v>
      </c>
    </row>
    <row r="2014" spans="1:4">
      <c r="A2014" s="2" t="s">
        <v>6309</v>
      </c>
      <c r="B2014" t="s">
        <v>5916</v>
      </c>
      <c r="C2014" t="s">
        <v>5758</v>
      </c>
      <c r="D2014">
        <v>1</v>
      </c>
    </row>
    <row r="2015" spans="1:4">
      <c r="A2015" s="2" t="s">
        <v>5381</v>
      </c>
      <c r="B2015" t="s">
        <v>7630</v>
      </c>
      <c r="C2015" t="s">
        <v>5917</v>
      </c>
      <c r="D2015">
        <v>2</v>
      </c>
    </row>
    <row r="2016" spans="1:4">
      <c r="A2016" s="2" t="s">
        <v>6707</v>
      </c>
      <c r="B2016" t="s">
        <v>7630</v>
      </c>
      <c r="C2016" t="s">
        <v>5917</v>
      </c>
      <c r="D2016">
        <v>2</v>
      </c>
    </row>
    <row r="2017" spans="1:4">
      <c r="A2017" s="2" t="s">
        <v>626</v>
      </c>
      <c r="B2017" t="s">
        <v>5385</v>
      </c>
      <c r="C2017" t="s">
        <v>5917</v>
      </c>
      <c r="D2017">
        <v>1</v>
      </c>
    </row>
    <row r="2018" spans="1:4">
      <c r="A2018" s="2" t="s">
        <v>4413</v>
      </c>
      <c r="B2018" t="s">
        <v>7630</v>
      </c>
      <c r="C2018" t="s">
        <v>5917</v>
      </c>
      <c r="D2018">
        <v>2</v>
      </c>
    </row>
    <row r="2019" spans="1:4">
      <c r="A2019" s="2" t="s">
        <v>3551</v>
      </c>
      <c r="B2019" t="s">
        <v>7630</v>
      </c>
      <c r="C2019" t="s">
        <v>5917</v>
      </c>
      <c r="D2019">
        <v>2</v>
      </c>
    </row>
    <row r="2020" spans="1:4">
      <c r="A2020" s="2" t="s">
        <v>5158</v>
      </c>
      <c r="B2020" t="s">
        <v>5173</v>
      </c>
      <c r="C2020" t="s">
        <v>5917</v>
      </c>
      <c r="D2020">
        <v>1</v>
      </c>
    </row>
    <row r="2021" spans="1:4">
      <c r="A2021" s="2" t="s">
        <v>7286</v>
      </c>
      <c r="B2021" t="s">
        <v>5916</v>
      </c>
      <c r="C2021" t="s">
        <v>5917</v>
      </c>
      <c r="D2021">
        <v>1</v>
      </c>
    </row>
    <row r="2022" spans="1:4">
      <c r="A2022" s="2" t="s">
        <v>6835</v>
      </c>
      <c r="B2022" t="s">
        <v>7630</v>
      </c>
      <c r="C2022" t="s">
        <v>5917</v>
      </c>
      <c r="D2022">
        <v>2</v>
      </c>
    </row>
    <row r="2023" spans="1:4">
      <c r="A2023" s="2" t="s">
        <v>5379</v>
      </c>
      <c r="B2023" t="s">
        <v>5385</v>
      </c>
      <c r="C2023" t="s">
        <v>5917</v>
      </c>
      <c r="D2023">
        <v>1</v>
      </c>
    </row>
    <row r="2024" spans="1:4">
      <c r="A2024" s="2" t="s">
        <v>7328</v>
      </c>
      <c r="B2024" t="s">
        <v>7630</v>
      </c>
      <c r="C2024" t="s">
        <v>5917</v>
      </c>
      <c r="D2024">
        <v>2</v>
      </c>
    </row>
    <row r="2025" spans="1:4">
      <c r="A2025" s="2" t="s">
        <v>2431</v>
      </c>
      <c r="B2025" t="s">
        <v>5172</v>
      </c>
      <c r="C2025" t="s">
        <v>5917</v>
      </c>
      <c r="D2025">
        <v>2</v>
      </c>
    </row>
    <row r="2026" spans="1:4">
      <c r="A2026" s="2" t="s">
        <v>1053</v>
      </c>
      <c r="B2026" t="s">
        <v>5385</v>
      </c>
      <c r="C2026" t="s">
        <v>5917</v>
      </c>
      <c r="D2026">
        <v>1</v>
      </c>
    </row>
    <row r="2027" spans="1:4">
      <c r="A2027" s="2" t="s">
        <v>804</v>
      </c>
      <c r="B2027" t="s">
        <v>5916</v>
      </c>
      <c r="C2027" t="s">
        <v>5917</v>
      </c>
      <c r="D2027">
        <v>1</v>
      </c>
    </row>
    <row r="2028" spans="1:4">
      <c r="A2028" s="2" t="s">
        <v>1578</v>
      </c>
      <c r="B2028" t="s">
        <v>7630</v>
      </c>
      <c r="C2028" t="s">
        <v>5917</v>
      </c>
      <c r="D2028">
        <v>2</v>
      </c>
    </row>
    <row r="2029" spans="1:4">
      <c r="A2029" s="2" t="s">
        <v>5360</v>
      </c>
      <c r="B2029" t="s">
        <v>7630</v>
      </c>
      <c r="C2029" t="s">
        <v>5917</v>
      </c>
      <c r="D2029">
        <v>2</v>
      </c>
    </row>
    <row r="2030" spans="1:4">
      <c r="A2030" s="2" t="s">
        <v>1963</v>
      </c>
      <c r="B2030" t="s">
        <v>7630</v>
      </c>
      <c r="C2030" t="s">
        <v>5917</v>
      </c>
      <c r="D2030">
        <v>2</v>
      </c>
    </row>
    <row r="2031" spans="1:4">
      <c r="A2031" s="2" t="s">
        <v>1831</v>
      </c>
      <c r="B2031" t="s">
        <v>7630</v>
      </c>
      <c r="C2031" t="s">
        <v>5917</v>
      </c>
      <c r="D2031">
        <v>2</v>
      </c>
    </row>
    <row r="2032" spans="1:4">
      <c r="A2032" s="2" t="s">
        <v>6445</v>
      </c>
      <c r="B2032" t="s">
        <v>7630</v>
      </c>
      <c r="C2032" t="s">
        <v>5917</v>
      </c>
      <c r="D2032">
        <v>2</v>
      </c>
    </row>
    <row r="2033" spans="1:4">
      <c r="A2033" s="2" t="s">
        <v>6648</v>
      </c>
      <c r="B2033" t="s">
        <v>601</v>
      </c>
      <c r="C2033" t="s">
        <v>5917</v>
      </c>
      <c r="D2033">
        <v>1</v>
      </c>
    </row>
    <row r="2034" spans="1:4">
      <c r="A2034" s="2" t="s">
        <v>2648</v>
      </c>
      <c r="B2034" t="s">
        <v>5916</v>
      </c>
      <c r="C2034" t="s">
        <v>5917</v>
      </c>
      <c r="D2034">
        <v>1</v>
      </c>
    </row>
    <row r="2035" spans="1:4">
      <c r="A2035" s="2" t="s">
        <v>2788</v>
      </c>
      <c r="B2035" t="s">
        <v>7630</v>
      </c>
      <c r="C2035" t="s">
        <v>5917</v>
      </c>
      <c r="D2035">
        <v>2</v>
      </c>
    </row>
    <row r="2036" spans="1:4">
      <c r="A2036" s="2" t="s">
        <v>4548</v>
      </c>
      <c r="B2036" t="s">
        <v>7630</v>
      </c>
      <c r="C2036" t="s">
        <v>5917</v>
      </c>
      <c r="D2036">
        <v>2</v>
      </c>
    </row>
    <row r="2037" spans="1:4">
      <c r="A2037" s="2" t="s">
        <v>4078</v>
      </c>
      <c r="B2037" t="s">
        <v>7630</v>
      </c>
      <c r="C2037" t="s">
        <v>5917</v>
      </c>
      <c r="D2037">
        <v>2</v>
      </c>
    </row>
    <row r="2038" spans="1:4">
      <c r="A2038" s="2" t="s">
        <v>3003</v>
      </c>
      <c r="B2038" t="s">
        <v>7630</v>
      </c>
      <c r="C2038" t="s">
        <v>5917</v>
      </c>
      <c r="D2038">
        <v>2</v>
      </c>
    </row>
    <row r="2039" spans="1:4">
      <c r="A2039" s="2" t="s">
        <v>6978</v>
      </c>
      <c r="B2039" t="s">
        <v>7630</v>
      </c>
      <c r="C2039" t="s">
        <v>5917</v>
      </c>
      <c r="D2039">
        <v>2</v>
      </c>
    </row>
    <row r="2040" spans="1:4">
      <c r="A2040" s="2" t="s">
        <v>6027</v>
      </c>
      <c r="B2040" t="s">
        <v>5916</v>
      </c>
      <c r="C2040" t="s">
        <v>5917</v>
      </c>
      <c r="D2040">
        <v>1</v>
      </c>
    </row>
    <row r="2041" spans="1:4">
      <c r="A2041" s="2" t="s">
        <v>6602</v>
      </c>
      <c r="B2041" t="s">
        <v>5385</v>
      </c>
      <c r="C2041" t="s">
        <v>5917</v>
      </c>
      <c r="D2041">
        <v>1</v>
      </c>
    </row>
    <row r="2042" spans="1:4">
      <c r="A2042" s="2" t="s">
        <v>4333</v>
      </c>
      <c r="B2042" t="s">
        <v>7630</v>
      </c>
      <c r="C2042" t="s">
        <v>5917</v>
      </c>
      <c r="D2042">
        <v>2</v>
      </c>
    </row>
    <row r="2043" spans="1:4">
      <c r="A2043" s="2" t="s">
        <v>4906</v>
      </c>
      <c r="B2043" t="s">
        <v>7630</v>
      </c>
      <c r="C2043" t="s">
        <v>5917</v>
      </c>
      <c r="D2043">
        <v>2</v>
      </c>
    </row>
    <row r="2044" spans="1:4">
      <c r="A2044" s="2" t="s">
        <v>2992</v>
      </c>
      <c r="B2044" t="s">
        <v>7630</v>
      </c>
      <c r="C2044" t="s">
        <v>5917</v>
      </c>
      <c r="D2044">
        <v>2</v>
      </c>
    </row>
    <row r="2045" spans="1:4">
      <c r="A2045" s="2" t="s">
        <v>2360</v>
      </c>
      <c r="B2045" t="s">
        <v>7630</v>
      </c>
      <c r="C2045" t="s">
        <v>5756</v>
      </c>
      <c r="D2045">
        <v>2</v>
      </c>
    </row>
    <row r="2046" spans="1:4">
      <c r="A2046" s="2" t="s">
        <v>1278</v>
      </c>
      <c r="B2046" t="s">
        <v>5916</v>
      </c>
      <c r="C2046" t="s">
        <v>5756</v>
      </c>
      <c r="D2046">
        <v>1</v>
      </c>
    </row>
    <row r="2047" spans="1:4">
      <c r="A2047" s="2" t="s">
        <v>825</v>
      </c>
      <c r="B2047" t="s">
        <v>5385</v>
      </c>
      <c r="C2047" t="s">
        <v>5917</v>
      </c>
      <c r="D2047">
        <v>1</v>
      </c>
    </row>
    <row r="2048" spans="1:4">
      <c r="A2048" s="2" t="s">
        <v>2617</v>
      </c>
      <c r="B2048" t="s">
        <v>5916</v>
      </c>
      <c r="C2048" t="s">
        <v>5756</v>
      </c>
      <c r="D2048">
        <v>1</v>
      </c>
    </row>
    <row r="2049" spans="1:4">
      <c r="A2049" s="2" t="s">
        <v>265</v>
      </c>
      <c r="B2049" t="s">
        <v>5385</v>
      </c>
      <c r="C2049" t="s">
        <v>5917</v>
      </c>
      <c r="D2049">
        <v>1</v>
      </c>
    </row>
    <row r="2050" spans="1:4">
      <c r="A2050" s="2" t="s">
        <v>1560</v>
      </c>
      <c r="B2050" t="s">
        <v>7630</v>
      </c>
      <c r="C2050" t="s">
        <v>5917</v>
      </c>
      <c r="D2050">
        <v>2</v>
      </c>
    </row>
    <row r="2051" spans="1:4">
      <c r="A2051" s="2" t="s">
        <v>1446</v>
      </c>
      <c r="B2051" t="s">
        <v>7630</v>
      </c>
      <c r="C2051" t="s">
        <v>5917</v>
      </c>
      <c r="D2051">
        <v>2</v>
      </c>
    </row>
    <row r="2052" spans="1:4">
      <c r="A2052" s="2" t="s">
        <v>5969</v>
      </c>
      <c r="B2052" t="s">
        <v>7630</v>
      </c>
      <c r="C2052" t="s">
        <v>5917</v>
      </c>
      <c r="D2052">
        <v>2</v>
      </c>
    </row>
    <row r="2053" spans="1:4">
      <c r="A2053" s="2" t="s">
        <v>5983</v>
      </c>
      <c r="B2053" t="s">
        <v>7630</v>
      </c>
      <c r="C2053" t="s">
        <v>5917</v>
      </c>
      <c r="D2053">
        <v>2</v>
      </c>
    </row>
    <row r="2054" spans="1:4">
      <c r="A2054" s="2" t="s">
        <v>6002</v>
      </c>
      <c r="B2054" t="s">
        <v>7630</v>
      </c>
      <c r="C2054" t="s">
        <v>5917</v>
      </c>
      <c r="D2054">
        <v>2</v>
      </c>
    </row>
    <row r="2055" spans="1:4">
      <c r="A2055" s="2" t="s">
        <v>1132</v>
      </c>
      <c r="B2055" t="s">
        <v>5385</v>
      </c>
      <c r="C2055" t="s">
        <v>5917</v>
      </c>
      <c r="D2055">
        <v>1</v>
      </c>
    </row>
    <row r="2056" spans="1:4">
      <c r="A2056" s="2" t="s">
        <v>748</v>
      </c>
      <c r="B2056" t="s">
        <v>5916</v>
      </c>
      <c r="C2056" t="s">
        <v>5917</v>
      </c>
      <c r="D2056">
        <v>1</v>
      </c>
    </row>
    <row r="2057" spans="1:4">
      <c r="A2057" s="2" t="s">
        <v>1897</v>
      </c>
      <c r="B2057" t="s">
        <v>7630</v>
      </c>
      <c r="C2057" t="s">
        <v>5917</v>
      </c>
      <c r="D2057">
        <v>2</v>
      </c>
    </row>
    <row r="2058" spans="1:4">
      <c r="A2058" s="2" t="s">
        <v>7407</v>
      </c>
      <c r="B2058" t="s">
        <v>5916</v>
      </c>
      <c r="C2058" t="s">
        <v>5917</v>
      </c>
      <c r="D2058">
        <v>1</v>
      </c>
    </row>
    <row r="2059" spans="1:4">
      <c r="A2059" s="2" t="s">
        <v>7354</v>
      </c>
      <c r="B2059" t="s">
        <v>7630</v>
      </c>
      <c r="C2059" t="s">
        <v>5917</v>
      </c>
      <c r="D2059">
        <v>2</v>
      </c>
    </row>
    <row r="2060" spans="1:4">
      <c r="A2060" s="2" t="s">
        <v>1157</v>
      </c>
      <c r="B2060" t="s">
        <v>5916</v>
      </c>
      <c r="C2060" t="s">
        <v>5758</v>
      </c>
      <c r="D2060">
        <v>1</v>
      </c>
    </row>
    <row r="2061" spans="1:4">
      <c r="A2061" s="2" t="s">
        <v>2759</v>
      </c>
      <c r="B2061" t="s">
        <v>7630</v>
      </c>
      <c r="C2061" t="s">
        <v>5917</v>
      </c>
      <c r="D2061">
        <v>2</v>
      </c>
    </row>
    <row r="2062" spans="1:4">
      <c r="A2062" s="2" t="s">
        <v>45</v>
      </c>
      <c r="B2062" t="s">
        <v>5385</v>
      </c>
      <c r="C2062" t="s">
        <v>5917</v>
      </c>
      <c r="D2062">
        <v>1</v>
      </c>
    </row>
    <row r="2063" spans="1:4">
      <c r="A2063" s="2" t="s">
        <v>3110</v>
      </c>
      <c r="B2063" t="s">
        <v>7630</v>
      </c>
      <c r="C2063" t="s">
        <v>5917</v>
      </c>
      <c r="D2063">
        <v>2</v>
      </c>
    </row>
    <row r="2064" spans="1:4">
      <c r="A2064" s="2" t="s">
        <v>4870</v>
      </c>
      <c r="B2064" t="s">
        <v>7630</v>
      </c>
      <c r="C2064" t="s">
        <v>5917</v>
      </c>
      <c r="D2064">
        <v>2</v>
      </c>
    </row>
    <row r="2065" spans="1:4">
      <c r="A2065" s="2" t="s">
        <v>2944</v>
      </c>
      <c r="B2065" t="s">
        <v>7630</v>
      </c>
      <c r="C2065" t="s">
        <v>5917</v>
      </c>
      <c r="D2065">
        <v>2</v>
      </c>
    </row>
    <row r="2066" spans="1:4">
      <c r="A2066" s="2" t="s">
        <v>6364</v>
      </c>
      <c r="B2066" t="s">
        <v>7630</v>
      </c>
      <c r="C2066" t="s">
        <v>5917</v>
      </c>
      <c r="D2066">
        <v>2</v>
      </c>
    </row>
    <row r="2067" spans="1:4">
      <c r="A2067" s="2" t="s">
        <v>5228</v>
      </c>
      <c r="B2067" t="s">
        <v>5385</v>
      </c>
      <c r="C2067" t="s">
        <v>5756</v>
      </c>
      <c r="D2067">
        <v>1</v>
      </c>
    </row>
    <row r="2068" spans="1:4">
      <c r="A2068" s="2" t="s">
        <v>982</v>
      </c>
      <c r="B2068" t="s">
        <v>5916</v>
      </c>
      <c r="C2068" t="s">
        <v>5758</v>
      </c>
      <c r="D2068">
        <v>1</v>
      </c>
    </row>
    <row r="2069" spans="1:4">
      <c r="A2069" s="2" t="s">
        <v>1792</v>
      </c>
      <c r="B2069" t="s">
        <v>7630</v>
      </c>
      <c r="C2069" t="s">
        <v>5917</v>
      </c>
      <c r="D2069">
        <v>2</v>
      </c>
    </row>
    <row r="2070" spans="1:4">
      <c r="A2070" s="2" t="s">
        <v>1402</v>
      </c>
      <c r="B2070" t="s">
        <v>7630</v>
      </c>
      <c r="C2070" t="s">
        <v>5917</v>
      </c>
      <c r="D2070">
        <v>2</v>
      </c>
    </row>
    <row r="2071" spans="1:4">
      <c r="A2071" s="2" t="s">
        <v>4256</v>
      </c>
      <c r="B2071" t="s">
        <v>7630</v>
      </c>
      <c r="C2071" t="s">
        <v>5917</v>
      </c>
      <c r="D2071">
        <v>2</v>
      </c>
    </row>
    <row r="2072" spans="1:4">
      <c r="A2072" s="2" t="s">
        <v>4216</v>
      </c>
      <c r="B2072" t="s">
        <v>7630</v>
      </c>
      <c r="C2072" t="s">
        <v>5917</v>
      </c>
      <c r="D2072">
        <v>2</v>
      </c>
    </row>
    <row r="2073" spans="1:4">
      <c r="A2073" s="2" t="s">
        <v>5178</v>
      </c>
      <c r="B2073" t="s">
        <v>5172</v>
      </c>
      <c r="C2073" t="s">
        <v>5917</v>
      </c>
      <c r="D2073">
        <v>2</v>
      </c>
    </row>
    <row r="2074" spans="1:4">
      <c r="A2074" s="2" t="s">
        <v>7543</v>
      </c>
      <c r="B2074" t="s">
        <v>7630</v>
      </c>
      <c r="C2074" t="s">
        <v>5917</v>
      </c>
      <c r="D2074">
        <v>2</v>
      </c>
    </row>
    <row r="2075" spans="1:4">
      <c r="A2075" s="2" t="s">
        <v>5939</v>
      </c>
      <c r="B2075" t="s">
        <v>991</v>
      </c>
      <c r="C2075" t="s">
        <v>5917</v>
      </c>
      <c r="D2075">
        <v>1</v>
      </c>
    </row>
    <row r="2076" spans="1:4">
      <c r="A2076" s="2" t="s">
        <v>6723</v>
      </c>
      <c r="B2076" t="s">
        <v>7630</v>
      </c>
      <c r="C2076" t="s">
        <v>5917</v>
      </c>
      <c r="D2076">
        <v>2</v>
      </c>
    </row>
    <row r="2077" spans="1:4">
      <c r="A2077" s="2" t="s">
        <v>2135</v>
      </c>
      <c r="B2077" t="s">
        <v>5385</v>
      </c>
      <c r="C2077" t="s">
        <v>5756</v>
      </c>
      <c r="D2077">
        <v>1</v>
      </c>
    </row>
    <row r="2078" spans="1:4">
      <c r="A2078" s="2" t="s">
        <v>7954</v>
      </c>
      <c r="B2078" t="s">
        <v>7630</v>
      </c>
      <c r="C2078" t="s">
        <v>5917</v>
      </c>
      <c r="D2078">
        <v>2</v>
      </c>
    </row>
    <row r="2079" spans="1:4">
      <c r="A2079" s="2" t="s">
        <v>6094</v>
      </c>
      <c r="B2079" t="s">
        <v>7630</v>
      </c>
      <c r="C2079" t="s">
        <v>5917</v>
      </c>
      <c r="D2079">
        <v>2</v>
      </c>
    </row>
    <row r="2080" spans="1:4">
      <c r="A2080" s="2" t="s">
        <v>7561</v>
      </c>
      <c r="B2080" t="s">
        <v>7630</v>
      </c>
      <c r="C2080" t="s">
        <v>5917</v>
      </c>
      <c r="D2080">
        <v>2</v>
      </c>
    </row>
    <row r="2081" spans="1:4">
      <c r="A2081" s="2" t="s">
        <v>5931</v>
      </c>
      <c r="B2081" t="s">
        <v>5385</v>
      </c>
      <c r="C2081" t="s">
        <v>5917</v>
      </c>
      <c r="D2081">
        <v>1</v>
      </c>
    </row>
    <row r="2082" spans="1:4">
      <c r="A2082" s="2" t="s">
        <v>2847</v>
      </c>
      <c r="B2082" t="s">
        <v>7630</v>
      </c>
      <c r="C2082" t="s">
        <v>5917</v>
      </c>
      <c r="D2082">
        <v>2</v>
      </c>
    </row>
    <row r="2083" spans="1:4">
      <c r="A2083" s="2" t="s">
        <v>392</v>
      </c>
      <c r="B2083" t="s">
        <v>5385</v>
      </c>
      <c r="C2083" t="s">
        <v>5917</v>
      </c>
      <c r="D2083">
        <v>1</v>
      </c>
    </row>
    <row r="2084" spans="1:4">
      <c r="A2084" s="2" t="s">
        <v>266</v>
      </c>
      <c r="B2084" t="s">
        <v>5385</v>
      </c>
      <c r="C2084" t="s">
        <v>5917</v>
      </c>
      <c r="D2084">
        <v>1</v>
      </c>
    </row>
    <row r="2085" spans="1:4">
      <c r="A2085" s="2" t="s">
        <v>5870</v>
      </c>
      <c r="B2085" t="s">
        <v>345</v>
      </c>
      <c r="C2085" t="s">
        <v>5917</v>
      </c>
      <c r="D2085">
        <v>1</v>
      </c>
    </row>
    <row r="2086" spans="1:4">
      <c r="A2086" s="2" t="s">
        <v>3943</v>
      </c>
      <c r="B2086" t="s">
        <v>7630</v>
      </c>
      <c r="C2086" t="s">
        <v>5917</v>
      </c>
      <c r="D2086">
        <v>2</v>
      </c>
    </row>
    <row r="2087" spans="1:4">
      <c r="A2087" s="2" t="s">
        <v>4881</v>
      </c>
      <c r="B2087" t="s">
        <v>7630</v>
      </c>
      <c r="C2087" t="s">
        <v>5917</v>
      </c>
      <c r="D2087">
        <v>2</v>
      </c>
    </row>
    <row r="2088" spans="1:4">
      <c r="A2088" s="2" t="s">
        <v>7415</v>
      </c>
      <c r="B2088" t="s">
        <v>7630</v>
      </c>
      <c r="C2088" t="s">
        <v>5917</v>
      </c>
      <c r="D2088">
        <v>2</v>
      </c>
    </row>
    <row r="2089" spans="1:4">
      <c r="A2089" s="2" t="s">
        <v>7227</v>
      </c>
      <c r="B2089" t="s">
        <v>7630</v>
      </c>
      <c r="C2089" t="s">
        <v>5917</v>
      </c>
      <c r="D2089">
        <v>2</v>
      </c>
    </row>
    <row r="2090" spans="1:4">
      <c r="A2090" s="2" t="s">
        <v>6104</v>
      </c>
      <c r="B2090" t="s">
        <v>7630</v>
      </c>
      <c r="C2090" t="s">
        <v>5917</v>
      </c>
      <c r="D2090">
        <v>2</v>
      </c>
    </row>
    <row r="2091" spans="1:4">
      <c r="A2091" s="2" t="s">
        <v>6791</v>
      </c>
      <c r="B2091" t="s">
        <v>7630</v>
      </c>
      <c r="C2091" t="s">
        <v>5917</v>
      </c>
      <c r="D2091">
        <v>2</v>
      </c>
    </row>
    <row r="2092" spans="1:4">
      <c r="A2092" s="2" t="s">
        <v>5403</v>
      </c>
      <c r="B2092" t="s">
        <v>5385</v>
      </c>
      <c r="C2092" t="s">
        <v>5917</v>
      </c>
      <c r="D2092">
        <v>1</v>
      </c>
    </row>
    <row r="2093" spans="1:4">
      <c r="A2093" s="2" t="s">
        <v>470</v>
      </c>
      <c r="B2093" t="s">
        <v>5385</v>
      </c>
      <c r="C2093" t="s">
        <v>5917</v>
      </c>
      <c r="D2093">
        <v>1</v>
      </c>
    </row>
    <row r="2094" spans="1:4">
      <c r="A2094" s="2" t="s">
        <v>1609</v>
      </c>
      <c r="B2094" t="s">
        <v>7630</v>
      </c>
      <c r="C2094" t="s">
        <v>5917</v>
      </c>
      <c r="D2094">
        <v>2</v>
      </c>
    </row>
    <row r="2095" spans="1:4">
      <c r="A2095" s="2" t="s">
        <v>3447</v>
      </c>
      <c r="B2095" t="s">
        <v>7630</v>
      </c>
      <c r="C2095" t="s">
        <v>5917</v>
      </c>
      <c r="D2095">
        <v>2</v>
      </c>
    </row>
    <row r="2096" spans="1:4">
      <c r="A2096" s="2" t="s">
        <v>4664</v>
      </c>
      <c r="B2096" t="s">
        <v>7630</v>
      </c>
      <c r="C2096" t="s">
        <v>5917</v>
      </c>
      <c r="D2096">
        <v>2</v>
      </c>
    </row>
    <row r="2097" spans="1:4">
      <c r="A2097" s="2" t="s">
        <v>4802</v>
      </c>
      <c r="B2097" t="s">
        <v>7630</v>
      </c>
      <c r="C2097" t="s">
        <v>5917</v>
      </c>
      <c r="D2097">
        <v>2</v>
      </c>
    </row>
    <row r="2098" spans="1:4">
      <c r="A2098" s="2" t="s">
        <v>7821</v>
      </c>
      <c r="B2098" t="s">
        <v>5916</v>
      </c>
      <c r="C2098" t="s">
        <v>5917</v>
      </c>
      <c r="D2098">
        <v>1</v>
      </c>
    </row>
    <row r="2099" spans="1:4">
      <c r="A2099" s="2" t="s">
        <v>5680</v>
      </c>
      <c r="B2099" t="s">
        <v>7630</v>
      </c>
      <c r="C2099" t="s">
        <v>5757</v>
      </c>
      <c r="D2099">
        <v>2</v>
      </c>
    </row>
    <row r="2100" spans="1:4">
      <c r="A2100" s="2" t="s">
        <v>6609</v>
      </c>
      <c r="B2100" t="s">
        <v>7630</v>
      </c>
      <c r="C2100" t="s">
        <v>5917</v>
      </c>
      <c r="D2100">
        <v>2</v>
      </c>
    </row>
    <row r="2101" spans="1:4">
      <c r="A2101" s="2" t="s">
        <v>5949</v>
      </c>
      <c r="B2101" t="s">
        <v>5916</v>
      </c>
      <c r="C2101" t="s">
        <v>5917</v>
      </c>
      <c r="D2101">
        <v>1</v>
      </c>
    </row>
    <row r="2102" spans="1:4">
      <c r="A2102" s="2" t="s">
        <v>68</v>
      </c>
      <c r="B2102" t="s">
        <v>5385</v>
      </c>
      <c r="C2102" t="s">
        <v>5917</v>
      </c>
      <c r="D2102">
        <v>1</v>
      </c>
    </row>
    <row r="2103" spans="1:4">
      <c r="A2103" s="2" t="s">
        <v>1690</v>
      </c>
      <c r="B2103" t="s">
        <v>7630</v>
      </c>
      <c r="C2103" t="s">
        <v>5917</v>
      </c>
      <c r="D2103">
        <v>2</v>
      </c>
    </row>
    <row r="2104" spans="1:4">
      <c r="A2104" s="2" t="s">
        <v>4096</v>
      </c>
      <c r="B2104" t="s">
        <v>7630</v>
      </c>
      <c r="C2104" t="s">
        <v>5917</v>
      </c>
      <c r="D2104">
        <v>2</v>
      </c>
    </row>
    <row r="2105" spans="1:4">
      <c r="A2105" s="2" t="s">
        <v>7441</v>
      </c>
      <c r="B2105" t="s">
        <v>7630</v>
      </c>
      <c r="C2105" t="s">
        <v>5917</v>
      </c>
      <c r="D2105">
        <v>2</v>
      </c>
    </row>
    <row r="2106" spans="1:4">
      <c r="A2106" s="2" t="s">
        <v>4656</v>
      </c>
      <c r="B2106" t="s">
        <v>7630</v>
      </c>
      <c r="C2106" t="s">
        <v>5917</v>
      </c>
      <c r="D2106">
        <v>2</v>
      </c>
    </row>
    <row r="2107" spans="1:4">
      <c r="A2107" s="2" t="s">
        <v>6144</v>
      </c>
      <c r="B2107" t="s">
        <v>7630</v>
      </c>
      <c r="C2107" t="s">
        <v>5758</v>
      </c>
      <c r="D2107">
        <v>2</v>
      </c>
    </row>
    <row r="2108" spans="1:4">
      <c r="A2108" s="2" t="s">
        <v>6483</v>
      </c>
      <c r="B2108" t="s">
        <v>7630</v>
      </c>
      <c r="C2108" t="s">
        <v>5917</v>
      </c>
      <c r="D2108">
        <v>2</v>
      </c>
    </row>
    <row r="2109" spans="1:4">
      <c r="A2109" s="2" t="s">
        <v>1035</v>
      </c>
      <c r="B2109" t="s">
        <v>5385</v>
      </c>
      <c r="C2109" t="s">
        <v>5917</v>
      </c>
      <c r="D2109">
        <v>1</v>
      </c>
    </row>
    <row r="2110" spans="1:4">
      <c r="A2110" s="2" t="s">
        <v>471</v>
      </c>
      <c r="B2110" t="s">
        <v>5385</v>
      </c>
      <c r="C2110" t="s">
        <v>5917</v>
      </c>
      <c r="D2110">
        <v>1</v>
      </c>
    </row>
    <row r="2111" spans="1:4">
      <c r="A2111" s="2" t="s">
        <v>77</v>
      </c>
      <c r="B2111" t="s">
        <v>5385</v>
      </c>
      <c r="C2111" t="s">
        <v>5917</v>
      </c>
      <c r="D2111">
        <v>1</v>
      </c>
    </row>
    <row r="2112" spans="1:4">
      <c r="A2112" s="2" t="s">
        <v>1367</v>
      </c>
      <c r="B2112" t="s">
        <v>7630</v>
      </c>
      <c r="C2112" t="s">
        <v>5917</v>
      </c>
      <c r="D2112">
        <v>2</v>
      </c>
    </row>
    <row r="2113" spans="1:4">
      <c r="A2113" s="2" t="s">
        <v>7865</v>
      </c>
      <c r="B2113" t="s">
        <v>7630</v>
      </c>
      <c r="C2113" t="s">
        <v>5917</v>
      </c>
      <c r="D2113">
        <v>2</v>
      </c>
    </row>
    <row r="2114" spans="1:4">
      <c r="A2114" s="2" t="s">
        <v>4910</v>
      </c>
      <c r="B2114" t="s">
        <v>7630</v>
      </c>
      <c r="C2114" t="s">
        <v>5917</v>
      </c>
      <c r="D2114">
        <v>2</v>
      </c>
    </row>
    <row r="2115" spans="1:4">
      <c r="A2115" s="2" t="s">
        <v>3338</v>
      </c>
      <c r="B2115" t="s">
        <v>7630</v>
      </c>
      <c r="C2115" t="s">
        <v>5917</v>
      </c>
      <c r="D2115">
        <v>2</v>
      </c>
    </row>
    <row r="2116" spans="1:4">
      <c r="A2116" s="2" t="s">
        <v>1942</v>
      </c>
      <c r="B2116" t="s">
        <v>7630</v>
      </c>
      <c r="C2116" t="s">
        <v>5917</v>
      </c>
      <c r="D2116">
        <v>2</v>
      </c>
    </row>
    <row r="2117" spans="1:4">
      <c r="A2117" s="2" t="s">
        <v>2188</v>
      </c>
      <c r="B2117" t="s">
        <v>5385</v>
      </c>
      <c r="C2117" t="s">
        <v>5917</v>
      </c>
      <c r="D2117">
        <v>1</v>
      </c>
    </row>
    <row r="2118" spans="1:4">
      <c r="A2118" s="2" t="s">
        <v>2045</v>
      </c>
      <c r="B2118" t="s">
        <v>7630</v>
      </c>
      <c r="C2118" t="s">
        <v>5917</v>
      </c>
      <c r="D2118">
        <v>2</v>
      </c>
    </row>
    <row r="2119" spans="1:4">
      <c r="A2119" s="2" t="s">
        <v>7287</v>
      </c>
      <c r="B2119" t="s">
        <v>7630</v>
      </c>
      <c r="C2119" t="s">
        <v>5917</v>
      </c>
      <c r="D2119">
        <v>2</v>
      </c>
    </row>
    <row r="2120" spans="1:4">
      <c r="A2120" s="2" t="s">
        <v>2346</v>
      </c>
      <c r="B2120" t="s">
        <v>5385</v>
      </c>
      <c r="C2120" t="s">
        <v>5917</v>
      </c>
      <c r="D2120">
        <v>1</v>
      </c>
    </row>
    <row r="2121" spans="1:4">
      <c r="A2121" s="2" t="s">
        <v>38</v>
      </c>
      <c r="B2121" t="s">
        <v>5916</v>
      </c>
      <c r="C2121" t="s">
        <v>5917</v>
      </c>
      <c r="D2121">
        <v>1</v>
      </c>
    </row>
    <row r="2122" spans="1:4">
      <c r="A2122" s="2" t="s">
        <v>5043</v>
      </c>
      <c r="B2122" t="s">
        <v>7630</v>
      </c>
      <c r="C2122" t="s">
        <v>5917</v>
      </c>
      <c r="D2122">
        <v>2</v>
      </c>
    </row>
    <row r="2123" spans="1:4">
      <c r="A2123" s="2" t="s">
        <v>3339</v>
      </c>
      <c r="B2123" t="s">
        <v>7630</v>
      </c>
      <c r="C2123" t="s">
        <v>5917</v>
      </c>
      <c r="D2123">
        <v>2</v>
      </c>
    </row>
    <row r="2124" spans="1:4">
      <c r="A2124" s="2" t="s">
        <v>3243</v>
      </c>
      <c r="B2124" t="s">
        <v>7630</v>
      </c>
      <c r="C2124" t="s">
        <v>5917</v>
      </c>
      <c r="D2124">
        <v>2</v>
      </c>
    </row>
    <row r="2125" spans="1:4">
      <c r="A2125" s="2" t="s">
        <v>3801</v>
      </c>
      <c r="B2125" t="s">
        <v>7630</v>
      </c>
      <c r="C2125" t="s">
        <v>5917</v>
      </c>
      <c r="D2125">
        <v>2</v>
      </c>
    </row>
    <row r="2126" spans="1:4">
      <c r="A2126" s="2" t="s">
        <v>3463</v>
      </c>
      <c r="B2126" t="s">
        <v>5385</v>
      </c>
      <c r="C2126" t="s">
        <v>5917</v>
      </c>
      <c r="D2126">
        <v>1</v>
      </c>
    </row>
    <row r="2127" spans="1:4">
      <c r="A2127" s="2" t="s">
        <v>146</v>
      </c>
      <c r="B2127" t="s">
        <v>4864</v>
      </c>
      <c r="C2127" t="s">
        <v>5917</v>
      </c>
      <c r="D2127">
        <v>1</v>
      </c>
    </row>
    <row r="2128" spans="1:4">
      <c r="A2128" s="2" t="s">
        <v>147</v>
      </c>
      <c r="B2128" t="s">
        <v>5916</v>
      </c>
      <c r="C2128" t="s">
        <v>5917</v>
      </c>
      <c r="D2128">
        <v>1</v>
      </c>
    </row>
    <row r="2129" spans="1:4">
      <c r="A2129" s="2" t="s">
        <v>267</v>
      </c>
      <c r="B2129" t="s">
        <v>5385</v>
      </c>
      <c r="C2129" t="s">
        <v>5917</v>
      </c>
      <c r="D2129">
        <v>1</v>
      </c>
    </row>
    <row r="2130" spans="1:4">
      <c r="A2130" s="2" t="s">
        <v>4448</v>
      </c>
      <c r="B2130" t="s">
        <v>7630</v>
      </c>
      <c r="C2130" t="s">
        <v>5917</v>
      </c>
      <c r="D2130">
        <v>2</v>
      </c>
    </row>
    <row r="2131" spans="1:4">
      <c r="A2131" s="2" t="s">
        <v>4341</v>
      </c>
      <c r="B2131" t="s">
        <v>7630</v>
      </c>
      <c r="C2131" t="s">
        <v>5917</v>
      </c>
      <c r="D2131">
        <v>2</v>
      </c>
    </row>
    <row r="2132" spans="1:4">
      <c r="A2132" s="2" t="s">
        <v>7536</v>
      </c>
      <c r="B2132" t="s">
        <v>7630</v>
      </c>
      <c r="C2132" t="s">
        <v>5917</v>
      </c>
      <c r="D2132">
        <v>2</v>
      </c>
    </row>
    <row r="2133" spans="1:4">
      <c r="A2133" s="2" t="s">
        <v>1953</v>
      </c>
      <c r="B2133" t="s">
        <v>7630</v>
      </c>
      <c r="C2133" t="s">
        <v>5917</v>
      </c>
      <c r="D2133">
        <v>2</v>
      </c>
    </row>
    <row r="2134" spans="1:4">
      <c r="A2134" s="2" t="s">
        <v>1915</v>
      </c>
      <c r="B2134" t="s">
        <v>7630</v>
      </c>
      <c r="C2134" t="s">
        <v>5917</v>
      </c>
      <c r="D2134">
        <v>2</v>
      </c>
    </row>
    <row r="2135" spans="1:4">
      <c r="A2135" s="2" t="s">
        <v>6994</v>
      </c>
      <c r="B2135" t="s">
        <v>7630</v>
      </c>
      <c r="C2135" t="s">
        <v>5917</v>
      </c>
      <c r="D2135">
        <v>2</v>
      </c>
    </row>
    <row r="2136" spans="1:4">
      <c r="A2136" s="2" t="s">
        <v>7817</v>
      </c>
      <c r="B2136" t="s">
        <v>7630</v>
      </c>
      <c r="C2136" t="s">
        <v>5917</v>
      </c>
      <c r="D2136">
        <v>2</v>
      </c>
    </row>
    <row r="2137" spans="1:4">
      <c r="A2137" s="2" t="s">
        <v>148</v>
      </c>
      <c r="B2137" t="s">
        <v>1078</v>
      </c>
      <c r="C2137" t="s">
        <v>5917</v>
      </c>
      <c r="D2137">
        <v>1</v>
      </c>
    </row>
    <row r="2138" spans="1:4">
      <c r="A2138" s="2" t="s">
        <v>6677</v>
      </c>
      <c r="B2138" t="s">
        <v>7630</v>
      </c>
      <c r="C2138" t="s">
        <v>5917</v>
      </c>
      <c r="D2138">
        <v>2</v>
      </c>
    </row>
    <row r="2139" spans="1:4">
      <c r="A2139" s="2" t="s">
        <v>6496</v>
      </c>
      <c r="B2139" t="s">
        <v>7630</v>
      </c>
      <c r="C2139" t="s">
        <v>5917</v>
      </c>
      <c r="D2139">
        <v>2</v>
      </c>
    </row>
    <row r="2140" spans="1:4">
      <c r="A2140" s="2" t="s">
        <v>1281</v>
      </c>
      <c r="B2140" t="s">
        <v>5916</v>
      </c>
      <c r="C2140" t="s">
        <v>5758</v>
      </c>
      <c r="D2140">
        <v>1</v>
      </c>
    </row>
    <row r="2141" spans="1:4">
      <c r="A2141" s="2" t="s">
        <v>1331</v>
      </c>
      <c r="B2141" t="s">
        <v>7630</v>
      </c>
      <c r="C2141" t="s">
        <v>5917</v>
      </c>
      <c r="D2141">
        <v>2</v>
      </c>
    </row>
    <row r="2142" spans="1:4">
      <c r="A2142" s="2" t="s">
        <v>3829</v>
      </c>
      <c r="B2142" t="s">
        <v>7630</v>
      </c>
      <c r="C2142" t="s">
        <v>5917</v>
      </c>
      <c r="D2142">
        <v>2</v>
      </c>
    </row>
    <row r="2143" spans="1:4">
      <c r="A2143" s="2" t="s">
        <v>7982</v>
      </c>
      <c r="B2143" t="s">
        <v>7630</v>
      </c>
      <c r="C2143" t="s">
        <v>5917</v>
      </c>
      <c r="D2143">
        <v>2</v>
      </c>
    </row>
    <row r="2144" spans="1:4">
      <c r="A2144" s="2" t="s">
        <v>2077</v>
      </c>
      <c r="B2144" t="s">
        <v>7630</v>
      </c>
      <c r="C2144" t="s">
        <v>5917</v>
      </c>
      <c r="D2144">
        <v>2</v>
      </c>
    </row>
    <row r="2145" spans="1:4">
      <c r="A2145" s="2" t="s">
        <v>6675</v>
      </c>
      <c r="B2145" t="s">
        <v>7630</v>
      </c>
      <c r="C2145" t="s">
        <v>5917</v>
      </c>
      <c r="D2145">
        <v>2</v>
      </c>
    </row>
    <row r="2146" spans="1:4">
      <c r="A2146" s="2" t="s">
        <v>6715</v>
      </c>
      <c r="B2146" t="s">
        <v>7630</v>
      </c>
      <c r="C2146" t="s">
        <v>5917</v>
      </c>
      <c r="D2146">
        <v>2</v>
      </c>
    </row>
    <row r="2147" spans="1:4">
      <c r="A2147" s="2" t="s">
        <v>225</v>
      </c>
      <c r="B2147" t="s">
        <v>5385</v>
      </c>
      <c r="C2147" t="s">
        <v>5758</v>
      </c>
      <c r="D2147">
        <v>1</v>
      </c>
    </row>
    <row r="2148" spans="1:4">
      <c r="A2148" s="2" t="s">
        <v>3422</v>
      </c>
      <c r="B2148" t="s">
        <v>7630</v>
      </c>
      <c r="C2148" t="s">
        <v>5917</v>
      </c>
      <c r="D2148">
        <v>2</v>
      </c>
    </row>
    <row r="2149" spans="1:4">
      <c r="A2149" s="2" t="s">
        <v>6620</v>
      </c>
      <c r="B2149" t="s">
        <v>5385</v>
      </c>
      <c r="C2149" t="s">
        <v>5917</v>
      </c>
      <c r="D2149">
        <v>1</v>
      </c>
    </row>
    <row r="2150" spans="1:4">
      <c r="A2150" s="2" t="s">
        <v>317</v>
      </c>
      <c r="B2150" t="s">
        <v>5385</v>
      </c>
      <c r="C2150" t="s">
        <v>5917</v>
      </c>
      <c r="D2150">
        <v>1</v>
      </c>
    </row>
    <row r="2151" spans="1:4">
      <c r="A2151" s="2" t="s">
        <v>3204</v>
      </c>
      <c r="B2151" t="s">
        <v>7630</v>
      </c>
      <c r="C2151" t="s">
        <v>5917</v>
      </c>
      <c r="D2151">
        <v>2</v>
      </c>
    </row>
    <row r="2152" spans="1:4">
      <c r="A2152" s="2" t="s">
        <v>6382</v>
      </c>
      <c r="B2152" t="s">
        <v>5916</v>
      </c>
      <c r="C2152" t="s">
        <v>5917</v>
      </c>
      <c r="D2152">
        <v>1</v>
      </c>
    </row>
    <row r="2153" spans="1:4">
      <c r="A2153" s="2" t="s">
        <v>2445</v>
      </c>
      <c r="B2153" t="s">
        <v>5385</v>
      </c>
      <c r="C2153" t="s">
        <v>5917</v>
      </c>
      <c r="D2153">
        <v>1</v>
      </c>
    </row>
    <row r="2154" spans="1:4">
      <c r="A2154" s="2" t="s">
        <v>2649</v>
      </c>
      <c r="B2154" t="s">
        <v>5916</v>
      </c>
      <c r="C2154" t="s">
        <v>5917</v>
      </c>
      <c r="D2154">
        <v>1</v>
      </c>
    </row>
    <row r="2155" spans="1:4">
      <c r="A2155" s="2" t="s">
        <v>3976</v>
      </c>
      <c r="B2155" t="s">
        <v>7630</v>
      </c>
      <c r="C2155" t="s">
        <v>5917</v>
      </c>
      <c r="D2155">
        <v>2</v>
      </c>
    </row>
    <row r="2156" spans="1:4">
      <c r="A2156" s="2" t="s">
        <v>7337</v>
      </c>
      <c r="B2156" t="s">
        <v>7630</v>
      </c>
      <c r="C2156" t="s">
        <v>5917</v>
      </c>
      <c r="D2156">
        <v>2</v>
      </c>
    </row>
    <row r="2157" spans="1:4">
      <c r="A2157" s="2" t="s">
        <v>1487</v>
      </c>
      <c r="B2157" t="s">
        <v>7630</v>
      </c>
      <c r="C2157" t="s">
        <v>5917</v>
      </c>
      <c r="D2157">
        <v>2</v>
      </c>
    </row>
    <row r="2158" spans="1:4">
      <c r="A2158" s="2" t="s">
        <v>3975</v>
      </c>
      <c r="B2158" t="s">
        <v>7630</v>
      </c>
      <c r="C2158" t="s">
        <v>5917</v>
      </c>
      <c r="D2158">
        <v>2</v>
      </c>
    </row>
    <row r="2159" spans="1:4">
      <c r="A2159" s="2" t="s">
        <v>3420</v>
      </c>
      <c r="B2159" t="s">
        <v>7630</v>
      </c>
      <c r="C2159" t="s">
        <v>5917</v>
      </c>
      <c r="D2159">
        <v>2</v>
      </c>
    </row>
    <row r="2160" spans="1:4">
      <c r="A2160" s="2" t="s">
        <v>7422</v>
      </c>
      <c r="B2160" t="s">
        <v>7630</v>
      </c>
      <c r="C2160" t="s">
        <v>5917</v>
      </c>
      <c r="D2160">
        <v>2</v>
      </c>
    </row>
    <row r="2161" spans="1:4">
      <c r="A2161" s="2" t="s">
        <v>2574</v>
      </c>
      <c r="B2161" t="s">
        <v>635</v>
      </c>
      <c r="C2161" t="s">
        <v>5917</v>
      </c>
      <c r="D2161">
        <v>1</v>
      </c>
    </row>
    <row r="2162" spans="1:4">
      <c r="A2162" s="2" t="s">
        <v>681</v>
      </c>
      <c r="B2162" t="s">
        <v>5385</v>
      </c>
      <c r="C2162" t="s">
        <v>5917</v>
      </c>
      <c r="D2162">
        <v>1</v>
      </c>
    </row>
    <row r="2163" spans="1:4">
      <c r="A2163" s="2" t="s">
        <v>1636</v>
      </c>
      <c r="B2163" t="s">
        <v>7630</v>
      </c>
      <c r="C2163" t="s">
        <v>5917</v>
      </c>
      <c r="D2163">
        <v>2</v>
      </c>
    </row>
    <row r="2164" spans="1:4">
      <c r="A2164" s="2" t="s">
        <v>1545</v>
      </c>
      <c r="B2164" t="s">
        <v>7630</v>
      </c>
      <c r="C2164" t="s">
        <v>5917</v>
      </c>
      <c r="D2164">
        <v>2</v>
      </c>
    </row>
    <row r="2165" spans="1:4">
      <c r="A2165" s="2" t="s">
        <v>2111</v>
      </c>
      <c r="B2165" t="s">
        <v>7630</v>
      </c>
      <c r="C2165" t="s">
        <v>5917</v>
      </c>
      <c r="D2165">
        <v>2</v>
      </c>
    </row>
    <row r="2166" spans="1:4">
      <c r="A2166" s="2" t="s">
        <v>7296</v>
      </c>
      <c r="B2166" t="s">
        <v>7630</v>
      </c>
      <c r="C2166" t="s">
        <v>5917</v>
      </c>
      <c r="D2166">
        <v>2</v>
      </c>
    </row>
    <row r="2167" spans="1:4">
      <c r="A2167" s="2" t="s">
        <v>5138</v>
      </c>
      <c r="B2167" t="s">
        <v>7630</v>
      </c>
      <c r="C2167" t="s">
        <v>5917</v>
      </c>
      <c r="D2167">
        <v>2</v>
      </c>
    </row>
    <row r="2168" spans="1:4">
      <c r="A2168" s="2" t="s">
        <v>6961</v>
      </c>
      <c r="B2168" t="s">
        <v>7630</v>
      </c>
      <c r="C2168" t="s">
        <v>5917</v>
      </c>
      <c r="D2168">
        <v>2</v>
      </c>
    </row>
    <row r="2169" spans="1:4">
      <c r="A2169" s="2" t="s">
        <v>4919</v>
      </c>
      <c r="B2169" t="s">
        <v>7630</v>
      </c>
      <c r="C2169" t="s">
        <v>5917</v>
      </c>
      <c r="D2169">
        <v>2</v>
      </c>
    </row>
    <row r="2170" spans="1:4">
      <c r="A2170" s="2" t="s">
        <v>7003</v>
      </c>
      <c r="B2170" t="s">
        <v>7630</v>
      </c>
      <c r="C2170" t="s">
        <v>5917</v>
      </c>
      <c r="D2170">
        <v>2</v>
      </c>
    </row>
    <row r="2171" spans="1:4">
      <c r="A2171" s="2" t="s">
        <v>6436</v>
      </c>
      <c r="B2171" t="s">
        <v>5385</v>
      </c>
      <c r="C2171" t="s">
        <v>5917</v>
      </c>
      <c r="D2171">
        <v>1</v>
      </c>
    </row>
    <row r="2172" spans="1:4">
      <c r="A2172" s="2" t="s">
        <v>22</v>
      </c>
      <c r="B2172" t="s">
        <v>5385</v>
      </c>
      <c r="C2172" t="s">
        <v>5917</v>
      </c>
      <c r="D2172">
        <v>1</v>
      </c>
    </row>
    <row r="2173" spans="1:4">
      <c r="A2173" s="2" t="s">
        <v>8016</v>
      </c>
      <c r="B2173" t="s">
        <v>7630</v>
      </c>
      <c r="C2173" t="s">
        <v>5917</v>
      </c>
      <c r="D2173">
        <v>2</v>
      </c>
    </row>
    <row r="2174" spans="1:4">
      <c r="A2174" s="2" t="s">
        <v>7770</v>
      </c>
      <c r="B2174" t="s">
        <v>7630</v>
      </c>
      <c r="C2174" t="s">
        <v>5917</v>
      </c>
      <c r="D2174">
        <v>2</v>
      </c>
    </row>
    <row r="2175" spans="1:4">
      <c r="A2175" s="2" t="s">
        <v>7690</v>
      </c>
      <c r="B2175" t="s">
        <v>5385</v>
      </c>
      <c r="C2175" t="s">
        <v>5917</v>
      </c>
      <c r="D2175">
        <v>1</v>
      </c>
    </row>
    <row r="2176" spans="1:4">
      <c r="A2176" s="2" t="s">
        <v>6630</v>
      </c>
      <c r="B2176" t="s">
        <v>5385</v>
      </c>
      <c r="C2176" t="s">
        <v>5917</v>
      </c>
      <c r="D2176">
        <v>1</v>
      </c>
    </row>
    <row r="2177" spans="1:4">
      <c r="A2177" s="2" t="s">
        <v>1206</v>
      </c>
      <c r="B2177" t="s">
        <v>5385</v>
      </c>
      <c r="C2177" t="s">
        <v>5917</v>
      </c>
      <c r="D2177">
        <v>1</v>
      </c>
    </row>
    <row r="2178" spans="1:4">
      <c r="A2178" s="2" t="s">
        <v>4345</v>
      </c>
      <c r="B2178" t="s">
        <v>7630</v>
      </c>
      <c r="C2178" t="s">
        <v>5917</v>
      </c>
      <c r="D2178">
        <v>2</v>
      </c>
    </row>
    <row r="2179" spans="1:4">
      <c r="A2179" s="2" t="s">
        <v>4112</v>
      </c>
      <c r="B2179" t="s">
        <v>7630</v>
      </c>
      <c r="C2179" t="s">
        <v>5917</v>
      </c>
      <c r="D2179">
        <v>2</v>
      </c>
    </row>
    <row r="2180" spans="1:4">
      <c r="A2180" s="2" t="s">
        <v>4679</v>
      </c>
      <c r="B2180" t="s">
        <v>7630</v>
      </c>
      <c r="C2180" t="s">
        <v>5917</v>
      </c>
      <c r="D2180">
        <v>2</v>
      </c>
    </row>
    <row r="2181" spans="1:4">
      <c r="A2181" s="2" t="s">
        <v>7750</v>
      </c>
      <c r="B2181" t="s">
        <v>7630</v>
      </c>
      <c r="C2181" t="s">
        <v>5917</v>
      </c>
      <c r="D2181">
        <v>2</v>
      </c>
    </row>
    <row r="2182" spans="1:4">
      <c r="A2182" s="2" t="s">
        <v>7109</v>
      </c>
      <c r="B2182" t="s">
        <v>5385</v>
      </c>
      <c r="C2182" t="s">
        <v>5917</v>
      </c>
      <c r="D2182">
        <v>1</v>
      </c>
    </row>
    <row r="2183" spans="1:4">
      <c r="A2183" s="2" t="s">
        <v>5415</v>
      </c>
      <c r="B2183" t="s">
        <v>7630</v>
      </c>
      <c r="C2183" t="s">
        <v>5917</v>
      </c>
      <c r="D2183">
        <v>2</v>
      </c>
    </row>
    <row r="2184" spans="1:4">
      <c r="A2184" s="2" t="s">
        <v>6216</v>
      </c>
      <c r="B2184" t="s">
        <v>7630</v>
      </c>
      <c r="C2184" t="s">
        <v>5757</v>
      </c>
      <c r="D2184">
        <v>2</v>
      </c>
    </row>
    <row r="2185" spans="1:4">
      <c r="A2185" s="2" t="s">
        <v>5622</v>
      </c>
      <c r="B2185" t="s">
        <v>7630</v>
      </c>
      <c r="C2185" t="s">
        <v>5917</v>
      </c>
      <c r="D2185">
        <v>2</v>
      </c>
    </row>
    <row r="2186" spans="1:4">
      <c r="A2186" s="2" t="s">
        <v>703</v>
      </c>
      <c r="B2186" t="s">
        <v>5385</v>
      </c>
      <c r="C2186" t="s">
        <v>5917</v>
      </c>
      <c r="D2186">
        <v>1</v>
      </c>
    </row>
    <row r="2187" spans="1:4">
      <c r="A2187" s="2" t="s">
        <v>5446</v>
      </c>
      <c r="B2187" t="s">
        <v>7630</v>
      </c>
      <c r="C2187" t="s">
        <v>5917</v>
      </c>
      <c r="D2187">
        <v>2</v>
      </c>
    </row>
    <row r="2188" spans="1:4">
      <c r="A2188" s="2" t="s">
        <v>1693</v>
      </c>
      <c r="B2188" t="s">
        <v>7630</v>
      </c>
      <c r="C2188" t="s">
        <v>5917</v>
      </c>
      <c r="D2188">
        <v>2</v>
      </c>
    </row>
    <row r="2189" spans="1:4">
      <c r="A2189" s="2" t="s">
        <v>1639</v>
      </c>
      <c r="B2189" t="s">
        <v>7630</v>
      </c>
      <c r="C2189" t="s">
        <v>5917</v>
      </c>
      <c r="D2189">
        <v>2</v>
      </c>
    </row>
    <row r="2190" spans="1:4">
      <c r="A2190" s="2" t="s">
        <v>7870</v>
      </c>
      <c r="B2190" t="s">
        <v>7630</v>
      </c>
      <c r="C2190" t="s">
        <v>5917</v>
      </c>
      <c r="D2190">
        <v>2</v>
      </c>
    </row>
    <row r="2191" spans="1:4">
      <c r="A2191" s="2" t="s">
        <v>7626</v>
      </c>
      <c r="B2191" t="s">
        <v>7630</v>
      </c>
      <c r="C2191" t="s">
        <v>5917</v>
      </c>
      <c r="D2191">
        <v>2</v>
      </c>
    </row>
    <row r="2192" spans="1:4">
      <c r="A2192" s="2" t="s">
        <v>1947</v>
      </c>
      <c r="B2192" t="s">
        <v>7630</v>
      </c>
      <c r="C2192" t="s">
        <v>5917</v>
      </c>
      <c r="D2192">
        <v>2</v>
      </c>
    </row>
    <row r="2193" spans="1:4">
      <c r="A2193" s="2" t="s">
        <v>2224</v>
      </c>
      <c r="B2193" t="s">
        <v>7630</v>
      </c>
      <c r="C2193" t="s">
        <v>5917</v>
      </c>
      <c r="D2193">
        <v>2</v>
      </c>
    </row>
    <row r="2194" spans="1:4">
      <c r="A2194" s="2" t="s">
        <v>7571</v>
      </c>
      <c r="B2194" t="s">
        <v>5385</v>
      </c>
      <c r="C2194" t="s">
        <v>5917</v>
      </c>
      <c r="D2194">
        <v>1</v>
      </c>
    </row>
    <row r="2195" spans="1:4">
      <c r="A2195" s="2" t="s">
        <v>1411</v>
      </c>
      <c r="B2195" t="s">
        <v>7630</v>
      </c>
      <c r="C2195" t="s">
        <v>5917</v>
      </c>
      <c r="D2195">
        <v>2</v>
      </c>
    </row>
    <row r="2196" spans="1:4">
      <c r="A2196" s="2" t="s">
        <v>4072</v>
      </c>
      <c r="B2196" t="s">
        <v>7630</v>
      </c>
      <c r="C2196" t="s">
        <v>5917</v>
      </c>
      <c r="D2196">
        <v>2</v>
      </c>
    </row>
    <row r="2197" spans="1:4">
      <c r="A2197" s="2" t="s">
        <v>4124</v>
      </c>
      <c r="B2197" t="s">
        <v>7630</v>
      </c>
      <c r="C2197" t="s">
        <v>5917</v>
      </c>
      <c r="D2197">
        <v>2</v>
      </c>
    </row>
    <row r="2198" spans="1:4">
      <c r="A2198" s="2" t="s">
        <v>3989</v>
      </c>
      <c r="B2198" t="s">
        <v>7630</v>
      </c>
      <c r="C2198" t="s">
        <v>5917</v>
      </c>
      <c r="D2198">
        <v>2</v>
      </c>
    </row>
    <row r="2199" spans="1:4">
      <c r="A2199" s="2" t="s">
        <v>4932</v>
      </c>
      <c r="B2199" t="s">
        <v>7630</v>
      </c>
      <c r="C2199" t="s">
        <v>5917</v>
      </c>
      <c r="D2199">
        <v>2</v>
      </c>
    </row>
    <row r="2200" spans="1:4">
      <c r="A2200" s="2" t="s">
        <v>7945</v>
      </c>
      <c r="B2200" t="s">
        <v>7630</v>
      </c>
      <c r="C2200" t="s">
        <v>5917</v>
      </c>
      <c r="D2200">
        <v>2</v>
      </c>
    </row>
    <row r="2201" spans="1:4">
      <c r="A2201" s="2" t="s">
        <v>2827</v>
      </c>
      <c r="B2201" t="s">
        <v>7994</v>
      </c>
      <c r="C2201" t="s">
        <v>5755</v>
      </c>
      <c r="D2201">
        <v>2</v>
      </c>
    </row>
    <row r="2202" spans="1:4">
      <c r="A2202" s="2" t="s">
        <v>5214</v>
      </c>
      <c r="B2202" t="s">
        <v>7630</v>
      </c>
      <c r="C2202" t="s">
        <v>5917</v>
      </c>
      <c r="D2202">
        <v>2</v>
      </c>
    </row>
    <row r="2203" spans="1:4">
      <c r="A2203" s="2" t="s">
        <v>5974</v>
      </c>
      <c r="B2203" t="s">
        <v>7630</v>
      </c>
      <c r="C2203" t="s">
        <v>5917</v>
      </c>
      <c r="D2203">
        <v>2</v>
      </c>
    </row>
    <row r="2204" spans="1:4">
      <c r="A2204" s="2" t="s">
        <v>2163</v>
      </c>
      <c r="B2204" t="s">
        <v>7630</v>
      </c>
      <c r="C2204" t="s">
        <v>5917</v>
      </c>
      <c r="D2204">
        <v>2</v>
      </c>
    </row>
    <row r="2205" spans="1:4">
      <c r="A2205" s="2" t="s">
        <v>2216</v>
      </c>
      <c r="B2205" t="s">
        <v>7630</v>
      </c>
      <c r="C2205" t="s">
        <v>5917</v>
      </c>
      <c r="D2205">
        <v>2</v>
      </c>
    </row>
    <row r="2206" spans="1:4">
      <c r="A2206" s="2" t="s">
        <v>5648</v>
      </c>
      <c r="B2206" t="s">
        <v>31</v>
      </c>
      <c r="C2206" t="s">
        <v>5917</v>
      </c>
      <c r="D2206">
        <v>1</v>
      </c>
    </row>
    <row r="2207" spans="1:4">
      <c r="A2207" s="2" t="s">
        <v>3461</v>
      </c>
      <c r="B2207" t="s">
        <v>5385</v>
      </c>
      <c r="C2207" t="s">
        <v>5917</v>
      </c>
      <c r="D2207">
        <v>1</v>
      </c>
    </row>
    <row r="2208" spans="1:4">
      <c r="A2208" s="2" t="s">
        <v>5338</v>
      </c>
      <c r="B2208" t="s">
        <v>7630</v>
      </c>
      <c r="C2208" t="s">
        <v>5917</v>
      </c>
      <c r="D2208">
        <v>2</v>
      </c>
    </row>
    <row r="2209" spans="1:4">
      <c r="A2209" s="2" t="s">
        <v>7490</v>
      </c>
      <c r="B2209" t="s">
        <v>7630</v>
      </c>
      <c r="C2209" t="s">
        <v>5917</v>
      </c>
      <c r="D2209">
        <v>2</v>
      </c>
    </row>
    <row r="2210" spans="1:4">
      <c r="A2210" s="2" t="s">
        <v>5554</v>
      </c>
      <c r="B2210" t="s">
        <v>2770</v>
      </c>
      <c r="C2210" t="s">
        <v>5917</v>
      </c>
      <c r="D2210">
        <v>2</v>
      </c>
    </row>
    <row r="2211" spans="1:4">
      <c r="A2211" s="2" t="s">
        <v>7632</v>
      </c>
      <c r="B2211" t="s">
        <v>7630</v>
      </c>
      <c r="C2211" t="s">
        <v>5917</v>
      </c>
      <c r="D2211">
        <v>2</v>
      </c>
    </row>
    <row r="2212" spans="1:4">
      <c r="A2212" s="2" t="s">
        <v>5546</v>
      </c>
      <c r="B2212" t="s">
        <v>2770</v>
      </c>
      <c r="C2212" t="s">
        <v>5917</v>
      </c>
      <c r="D2212">
        <v>1</v>
      </c>
    </row>
    <row r="2213" spans="1:4">
      <c r="A2213" s="2" t="s">
        <v>2363</v>
      </c>
      <c r="B2213" t="s">
        <v>7630</v>
      </c>
      <c r="C2213" t="s">
        <v>5917</v>
      </c>
      <c r="D2213">
        <v>2</v>
      </c>
    </row>
    <row r="2214" spans="1:4">
      <c r="A2214" s="2" t="s">
        <v>472</v>
      </c>
      <c r="B2214" t="s">
        <v>5385</v>
      </c>
      <c r="C2214" t="s">
        <v>5917</v>
      </c>
      <c r="D2214">
        <v>1</v>
      </c>
    </row>
    <row r="2215" spans="1:4">
      <c r="A2215" s="2" t="s">
        <v>268</v>
      </c>
      <c r="B2215" t="s">
        <v>5385</v>
      </c>
      <c r="C2215" t="s">
        <v>5917</v>
      </c>
      <c r="D2215">
        <v>1</v>
      </c>
    </row>
    <row r="2216" spans="1:4">
      <c r="A2216" s="2" t="s">
        <v>4470</v>
      </c>
      <c r="B2216" t="s">
        <v>7630</v>
      </c>
      <c r="C2216" t="s">
        <v>5917</v>
      </c>
      <c r="D2216">
        <v>2</v>
      </c>
    </row>
    <row r="2217" spans="1:4">
      <c r="A2217" s="2" t="s">
        <v>4140</v>
      </c>
      <c r="B2217" t="s">
        <v>7630</v>
      </c>
      <c r="C2217" t="s">
        <v>5917</v>
      </c>
      <c r="D2217">
        <v>2</v>
      </c>
    </row>
    <row r="2218" spans="1:4">
      <c r="A2218" s="2" t="s">
        <v>4176</v>
      </c>
      <c r="B2218" t="s">
        <v>7630</v>
      </c>
      <c r="C2218" t="s">
        <v>5917</v>
      </c>
      <c r="D2218">
        <v>2</v>
      </c>
    </row>
    <row r="2219" spans="1:4">
      <c r="A2219" s="2" t="s">
        <v>3605</v>
      </c>
      <c r="B2219" t="s">
        <v>7630</v>
      </c>
      <c r="C2219" t="s">
        <v>5917</v>
      </c>
      <c r="D2219">
        <v>2</v>
      </c>
    </row>
    <row r="2220" spans="1:4">
      <c r="A2220" s="2" t="s">
        <v>5982</v>
      </c>
      <c r="B2220" t="s">
        <v>7630</v>
      </c>
      <c r="C2220" t="s">
        <v>5917</v>
      </c>
      <c r="D2220">
        <v>2</v>
      </c>
    </row>
    <row r="2221" spans="1:4">
      <c r="A2221" s="2" t="s">
        <v>7391</v>
      </c>
      <c r="B2221" t="s">
        <v>7630</v>
      </c>
      <c r="C2221" t="s">
        <v>5917</v>
      </c>
      <c r="D2221">
        <v>2</v>
      </c>
    </row>
    <row r="2222" spans="1:4">
      <c r="A2222" s="2" t="s">
        <v>269</v>
      </c>
      <c r="B2222" t="s">
        <v>5385</v>
      </c>
      <c r="C2222" t="s">
        <v>5917</v>
      </c>
      <c r="D2222">
        <v>1</v>
      </c>
    </row>
    <row r="2223" spans="1:4">
      <c r="A2223" s="2" t="s">
        <v>2352</v>
      </c>
      <c r="B2223" t="s">
        <v>7630</v>
      </c>
      <c r="C2223" t="s">
        <v>5758</v>
      </c>
      <c r="D2223">
        <v>2</v>
      </c>
    </row>
    <row r="2224" spans="1:4">
      <c r="A2224" s="2" t="s">
        <v>1270</v>
      </c>
      <c r="B2224" t="s">
        <v>5916</v>
      </c>
      <c r="C2224" t="s">
        <v>5917</v>
      </c>
      <c r="D2224">
        <v>1</v>
      </c>
    </row>
    <row r="2225" spans="1:4">
      <c r="A2225" s="2" t="s">
        <v>2561</v>
      </c>
      <c r="B2225" t="s">
        <v>2603</v>
      </c>
      <c r="C2225" t="s">
        <v>5917</v>
      </c>
      <c r="D2225">
        <v>1</v>
      </c>
    </row>
    <row r="2226" spans="1:4">
      <c r="A2226" s="2" t="s">
        <v>944</v>
      </c>
      <c r="B2226" t="s">
        <v>5385</v>
      </c>
      <c r="C2226" t="s">
        <v>5917</v>
      </c>
      <c r="D2226">
        <v>1</v>
      </c>
    </row>
    <row r="2227" spans="1:4">
      <c r="A2227" s="2" t="s">
        <v>2618</v>
      </c>
      <c r="B2227" t="s">
        <v>5916</v>
      </c>
      <c r="C2227" t="s">
        <v>5756</v>
      </c>
      <c r="D2227">
        <v>1</v>
      </c>
    </row>
    <row r="2228" spans="1:4">
      <c r="A2228" s="2" t="s">
        <v>69</v>
      </c>
      <c r="B2228" t="s">
        <v>5385</v>
      </c>
      <c r="C2228" t="s">
        <v>5917</v>
      </c>
      <c r="D2228">
        <v>1</v>
      </c>
    </row>
    <row r="2229" spans="1:4">
      <c r="A2229" s="2" t="s">
        <v>6766</v>
      </c>
      <c r="B2229" t="s">
        <v>7630</v>
      </c>
      <c r="C2229" t="s">
        <v>5917</v>
      </c>
      <c r="D2229">
        <v>2</v>
      </c>
    </row>
    <row r="2230" spans="1:4">
      <c r="A2230" s="2" t="s">
        <v>7560</v>
      </c>
      <c r="B2230" t="s">
        <v>7630</v>
      </c>
      <c r="C2230" t="s">
        <v>5917</v>
      </c>
      <c r="D2230">
        <v>2</v>
      </c>
    </row>
    <row r="2231" spans="1:4">
      <c r="A2231" s="2" t="s">
        <v>2333</v>
      </c>
      <c r="B2231" t="s">
        <v>7630</v>
      </c>
      <c r="C2231" t="s">
        <v>5917</v>
      </c>
      <c r="D2231">
        <v>2</v>
      </c>
    </row>
    <row r="2232" spans="1:4">
      <c r="A2232" s="2" t="s">
        <v>3264</v>
      </c>
      <c r="B2232" t="s">
        <v>7630</v>
      </c>
      <c r="C2232" t="s">
        <v>5917</v>
      </c>
      <c r="D2232">
        <v>2</v>
      </c>
    </row>
    <row r="2233" spans="1:4">
      <c r="A2233" s="2" t="s">
        <v>5924</v>
      </c>
      <c r="B2233" t="s">
        <v>7630</v>
      </c>
      <c r="C2233" t="s">
        <v>5917</v>
      </c>
      <c r="D2233">
        <v>2</v>
      </c>
    </row>
    <row r="2234" spans="1:4">
      <c r="A2234" s="2" t="s">
        <v>6636</v>
      </c>
      <c r="B2234" t="s">
        <v>5385</v>
      </c>
      <c r="C2234" t="s">
        <v>5917</v>
      </c>
      <c r="D2234">
        <v>1</v>
      </c>
    </row>
    <row r="2235" spans="1:4">
      <c r="A2235" s="2" t="s">
        <v>5344</v>
      </c>
      <c r="B2235" t="s">
        <v>7630</v>
      </c>
      <c r="C2235" t="s">
        <v>5917</v>
      </c>
      <c r="D2235">
        <v>2</v>
      </c>
    </row>
    <row r="2236" spans="1:4">
      <c r="A2236" s="2" t="s">
        <v>1353</v>
      </c>
      <c r="B2236" t="s">
        <v>7630</v>
      </c>
      <c r="C2236" t="s">
        <v>5917</v>
      </c>
      <c r="D2236">
        <v>2</v>
      </c>
    </row>
    <row r="2237" spans="1:4">
      <c r="A2237" s="2" t="s">
        <v>4114</v>
      </c>
      <c r="B2237" t="s">
        <v>7630</v>
      </c>
      <c r="C2237" t="s">
        <v>5917</v>
      </c>
      <c r="D2237">
        <v>2</v>
      </c>
    </row>
    <row r="2238" spans="1:4">
      <c r="A2238" s="2" t="s">
        <v>3063</v>
      </c>
      <c r="B2238" t="s">
        <v>7630</v>
      </c>
      <c r="C2238" t="s">
        <v>5917</v>
      </c>
      <c r="D2238">
        <v>2</v>
      </c>
    </row>
    <row r="2239" spans="1:4">
      <c r="A2239" s="2" t="s">
        <v>3700</v>
      </c>
      <c r="B2239" t="s">
        <v>7630</v>
      </c>
      <c r="C2239" t="s">
        <v>5917</v>
      </c>
      <c r="D2239">
        <v>2</v>
      </c>
    </row>
    <row r="2240" spans="1:4">
      <c r="A2240" s="2" t="s">
        <v>2596</v>
      </c>
      <c r="B2240" t="s">
        <v>72</v>
      </c>
      <c r="C2240" t="s">
        <v>5917</v>
      </c>
      <c r="D2240">
        <v>1</v>
      </c>
    </row>
    <row r="2241" spans="1:4">
      <c r="A2241" s="2" t="s">
        <v>2515</v>
      </c>
      <c r="B2241" t="s">
        <v>2591</v>
      </c>
      <c r="C2241" t="s">
        <v>5917</v>
      </c>
      <c r="D2241">
        <v>1</v>
      </c>
    </row>
    <row r="2242" spans="1:4">
      <c r="A2242" s="2" t="s">
        <v>2650</v>
      </c>
      <c r="B2242" t="s">
        <v>5916</v>
      </c>
      <c r="C2242" t="s">
        <v>5917</v>
      </c>
      <c r="D2242">
        <v>1</v>
      </c>
    </row>
    <row r="2243" spans="1:4">
      <c r="A2243" s="2" t="s">
        <v>5348</v>
      </c>
      <c r="B2243" t="s">
        <v>2593</v>
      </c>
      <c r="C2243" t="s">
        <v>5917</v>
      </c>
      <c r="D2243">
        <v>1</v>
      </c>
    </row>
    <row r="2244" spans="1:4">
      <c r="A2244" s="2" t="s">
        <v>4118</v>
      </c>
      <c r="B2244" t="s">
        <v>7630</v>
      </c>
      <c r="C2244" t="s">
        <v>5917</v>
      </c>
      <c r="D2244">
        <v>2</v>
      </c>
    </row>
    <row r="2245" spans="1:4">
      <c r="A2245" s="2" t="s">
        <v>6259</v>
      </c>
      <c r="B2245" t="s">
        <v>7630</v>
      </c>
      <c r="C2245" t="s">
        <v>5917</v>
      </c>
      <c r="D2245">
        <v>2</v>
      </c>
    </row>
    <row r="2246" spans="1:4">
      <c r="A2246" s="2" t="s">
        <v>3691</v>
      </c>
      <c r="B2246" t="s">
        <v>7630</v>
      </c>
      <c r="C2246" t="s">
        <v>5917</v>
      </c>
      <c r="D2246">
        <v>2</v>
      </c>
    </row>
    <row r="2247" spans="1:4">
      <c r="A2247" s="2" t="s">
        <v>5673</v>
      </c>
      <c r="B2247" t="s">
        <v>7630</v>
      </c>
      <c r="C2247" t="s">
        <v>5917</v>
      </c>
      <c r="D2247">
        <v>2</v>
      </c>
    </row>
    <row r="2248" spans="1:4">
      <c r="A2248" s="2" t="s">
        <v>7261</v>
      </c>
      <c r="B2248" t="s">
        <v>5385</v>
      </c>
      <c r="C2248" t="s">
        <v>5917</v>
      </c>
      <c r="D2248">
        <v>1</v>
      </c>
    </row>
    <row r="2249" spans="1:4">
      <c r="A2249" s="2" t="s">
        <v>3600</v>
      </c>
      <c r="B2249" t="s">
        <v>7630</v>
      </c>
      <c r="C2249" t="s">
        <v>5917</v>
      </c>
      <c r="D2249">
        <v>2</v>
      </c>
    </row>
    <row r="2250" spans="1:4">
      <c r="A2250" s="2" t="s">
        <v>3516</v>
      </c>
      <c r="B2250" t="s">
        <v>7630</v>
      </c>
      <c r="C2250" t="s">
        <v>5917</v>
      </c>
      <c r="D2250">
        <v>2</v>
      </c>
    </row>
    <row r="2251" spans="1:4">
      <c r="A2251" s="2" t="s">
        <v>2902</v>
      </c>
      <c r="B2251" t="s">
        <v>5172</v>
      </c>
      <c r="C2251" t="s">
        <v>5917</v>
      </c>
      <c r="D2251">
        <v>2</v>
      </c>
    </row>
    <row r="2252" spans="1:4">
      <c r="A2252" s="2" t="s">
        <v>2883</v>
      </c>
      <c r="B2252" t="s">
        <v>7630</v>
      </c>
      <c r="C2252" t="s">
        <v>5917</v>
      </c>
      <c r="D2252">
        <v>2</v>
      </c>
    </row>
    <row r="2253" spans="1:4">
      <c r="A2253" s="2" t="s">
        <v>4724</v>
      </c>
      <c r="B2253" t="s">
        <v>5385</v>
      </c>
      <c r="C2253" t="s">
        <v>5917</v>
      </c>
      <c r="D2253">
        <v>1</v>
      </c>
    </row>
    <row r="2254" spans="1:4">
      <c r="A2254" s="2" t="s">
        <v>2588</v>
      </c>
      <c r="B2254" t="s">
        <v>5385</v>
      </c>
      <c r="C2254" t="s">
        <v>5917</v>
      </c>
      <c r="D2254">
        <v>1</v>
      </c>
    </row>
    <row r="2255" spans="1:4">
      <c r="A2255" s="2" t="s">
        <v>2722</v>
      </c>
      <c r="B2255" t="s">
        <v>7630</v>
      </c>
      <c r="C2255" t="s">
        <v>5917</v>
      </c>
      <c r="D2255">
        <v>2</v>
      </c>
    </row>
    <row r="2256" spans="1:4">
      <c r="A2256" s="2" t="s">
        <v>46</v>
      </c>
      <c r="B2256" t="s">
        <v>5385</v>
      </c>
      <c r="C2256" t="s">
        <v>5917</v>
      </c>
      <c r="D2256">
        <v>1</v>
      </c>
    </row>
    <row r="2257" spans="1:4">
      <c r="A2257" s="2" t="s">
        <v>3787</v>
      </c>
      <c r="B2257" t="s">
        <v>7630</v>
      </c>
      <c r="C2257" t="s">
        <v>5917</v>
      </c>
      <c r="D2257">
        <v>2</v>
      </c>
    </row>
    <row r="2258" spans="1:4">
      <c r="A2258" s="2" t="s">
        <v>7799</v>
      </c>
      <c r="B2258" t="s">
        <v>7630</v>
      </c>
      <c r="C2258" t="s">
        <v>5917</v>
      </c>
      <c r="D2258">
        <v>2</v>
      </c>
    </row>
    <row r="2259" spans="1:4">
      <c r="A2259" s="2" t="s">
        <v>6716</v>
      </c>
      <c r="B2259" t="s">
        <v>7630</v>
      </c>
      <c r="C2259" t="s">
        <v>5917</v>
      </c>
      <c r="D2259">
        <v>2</v>
      </c>
    </row>
    <row r="2260" spans="1:4">
      <c r="A2260" s="2" t="s">
        <v>1062</v>
      </c>
      <c r="B2260" t="s">
        <v>5916</v>
      </c>
      <c r="C2260" t="s">
        <v>5917</v>
      </c>
      <c r="D2260">
        <v>1</v>
      </c>
    </row>
    <row r="2261" spans="1:4">
      <c r="A2261" s="2" t="s">
        <v>1135</v>
      </c>
      <c r="B2261" t="s">
        <v>5385</v>
      </c>
      <c r="C2261" t="s">
        <v>5917</v>
      </c>
      <c r="D2261">
        <v>1</v>
      </c>
    </row>
    <row r="2262" spans="1:4">
      <c r="A2262" s="2" t="s">
        <v>2619</v>
      </c>
      <c r="B2262" t="s">
        <v>5916</v>
      </c>
      <c r="C2262" t="s">
        <v>5756</v>
      </c>
      <c r="D2262">
        <v>1</v>
      </c>
    </row>
    <row r="2263" spans="1:4">
      <c r="A2263" s="2" t="s">
        <v>699</v>
      </c>
      <c r="B2263" t="s">
        <v>5385</v>
      </c>
      <c r="C2263" t="s">
        <v>5917</v>
      </c>
      <c r="D2263">
        <v>1</v>
      </c>
    </row>
    <row r="2264" spans="1:4">
      <c r="A2264" s="2" t="s">
        <v>74</v>
      </c>
      <c r="B2264" t="s">
        <v>5385</v>
      </c>
      <c r="C2264" t="s">
        <v>5917</v>
      </c>
      <c r="D2264">
        <v>1</v>
      </c>
    </row>
    <row r="2265" spans="1:4">
      <c r="A2265" s="2" t="s">
        <v>95</v>
      </c>
      <c r="B2265" t="s">
        <v>5385</v>
      </c>
      <c r="C2265" t="s">
        <v>5917</v>
      </c>
      <c r="D2265">
        <v>1</v>
      </c>
    </row>
    <row r="2266" spans="1:4">
      <c r="A2266" s="2" t="s">
        <v>397</v>
      </c>
      <c r="B2266" t="s">
        <v>5916</v>
      </c>
      <c r="C2266" t="s">
        <v>5917</v>
      </c>
      <c r="D2266">
        <v>1</v>
      </c>
    </row>
    <row r="2267" spans="1:4">
      <c r="A2267" s="2" t="s">
        <v>1505</v>
      </c>
      <c r="B2267" t="s">
        <v>7630</v>
      </c>
      <c r="C2267" t="s">
        <v>5917</v>
      </c>
      <c r="D2267">
        <v>2</v>
      </c>
    </row>
    <row r="2268" spans="1:4">
      <c r="A2268" s="2" t="s">
        <v>6350</v>
      </c>
      <c r="B2268" t="s">
        <v>7630</v>
      </c>
      <c r="C2268" t="s">
        <v>5917</v>
      </c>
      <c r="D2268">
        <v>2</v>
      </c>
    </row>
    <row r="2269" spans="1:4">
      <c r="A2269" s="2" t="s">
        <v>6077</v>
      </c>
      <c r="B2269" t="s">
        <v>7630</v>
      </c>
      <c r="C2269" t="s">
        <v>5917</v>
      </c>
      <c r="D2269">
        <v>2</v>
      </c>
    </row>
    <row r="2270" spans="1:4">
      <c r="A2270" s="2" t="s">
        <v>1123</v>
      </c>
      <c r="B2270" t="s">
        <v>5385</v>
      </c>
      <c r="C2270" t="s">
        <v>5917</v>
      </c>
      <c r="D2270">
        <v>1</v>
      </c>
    </row>
    <row r="2271" spans="1:4">
      <c r="A2271" s="2" t="s">
        <v>4265</v>
      </c>
      <c r="B2271" t="s">
        <v>7630</v>
      </c>
      <c r="C2271" t="s">
        <v>5917</v>
      </c>
      <c r="D2271">
        <v>2</v>
      </c>
    </row>
    <row r="2272" spans="1:4">
      <c r="A2272" s="2" t="s">
        <v>3637</v>
      </c>
      <c r="B2272" t="s">
        <v>7630</v>
      </c>
      <c r="C2272" t="s">
        <v>5917</v>
      </c>
      <c r="D2272">
        <v>2</v>
      </c>
    </row>
    <row r="2273" spans="1:4">
      <c r="A2273" s="2" t="s">
        <v>7174</v>
      </c>
      <c r="B2273" t="s">
        <v>7630</v>
      </c>
      <c r="C2273" t="s">
        <v>5917</v>
      </c>
      <c r="D2273">
        <v>2</v>
      </c>
    </row>
    <row r="2274" spans="1:4">
      <c r="A2274" s="2" t="s">
        <v>6864</v>
      </c>
      <c r="B2274" t="s">
        <v>7630</v>
      </c>
      <c r="C2274" t="s">
        <v>5917</v>
      </c>
      <c r="D2274">
        <v>2</v>
      </c>
    </row>
    <row r="2275" spans="1:4">
      <c r="A2275" s="2" t="s">
        <v>7294</v>
      </c>
      <c r="B2275" t="s">
        <v>5916</v>
      </c>
      <c r="C2275" t="s">
        <v>5917</v>
      </c>
      <c r="D2275">
        <v>1</v>
      </c>
    </row>
    <row r="2276" spans="1:4">
      <c r="A2276" s="2" t="s">
        <v>2470</v>
      </c>
      <c r="B2276" t="s">
        <v>992</v>
      </c>
      <c r="C2276" t="s">
        <v>5917</v>
      </c>
      <c r="D2276">
        <v>1</v>
      </c>
    </row>
    <row r="2277" spans="1:4">
      <c r="A2277" s="2" t="s">
        <v>2620</v>
      </c>
      <c r="B2277" t="s">
        <v>632</v>
      </c>
      <c r="C2277" t="s">
        <v>5756</v>
      </c>
      <c r="D2277">
        <v>1</v>
      </c>
    </row>
    <row r="2278" spans="1:4">
      <c r="A2278" s="2" t="s">
        <v>6755</v>
      </c>
      <c r="B2278" t="s">
        <v>5385</v>
      </c>
      <c r="C2278" t="s">
        <v>5757</v>
      </c>
      <c r="D2278">
        <v>1</v>
      </c>
    </row>
    <row r="2279" spans="1:4">
      <c r="A2279" s="2" t="s">
        <v>4090</v>
      </c>
      <c r="B2279" t="s">
        <v>7630</v>
      </c>
      <c r="C2279" t="s">
        <v>5917</v>
      </c>
      <c r="D2279">
        <v>2</v>
      </c>
    </row>
    <row r="2280" spans="1:4">
      <c r="A2280" s="2" t="s">
        <v>2938</v>
      </c>
      <c r="B2280" t="s">
        <v>7630</v>
      </c>
      <c r="C2280" t="s">
        <v>5917</v>
      </c>
      <c r="D2280">
        <v>2</v>
      </c>
    </row>
    <row r="2281" spans="1:4">
      <c r="A2281" s="2" t="s">
        <v>2120</v>
      </c>
      <c r="B2281" t="s">
        <v>7630</v>
      </c>
      <c r="C2281" t="s">
        <v>5917</v>
      </c>
      <c r="D2281">
        <v>2</v>
      </c>
    </row>
    <row r="2282" spans="1:4">
      <c r="A2282" s="2" t="s">
        <v>2003</v>
      </c>
      <c r="B2282" t="s">
        <v>7630</v>
      </c>
      <c r="C2282" t="s">
        <v>5917</v>
      </c>
      <c r="D2282">
        <v>2</v>
      </c>
    </row>
    <row r="2283" spans="1:4">
      <c r="A2283" s="2" t="s">
        <v>6035</v>
      </c>
      <c r="B2283" t="s">
        <v>5385</v>
      </c>
      <c r="C2283" t="s">
        <v>5755</v>
      </c>
      <c r="D2283">
        <v>1</v>
      </c>
    </row>
    <row r="2284" spans="1:4">
      <c r="A2284" s="2" t="s">
        <v>6199</v>
      </c>
      <c r="B2284" t="s">
        <v>7630</v>
      </c>
      <c r="C2284" t="s">
        <v>5917</v>
      </c>
      <c r="D2284">
        <v>2</v>
      </c>
    </row>
    <row r="2285" spans="1:4">
      <c r="A2285" s="2" t="s">
        <v>6886</v>
      </c>
      <c r="B2285" t="s">
        <v>7630</v>
      </c>
      <c r="C2285" t="s">
        <v>5917</v>
      </c>
      <c r="D2285">
        <v>2</v>
      </c>
    </row>
    <row r="2286" spans="1:4">
      <c r="A2286" s="2" t="s">
        <v>3152</v>
      </c>
      <c r="B2286" t="s">
        <v>7630</v>
      </c>
      <c r="C2286" t="s">
        <v>5917</v>
      </c>
      <c r="D2286">
        <v>2</v>
      </c>
    </row>
    <row r="2287" spans="1:4">
      <c r="A2287" s="2" t="s">
        <v>2960</v>
      </c>
      <c r="B2287" t="s">
        <v>7630</v>
      </c>
      <c r="C2287" t="s">
        <v>5917</v>
      </c>
      <c r="D2287">
        <v>2</v>
      </c>
    </row>
    <row r="2288" spans="1:4">
      <c r="A2288" s="2" t="s">
        <v>2419</v>
      </c>
      <c r="B2288" t="s">
        <v>5385</v>
      </c>
      <c r="C2288" t="s">
        <v>5758</v>
      </c>
      <c r="D2288">
        <v>1</v>
      </c>
    </row>
    <row r="2289" spans="1:4">
      <c r="A2289" s="2" t="s">
        <v>1320</v>
      </c>
      <c r="B2289" t="s">
        <v>7630</v>
      </c>
      <c r="C2289" t="s">
        <v>5917</v>
      </c>
      <c r="D2289">
        <v>2</v>
      </c>
    </row>
    <row r="2290" spans="1:4">
      <c r="A2290" s="2" t="s">
        <v>3767</v>
      </c>
      <c r="B2290" t="s">
        <v>7630</v>
      </c>
      <c r="C2290" t="s">
        <v>5917</v>
      </c>
      <c r="D2290">
        <v>2</v>
      </c>
    </row>
    <row r="2291" spans="1:4">
      <c r="A2291" s="2" t="s">
        <v>1866</v>
      </c>
      <c r="B2291" t="s">
        <v>7630</v>
      </c>
      <c r="C2291" t="s">
        <v>5917</v>
      </c>
      <c r="D2291">
        <v>2</v>
      </c>
    </row>
    <row r="2292" spans="1:4">
      <c r="A2292" s="2" t="s">
        <v>5409</v>
      </c>
      <c r="B2292" t="s">
        <v>7630</v>
      </c>
      <c r="C2292" t="s">
        <v>5917</v>
      </c>
      <c r="D2292">
        <v>2</v>
      </c>
    </row>
    <row r="2293" spans="1:4">
      <c r="A2293" s="2" t="s">
        <v>750</v>
      </c>
      <c r="B2293" t="s">
        <v>5385</v>
      </c>
      <c r="C2293" t="s">
        <v>5917</v>
      </c>
      <c r="D2293">
        <v>1</v>
      </c>
    </row>
    <row r="2294" spans="1:4">
      <c r="A2294" s="2" t="s">
        <v>4178</v>
      </c>
      <c r="B2294" t="s">
        <v>7630</v>
      </c>
      <c r="C2294" t="s">
        <v>5917</v>
      </c>
      <c r="D2294">
        <v>2</v>
      </c>
    </row>
    <row r="2295" spans="1:4">
      <c r="A2295" s="2" t="s">
        <v>3245</v>
      </c>
      <c r="B2295" t="s">
        <v>7630</v>
      </c>
      <c r="C2295" t="s">
        <v>5917</v>
      </c>
      <c r="D2295">
        <v>2</v>
      </c>
    </row>
    <row r="2296" spans="1:4">
      <c r="A2296" s="2" t="s">
        <v>6799</v>
      </c>
      <c r="B2296" t="s">
        <v>7630</v>
      </c>
      <c r="C2296" t="s">
        <v>5917</v>
      </c>
      <c r="D2296">
        <v>2</v>
      </c>
    </row>
    <row r="2297" spans="1:4">
      <c r="A2297" s="2" t="s">
        <v>5941</v>
      </c>
      <c r="B2297" t="s">
        <v>7630</v>
      </c>
      <c r="C2297" t="s">
        <v>5917</v>
      </c>
      <c r="D2297">
        <v>2</v>
      </c>
    </row>
    <row r="2298" spans="1:4">
      <c r="A2298" s="2" t="s">
        <v>6744</v>
      </c>
      <c r="B2298" t="s">
        <v>7630</v>
      </c>
      <c r="C2298" t="s">
        <v>5917</v>
      </c>
      <c r="D2298">
        <v>2</v>
      </c>
    </row>
    <row r="2299" spans="1:4">
      <c r="A2299" s="2" t="s">
        <v>1791</v>
      </c>
      <c r="B2299" t="s">
        <v>7630</v>
      </c>
      <c r="C2299" t="s">
        <v>5917</v>
      </c>
      <c r="D2299">
        <v>2</v>
      </c>
    </row>
    <row r="2300" spans="1:4">
      <c r="A2300" s="2" t="s">
        <v>1425</v>
      </c>
      <c r="B2300" t="s">
        <v>7630</v>
      </c>
      <c r="C2300" t="s">
        <v>5917</v>
      </c>
      <c r="D2300">
        <v>2</v>
      </c>
    </row>
    <row r="2301" spans="1:4">
      <c r="A2301" s="2" t="s">
        <v>4507</v>
      </c>
      <c r="B2301" t="s">
        <v>7630</v>
      </c>
      <c r="C2301" t="s">
        <v>5917</v>
      </c>
      <c r="D2301">
        <v>2</v>
      </c>
    </row>
    <row r="2302" spans="1:4">
      <c r="A2302" s="2" t="s">
        <v>1850</v>
      </c>
      <c r="B2302" t="s">
        <v>7630</v>
      </c>
      <c r="C2302" t="s">
        <v>5917</v>
      </c>
      <c r="D2302">
        <v>2</v>
      </c>
    </row>
    <row r="2303" spans="1:4">
      <c r="A2303" s="2" t="s">
        <v>7092</v>
      </c>
      <c r="B2303" t="s">
        <v>7630</v>
      </c>
      <c r="C2303" t="s">
        <v>5917</v>
      </c>
      <c r="D2303">
        <v>2</v>
      </c>
    </row>
    <row r="2304" spans="1:4">
      <c r="A2304" s="2" t="s">
        <v>6006</v>
      </c>
      <c r="B2304" t="s">
        <v>7630</v>
      </c>
      <c r="C2304" t="s">
        <v>5917</v>
      </c>
      <c r="D2304">
        <v>2</v>
      </c>
    </row>
    <row r="2305" spans="1:4">
      <c r="A2305" s="2" t="s">
        <v>2052</v>
      </c>
      <c r="B2305" t="s">
        <v>7630</v>
      </c>
      <c r="C2305" t="s">
        <v>5917</v>
      </c>
      <c r="D2305">
        <v>2</v>
      </c>
    </row>
    <row r="2306" spans="1:4">
      <c r="A2306" s="2" t="s">
        <v>6641</v>
      </c>
      <c r="B2306" t="s">
        <v>7630</v>
      </c>
      <c r="C2306" t="s">
        <v>5917</v>
      </c>
      <c r="D2306">
        <v>2</v>
      </c>
    </row>
    <row r="2307" spans="1:4">
      <c r="A2307" s="2" t="s">
        <v>473</v>
      </c>
      <c r="B2307" t="s">
        <v>5385</v>
      </c>
      <c r="C2307" t="s">
        <v>5917</v>
      </c>
      <c r="D2307">
        <v>1</v>
      </c>
    </row>
    <row r="2308" spans="1:4">
      <c r="A2308" s="2" t="s">
        <v>5880</v>
      </c>
      <c r="B2308" t="s">
        <v>5916</v>
      </c>
      <c r="C2308" t="s">
        <v>5917</v>
      </c>
      <c r="D2308">
        <v>1</v>
      </c>
    </row>
    <row r="2309" spans="1:4">
      <c r="A2309" s="2" t="s">
        <v>4055</v>
      </c>
      <c r="B2309" t="s">
        <v>7630</v>
      </c>
      <c r="C2309" t="s">
        <v>5917</v>
      </c>
      <c r="D2309">
        <v>2</v>
      </c>
    </row>
    <row r="2310" spans="1:4">
      <c r="A2310" s="2" t="s">
        <v>4339</v>
      </c>
      <c r="B2310" t="s">
        <v>7630</v>
      </c>
      <c r="C2310" t="s">
        <v>5917</v>
      </c>
      <c r="D2310">
        <v>2</v>
      </c>
    </row>
    <row r="2311" spans="1:4">
      <c r="A2311" s="2" t="s">
        <v>3114</v>
      </c>
      <c r="B2311" t="s">
        <v>7630</v>
      </c>
      <c r="C2311" t="s">
        <v>5917</v>
      </c>
      <c r="D2311">
        <v>2</v>
      </c>
    </row>
    <row r="2312" spans="1:4">
      <c r="A2312" s="2" t="s">
        <v>8012</v>
      </c>
      <c r="B2312" t="s">
        <v>7630</v>
      </c>
      <c r="C2312" t="s">
        <v>5917</v>
      </c>
      <c r="D2312">
        <v>2</v>
      </c>
    </row>
    <row r="2313" spans="1:4">
      <c r="A2313" s="2" t="s">
        <v>4796</v>
      </c>
      <c r="B2313" t="s">
        <v>7630</v>
      </c>
      <c r="C2313" t="s">
        <v>5917</v>
      </c>
      <c r="D2313">
        <v>2</v>
      </c>
    </row>
    <row r="2314" spans="1:4">
      <c r="A2314" s="2" t="s">
        <v>2534</v>
      </c>
      <c r="B2314" t="s">
        <v>5172</v>
      </c>
      <c r="C2314" t="s">
        <v>5917</v>
      </c>
      <c r="D2314">
        <v>1</v>
      </c>
    </row>
    <row r="2315" spans="1:4">
      <c r="A2315" s="2" t="s">
        <v>474</v>
      </c>
      <c r="B2315" t="s">
        <v>5385</v>
      </c>
      <c r="C2315" t="s">
        <v>5917</v>
      </c>
      <c r="D2315">
        <v>1</v>
      </c>
    </row>
    <row r="2316" spans="1:4">
      <c r="A2316" s="2" t="s">
        <v>7844</v>
      </c>
      <c r="B2316" t="s">
        <v>7630</v>
      </c>
      <c r="C2316" t="s">
        <v>5917</v>
      </c>
      <c r="D2316">
        <v>2</v>
      </c>
    </row>
    <row r="2317" spans="1:4">
      <c r="A2317" s="2" t="s">
        <v>7753</v>
      </c>
      <c r="B2317" t="s">
        <v>7630</v>
      </c>
      <c r="C2317" t="s">
        <v>5917</v>
      </c>
      <c r="D2317">
        <v>2</v>
      </c>
    </row>
    <row r="2318" spans="1:4">
      <c r="A2318" s="2" t="s">
        <v>6870</v>
      </c>
      <c r="B2318" t="s">
        <v>7630</v>
      </c>
      <c r="C2318" t="s">
        <v>5917</v>
      </c>
      <c r="D2318">
        <v>2</v>
      </c>
    </row>
    <row r="2319" spans="1:4">
      <c r="A2319" s="2" t="s">
        <v>5883</v>
      </c>
      <c r="B2319" t="s">
        <v>7630</v>
      </c>
      <c r="C2319" t="s">
        <v>5758</v>
      </c>
      <c r="D2319">
        <v>2</v>
      </c>
    </row>
    <row r="2320" spans="1:4">
      <c r="A2320" s="2" t="s">
        <v>6173</v>
      </c>
      <c r="B2320" t="s">
        <v>7630</v>
      </c>
      <c r="C2320" t="s">
        <v>5757</v>
      </c>
      <c r="D2320">
        <v>2</v>
      </c>
    </row>
    <row r="2321" spans="1:4">
      <c r="A2321" s="2" t="s">
        <v>3413</v>
      </c>
      <c r="B2321" t="s">
        <v>7630</v>
      </c>
      <c r="C2321" t="s">
        <v>5917</v>
      </c>
      <c r="D2321">
        <v>2</v>
      </c>
    </row>
    <row r="2322" spans="1:4">
      <c r="A2322" s="2" t="s">
        <v>7539</v>
      </c>
      <c r="B2322" t="s">
        <v>7630</v>
      </c>
      <c r="C2322" t="s">
        <v>5917</v>
      </c>
      <c r="D2322">
        <v>2</v>
      </c>
    </row>
    <row r="2323" spans="1:4">
      <c r="A2323" s="2" t="s">
        <v>6249</v>
      </c>
      <c r="B2323" t="s">
        <v>5173</v>
      </c>
      <c r="C2323" t="s">
        <v>5917</v>
      </c>
      <c r="D2323">
        <v>2</v>
      </c>
    </row>
    <row r="2324" spans="1:4">
      <c r="A2324" s="2" t="s">
        <v>3470</v>
      </c>
      <c r="B2324" t="s">
        <v>5385</v>
      </c>
      <c r="C2324" t="s">
        <v>5917</v>
      </c>
      <c r="D2324">
        <v>1</v>
      </c>
    </row>
    <row r="2325" spans="1:4">
      <c r="A2325" s="2" t="s">
        <v>1705</v>
      </c>
      <c r="B2325" t="s">
        <v>7630</v>
      </c>
      <c r="C2325" t="s">
        <v>5917</v>
      </c>
      <c r="D2325">
        <v>2</v>
      </c>
    </row>
    <row r="2326" spans="1:4">
      <c r="A2326" s="2" t="s">
        <v>6595</v>
      </c>
      <c r="B2326" t="s">
        <v>5385</v>
      </c>
      <c r="C2326" t="s">
        <v>5917</v>
      </c>
      <c r="D2326">
        <v>1</v>
      </c>
    </row>
    <row r="2327" spans="1:4">
      <c r="A2327" s="2" t="s">
        <v>352</v>
      </c>
      <c r="B2327" t="s">
        <v>5385</v>
      </c>
      <c r="C2327" t="s">
        <v>5917</v>
      </c>
      <c r="D2327">
        <v>1</v>
      </c>
    </row>
    <row r="2328" spans="1:4">
      <c r="A2328" s="2" t="s">
        <v>2027</v>
      </c>
      <c r="B2328" t="s">
        <v>7630</v>
      </c>
      <c r="C2328" t="s">
        <v>5917</v>
      </c>
      <c r="D2328">
        <v>2</v>
      </c>
    </row>
    <row r="2329" spans="1:4">
      <c r="A2329" s="2" t="s">
        <v>7185</v>
      </c>
      <c r="B2329" t="s">
        <v>7630</v>
      </c>
      <c r="C2329" t="s">
        <v>5917</v>
      </c>
      <c r="D2329">
        <v>2</v>
      </c>
    </row>
    <row r="2330" spans="1:4">
      <c r="A2330" s="2" t="s">
        <v>7032</v>
      </c>
      <c r="B2330" t="s">
        <v>7630</v>
      </c>
      <c r="C2330" t="s">
        <v>5917</v>
      </c>
      <c r="D2330">
        <v>2</v>
      </c>
    </row>
    <row r="2331" spans="1:4">
      <c r="A2331" s="2" t="s">
        <v>2062</v>
      </c>
      <c r="B2331" t="s">
        <v>7630</v>
      </c>
      <c r="C2331" t="s">
        <v>5917</v>
      </c>
      <c r="D2331">
        <v>2</v>
      </c>
    </row>
    <row r="2332" spans="1:4">
      <c r="A2332" s="2" t="s">
        <v>6376</v>
      </c>
      <c r="B2332" t="s">
        <v>7630</v>
      </c>
      <c r="C2332" t="s">
        <v>5917</v>
      </c>
      <c r="D2332">
        <v>2</v>
      </c>
    </row>
    <row r="2333" spans="1:4">
      <c r="A2333" s="2" t="s">
        <v>4893</v>
      </c>
      <c r="B2333" t="s">
        <v>5385</v>
      </c>
      <c r="C2333" t="s">
        <v>5917</v>
      </c>
      <c r="D2333">
        <v>1</v>
      </c>
    </row>
    <row r="2334" spans="1:4">
      <c r="A2334" s="2" t="s">
        <v>4977</v>
      </c>
      <c r="B2334" t="s">
        <v>7630</v>
      </c>
      <c r="C2334" t="s">
        <v>5917</v>
      </c>
      <c r="D2334">
        <v>2</v>
      </c>
    </row>
    <row r="2335" spans="1:4">
      <c r="A2335" s="2" t="s">
        <v>6705</v>
      </c>
      <c r="B2335" t="s">
        <v>7630</v>
      </c>
      <c r="C2335" t="s">
        <v>5917</v>
      </c>
      <c r="D2335">
        <v>2</v>
      </c>
    </row>
    <row r="2336" spans="1:4">
      <c r="A2336" s="2" t="s">
        <v>2621</v>
      </c>
      <c r="B2336" t="s">
        <v>5385</v>
      </c>
      <c r="C2336" t="s">
        <v>5756</v>
      </c>
      <c r="D2336">
        <v>1</v>
      </c>
    </row>
    <row r="2337" spans="1:4">
      <c r="A2337" s="2" t="s">
        <v>4495</v>
      </c>
      <c r="B2337" t="s">
        <v>7630</v>
      </c>
      <c r="C2337" t="s">
        <v>5917</v>
      </c>
      <c r="D2337">
        <v>2</v>
      </c>
    </row>
    <row r="2338" spans="1:4">
      <c r="A2338" s="2" t="s">
        <v>4219</v>
      </c>
      <c r="B2338" t="s">
        <v>7630</v>
      </c>
      <c r="C2338" t="s">
        <v>5917</v>
      </c>
      <c r="D2338">
        <v>2</v>
      </c>
    </row>
    <row r="2339" spans="1:4">
      <c r="A2339" s="2" t="s">
        <v>4844</v>
      </c>
      <c r="B2339" t="s">
        <v>7630</v>
      </c>
      <c r="C2339" t="s">
        <v>5917</v>
      </c>
      <c r="D2339">
        <v>2</v>
      </c>
    </row>
    <row r="2340" spans="1:4">
      <c r="A2340" s="2" t="s">
        <v>4728</v>
      </c>
      <c r="B2340" t="s">
        <v>7630</v>
      </c>
      <c r="C2340" t="s">
        <v>5917</v>
      </c>
      <c r="D2340">
        <v>2</v>
      </c>
    </row>
    <row r="2341" spans="1:4">
      <c r="A2341" s="2" t="s">
        <v>5278</v>
      </c>
      <c r="B2341" t="s">
        <v>7630</v>
      </c>
      <c r="C2341" t="s">
        <v>5917</v>
      </c>
      <c r="D2341">
        <v>2</v>
      </c>
    </row>
    <row r="2342" spans="1:4">
      <c r="A2342" s="2" t="s">
        <v>7600</v>
      </c>
      <c r="B2342" t="s">
        <v>7630</v>
      </c>
      <c r="C2342" t="s">
        <v>5917</v>
      </c>
      <c r="D2342">
        <v>2</v>
      </c>
    </row>
    <row r="2343" spans="1:4">
      <c r="A2343" s="2" t="s">
        <v>5394</v>
      </c>
      <c r="B2343" t="s">
        <v>5916</v>
      </c>
      <c r="C2343" t="s">
        <v>5917</v>
      </c>
      <c r="D2343">
        <v>1</v>
      </c>
    </row>
    <row r="2344" spans="1:4">
      <c r="A2344" s="2" t="s">
        <v>26</v>
      </c>
      <c r="B2344" t="s">
        <v>2590</v>
      </c>
      <c r="C2344" t="s">
        <v>5917</v>
      </c>
      <c r="D2344">
        <v>1</v>
      </c>
    </row>
    <row r="2345" spans="1:4">
      <c r="A2345" s="2" t="s">
        <v>726</v>
      </c>
      <c r="B2345" t="s">
        <v>5385</v>
      </c>
      <c r="C2345" t="s">
        <v>5917</v>
      </c>
      <c r="D2345">
        <v>1</v>
      </c>
    </row>
    <row r="2346" spans="1:4">
      <c r="A2346" s="2" t="s">
        <v>382</v>
      </c>
      <c r="B2346" t="s">
        <v>5385</v>
      </c>
      <c r="C2346" t="s">
        <v>5917</v>
      </c>
      <c r="D2346">
        <v>1</v>
      </c>
    </row>
    <row r="2347" spans="1:4">
      <c r="A2347" s="2" t="s">
        <v>889</v>
      </c>
      <c r="B2347" t="s">
        <v>5385</v>
      </c>
      <c r="C2347" t="s">
        <v>5917</v>
      </c>
      <c r="D2347">
        <v>1</v>
      </c>
    </row>
    <row r="2348" spans="1:4">
      <c r="A2348" s="2" t="s">
        <v>3191</v>
      </c>
      <c r="B2348" t="s">
        <v>7630</v>
      </c>
      <c r="C2348" t="s">
        <v>5917</v>
      </c>
      <c r="D2348">
        <v>2</v>
      </c>
    </row>
    <row r="2349" spans="1:4">
      <c r="A2349" s="2" t="s">
        <v>1845</v>
      </c>
      <c r="B2349" t="s">
        <v>7630</v>
      </c>
      <c r="C2349" t="s">
        <v>5917</v>
      </c>
      <c r="D2349">
        <v>2</v>
      </c>
    </row>
    <row r="2350" spans="1:4">
      <c r="A2350" s="2" t="s">
        <v>3701</v>
      </c>
      <c r="B2350" t="s">
        <v>7630</v>
      </c>
      <c r="C2350" t="s">
        <v>5917</v>
      </c>
      <c r="D2350">
        <v>2</v>
      </c>
    </row>
    <row r="2351" spans="1:4">
      <c r="A2351" s="2" t="s">
        <v>6834</v>
      </c>
      <c r="B2351" t="s">
        <v>7630</v>
      </c>
      <c r="C2351" t="s">
        <v>5917</v>
      </c>
      <c r="D2351">
        <v>2</v>
      </c>
    </row>
    <row r="2352" spans="1:4">
      <c r="A2352" s="2" t="s">
        <v>3936</v>
      </c>
      <c r="B2352" t="s">
        <v>7630</v>
      </c>
      <c r="C2352" t="s">
        <v>5917</v>
      </c>
      <c r="D2352">
        <v>2</v>
      </c>
    </row>
    <row r="2353" spans="1:4">
      <c r="A2353" s="2" t="s">
        <v>7780</v>
      </c>
      <c r="B2353" t="s">
        <v>7630</v>
      </c>
      <c r="C2353" t="s">
        <v>5917</v>
      </c>
      <c r="D2353">
        <v>2</v>
      </c>
    </row>
    <row r="2354" spans="1:4">
      <c r="A2354" s="2" t="s">
        <v>7624</v>
      </c>
      <c r="B2354" t="s">
        <v>7630</v>
      </c>
      <c r="C2354" t="s">
        <v>5917</v>
      </c>
      <c r="D2354">
        <v>2</v>
      </c>
    </row>
    <row r="2355" spans="1:4">
      <c r="A2355" s="2" t="s">
        <v>6482</v>
      </c>
      <c r="B2355" t="s">
        <v>7630</v>
      </c>
      <c r="C2355" t="s">
        <v>5917</v>
      </c>
      <c r="D2355">
        <v>2</v>
      </c>
    </row>
    <row r="2356" spans="1:4">
      <c r="A2356" s="2" t="s">
        <v>4945</v>
      </c>
      <c r="B2356" t="s">
        <v>5385</v>
      </c>
      <c r="C2356" t="s">
        <v>5917</v>
      </c>
      <c r="D2356">
        <v>1</v>
      </c>
    </row>
    <row r="2357" spans="1:4">
      <c r="A2357" s="2" t="s">
        <v>6417</v>
      </c>
      <c r="B2357" t="s">
        <v>627</v>
      </c>
      <c r="C2357" t="s">
        <v>5917</v>
      </c>
      <c r="D2357">
        <v>1</v>
      </c>
    </row>
    <row r="2358" spans="1:4">
      <c r="A2358" s="2" t="s">
        <v>2437</v>
      </c>
      <c r="B2358" t="s">
        <v>2594</v>
      </c>
      <c r="C2358" t="s">
        <v>5917</v>
      </c>
      <c r="D2358">
        <v>1</v>
      </c>
    </row>
    <row r="2359" spans="1:4">
      <c r="A2359" s="2" t="s">
        <v>5667</v>
      </c>
      <c r="B2359" t="s">
        <v>7630</v>
      </c>
      <c r="C2359" t="s">
        <v>5917</v>
      </c>
      <c r="D2359">
        <v>2</v>
      </c>
    </row>
    <row r="2360" spans="1:4">
      <c r="A2360" s="2" t="s">
        <v>4196</v>
      </c>
      <c r="B2360" t="s">
        <v>7630</v>
      </c>
      <c r="C2360" t="s">
        <v>5917</v>
      </c>
      <c r="D2360">
        <v>2</v>
      </c>
    </row>
    <row r="2361" spans="1:4">
      <c r="A2361" s="2" t="s">
        <v>4818</v>
      </c>
      <c r="B2361" t="s">
        <v>7630</v>
      </c>
      <c r="C2361" t="s">
        <v>5917</v>
      </c>
      <c r="D2361">
        <v>2</v>
      </c>
    </row>
    <row r="2362" spans="1:4">
      <c r="A2362" s="2" t="s">
        <v>1665</v>
      </c>
      <c r="B2362" t="s">
        <v>2770</v>
      </c>
      <c r="C2362" t="s">
        <v>5917</v>
      </c>
      <c r="D2362">
        <v>1</v>
      </c>
    </row>
    <row r="2363" spans="1:4">
      <c r="A2363" s="2" t="s">
        <v>6900</v>
      </c>
      <c r="B2363" t="s">
        <v>7630</v>
      </c>
      <c r="C2363" t="s">
        <v>5917</v>
      </c>
      <c r="D2363">
        <v>2</v>
      </c>
    </row>
    <row r="2364" spans="1:4">
      <c r="A2364" s="2" t="s">
        <v>7141</v>
      </c>
      <c r="B2364" t="s">
        <v>7630</v>
      </c>
      <c r="C2364" t="s">
        <v>5917</v>
      </c>
      <c r="D2364">
        <v>2</v>
      </c>
    </row>
    <row r="2365" spans="1:4">
      <c r="A2365" s="2" t="s">
        <v>475</v>
      </c>
      <c r="B2365" t="s">
        <v>5385</v>
      </c>
      <c r="C2365" t="s">
        <v>5917</v>
      </c>
      <c r="D2365">
        <v>1</v>
      </c>
    </row>
    <row r="2366" spans="1:4">
      <c r="A2366" s="2" t="s">
        <v>6047</v>
      </c>
      <c r="B2366" t="s">
        <v>5385</v>
      </c>
      <c r="C2366" t="s">
        <v>5757</v>
      </c>
      <c r="D2366">
        <v>1</v>
      </c>
    </row>
    <row r="2367" spans="1:4">
      <c r="A2367" s="2" t="s">
        <v>5541</v>
      </c>
      <c r="B2367" t="s">
        <v>7630</v>
      </c>
      <c r="C2367" t="s">
        <v>5917</v>
      </c>
      <c r="D2367">
        <v>2</v>
      </c>
    </row>
    <row r="2368" spans="1:4">
      <c r="A2368" s="2" t="s">
        <v>1717</v>
      </c>
      <c r="B2368" t="s">
        <v>5385</v>
      </c>
      <c r="C2368" t="s">
        <v>5917</v>
      </c>
      <c r="D2368">
        <v>1</v>
      </c>
    </row>
    <row r="2369" spans="1:4">
      <c r="A2369" s="2" t="s">
        <v>6484</v>
      </c>
      <c r="B2369" t="s">
        <v>7630</v>
      </c>
      <c r="C2369" t="s">
        <v>5917</v>
      </c>
      <c r="D2369">
        <v>2</v>
      </c>
    </row>
    <row r="2370" spans="1:4">
      <c r="A2370" s="2" t="s">
        <v>5566</v>
      </c>
      <c r="B2370" t="s">
        <v>7630</v>
      </c>
      <c r="C2370" t="s">
        <v>5917</v>
      </c>
      <c r="D2370">
        <v>2</v>
      </c>
    </row>
    <row r="2371" spans="1:4">
      <c r="A2371" s="2" t="s">
        <v>2236</v>
      </c>
      <c r="B2371" t="s">
        <v>7630</v>
      </c>
      <c r="C2371" t="s">
        <v>5917</v>
      </c>
      <c r="D2371">
        <v>2</v>
      </c>
    </row>
    <row r="2372" spans="1:4">
      <c r="A2372" s="2" t="s">
        <v>4047</v>
      </c>
      <c r="B2372" t="s">
        <v>7630</v>
      </c>
      <c r="C2372" t="s">
        <v>5917</v>
      </c>
      <c r="D2372">
        <v>2</v>
      </c>
    </row>
    <row r="2373" spans="1:4">
      <c r="A2373" s="2" t="s">
        <v>4193</v>
      </c>
      <c r="B2373" t="s">
        <v>7630</v>
      </c>
      <c r="C2373" t="s">
        <v>5917</v>
      </c>
      <c r="D2373">
        <v>2</v>
      </c>
    </row>
    <row r="2374" spans="1:4">
      <c r="A2374" s="2" t="s">
        <v>3184</v>
      </c>
      <c r="B2374" t="s">
        <v>7630</v>
      </c>
      <c r="C2374" t="s">
        <v>5917</v>
      </c>
      <c r="D2374">
        <v>2</v>
      </c>
    </row>
    <row r="2375" spans="1:4">
      <c r="A2375" s="2" t="s">
        <v>6298</v>
      </c>
      <c r="B2375" t="s">
        <v>7630</v>
      </c>
      <c r="C2375" t="s">
        <v>5917</v>
      </c>
      <c r="D2375">
        <v>2</v>
      </c>
    </row>
    <row r="2376" spans="1:4">
      <c r="A2376" s="2" t="s">
        <v>7167</v>
      </c>
      <c r="B2376" t="s">
        <v>7630</v>
      </c>
      <c r="C2376" t="s">
        <v>5917</v>
      </c>
      <c r="D2376">
        <v>2</v>
      </c>
    </row>
    <row r="2377" spans="1:4">
      <c r="A2377" s="2" t="s">
        <v>1255</v>
      </c>
      <c r="B2377" t="s">
        <v>5916</v>
      </c>
      <c r="C2377" t="s">
        <v>5758</v>
      </c>
      <c r="D2377">
        <v>1</v>
      </c>
    </row>
    <row r="2378" spans="1:4">
      <c r="A2378" s="2" t="s">
        <v>2723</v>
      </c>
      <c r="B2378" t="s">
        <v>7630</v>
      </c>
      <c r="C2378" t="s">
        <v>5917</v>
      </c>
      <c r="D2378">
        <v>2</v>
      </c>
    </row>
    <row r="2379" spans="1:4">
      <c r="A2379" s="2" t="s">
        <v>5492</v>
      </c>
      <c r="B2379" t="s">
        <v>7630</v>
      </c>
      <c r="C2379" t="s">
        <v>5917</v>
      </c>
      <c r="D2379">
        <v>2</v>
      </c>
    </row>
    <row r="2380" spans="1:4">
      <c r="A2380" s="2" t="s">
        <v>7972</v>
      </c>
      <c r="B2380" t="s">
        <v>7630</v>
      </c>
      <c r="C2380" t="s">
        <v>5917</v>
      </c>
      <c r="D2380">
        <v>2</v>
      </c>
    </row>
    <row r="2381" spans="1:4">
      <c r="A2381" s="2" t="s">
        <v>3089</v>
      </c>
      <c r="B2381" t="s">
        <v>7630</v>
      </c>
      <c r="C2381" t="s">
        <v>5917</v>
      </c>
      <c r="D2381">
        <v>2</v>
      </c>
    </row>
    <row r="2382" spans="1:4">
      <c r="A2382" s="2" t="s">
        <v>2197</v>
      </c>
      <c r="B2382" t="s">
        <v>5385</v>
      </c>
      <c r="C2382" t="s">
        <v>5917</v>
      </c>
      <c r="D2382">
        <v>1</v>
      </c>
    </row>
    <row r="2383" spans="1:4">
      <c r="A2383" s="2" t="s">
        <v>3920</v>
      </c>
      <c r="B2383" t="s">
        <v>7630</v>
      </c>
      <c r="C2383" t="s">
        <v>5917</v>
      </c>
      <c r="D2383">
        <v>2</v>
      </c>
    </row>
    <row r="2384" spans="1:4">
      <c r="A2384" s="2" t="s">
        <v>1753</v>
      </c>
      <c r="B2384" t="s">
        <v>7630</v>
      </c>
      <c r="C2384" t="s">
        <v>5917</v>
      </c>
      <c r="D2384">
        <v>2</v>
      </c>
    </row>
    <row r="2385" spans="1:4">
      <c r="A2385" s="2" t="s">
        <v>7398</v>
      </c>
      <c r="B2385" t="s">
        <v>5385</v>
      </c>
      <c r="C2385" t="s">
        <v>5917</v>
      </c>
      <c r="D2385">
        <v>1</v>
      </c>
    </row>
    <row r="2386" spans="1:4">
      <c r="A2386" s="2" t="s">
        <v>2396</v>
      </c>
      <c r="B2386" t="s">
        <v>7630</v>
      </c>
      <c r="C2386" t="s">
        <v>5917</v>
      </c>
      <c r="D2386">
        <v>2</v>
      </c>
    </row>
    <row r="2387" spans="1:4">
      <c r="A2387" s="2" t="s">
        <v>3437</v>
      </c>
      <c r="B2387" t="s">
        <v>7630</v>
      </c>
      <c r="C2387" t="s">
        <v>5917</v>
      </c>
      <c r="D2387">
        <v>2</v>
      </c>
    </row>
    <row r="2388" spans="1:4">
      <c r="A2388" s="2" t="s">
        <v>3270</v>
      </c>
      <c r="B2388" t="s">
        <v>7630</v>
      </c>
      <c r="C2388" t="s">
        <v>5917</v>
      </c>
      <c r="D2388">
        <v>2</v>
      </c>
    </row>
    <row r="2389" spans="1:4">
      <c r="A2389" s="2" t="s">
        <v>6313</v>
      </c>
      <c r="B2389" t="s">
        <v>7630</v>
      </c>
      <c r="C2389" t="s">
        <v>5756</v>
      </c>
      <c r="D2389">
        <v>2</v>
      </c>
    </row>
    <row r="2390" spans="1:4">
      <c r="A2390" s="2" t="s">
        <v>5634</v>
      </c>
      <c r="B2390" t="s">
        <v>7630</v>
      </c>
      <c r="C2390" t="s">
        <v>5917</v>
      </c>
      <c r="D2390">
        <v>2</v>
      </c>
    </row>
    <row r="2391" spans="1:4">
      <c r="A2391" s="2" t="s">
        <v>2230</v>
      </c>
      <c r="B2391" t="s">
        <v>7630</v>
      </c>
      <c r="C2391" t="s">
        <v>5917</v>
      </c>
      <c r="D2391">
        <v>2</v>
      </c>
    </row>
    <row r="2392" spans="1:4">
      <c r="A2392" s="2" t="s">
        <v>7005</v>
      </c>
      <c r="B2392" t="s">
        <v>5385</v>
      </c>
      <c r="C2392" t="s">
        <v>5917</v>
      </c>
      <c r="D2392">
        <v>1</v>
      </c>
    </row>
    <row r="2393" spans="1:4">
      <c r="A2393" s="2" t="s">
        <v>2878</v>
      </c>
      <c r="B2393" t="s">
        <v>7630</v>
      </c>
      <c r="C2393" t="s">
        <v>5917</v>
      </c>
      <c r="D2393">
        <v>2</v>
      </c>
    </row>
    <row r="2394" spans="1:4">
      <c r="A2394" s="2" t="s">
        <v>5516</v>
      </c>
      <c r="B2394" t="s">
        <v>7630</v>
      </c>
      <c r="C2394" t="s">
        <v>5917</v>
      </c>
      <c r="D2394">
        <v>2</v>
      </c>
    </row>
    <row r="2395" spans="1:4">
      <c r="A2395" s="2" t="s">
        <v>765</v>
      </c>
      <c r="B2395" t="s">
        <v>5385</v>
      </c>
      <c r="C2395" t="s">
        <v>5917</v>
      </c>
      <c r="D2395">
        <v>1</v>
      </c>
    </row>
    <row r="2396" spans="1:4">
      <c r="A2396" s="2" t="s">
        <v>1421</v>
      </c>
      <c r="B2396" t="s">
        <v>7630</v>
      </c>
      <c r="C2396" t="s">
        <v>5917</v>
      </c>
      <c r="D2396">
        <v>2</v>
      </c>
    </row>
    <row r="2397" spans="1:4">
      <c r="A2397" s="2" t="s">
        <v>4187</v>
      </c>
      <c r="B2397" t="s">
        <v>7630</v>
      </c>
      <c r="C2397" t="s">
        <v>5917</v>
      </c>
      <c r="D2397">
        <v>2</v>
      </c>
    </row>
    <row r="2398" spans="1:4">
      <c r="A2398" s="2" t="s">
        <v>3148</v>
      </c>
      <c r="B2398" t="s">
        <v>7630</v>
      </c>
      <c r="C2398" t="s">
        <v>5917</v>
      </c>
      <c r="D2398">
        <v>2</v>
      </c>
    </row>
    <row r="2399" spans="1:4">
      <c r="A2399" s="2" t="s">
        <v>2948</v>
      </c>
      <c r="B2399" t="s">
        <v>7630</v>
      </c>
      <c r="C2399" t="s">
        <v>5917</v>
      </c>
      <c r="D2399">
        <v>2</v>
      </c>
    </row>
    <row r="2400" spans="1:4">
      <c r="A2400" s="2" t="s">
        <v>5397</v>
      </c>
      <c r="B2400" t="s">
        <v>5916</v>
      </c>
      <c r="C2400" t="s">
        <v>5917</v>
      </c>
      <c r="D2400">
        <v>2</v>
      </c>
    </row>
    <row r="2401" spans="1:4">
      <c r="A2401" s="2" t="s">
        <v>2398</v>
      </c>
      <c r="B2401" t="s">
        <v>2591</v>
      </c>
      <c r="C2401" t="s">
        <v>5917</v>
      </c>
      <c r="D2401">
        <v>2</v>
      </c>
    </row>
    <row r="2402" spans="1:4">
      <c r="A2402" s="2" t="s">
        <v>2789</v>
      </c>
      <c r="B2402" t="s">
        <v>5916</v>
      </c>
      <c r="C2402" t="s">
        <v>5917</v>
      </c>
      <c r="D2402">
        <v>1</v>
      </c>
    </row>
    <row r="2403" spans="1:4">
      <c r="A2403" s="2" t="s">
        <v>270</v>
      </c>
      <c r="B2403" t="s">
        <v>5385</v>
      </c>
      <c r="C2403" t="s">
        <v>5917</v>
      </c>
      <c r="D2403">
        <v>1</v>
      </c>
    </row>
    <row r="2404" spans="1:4">
      <c r="A2404" s="2" t="s">
        <v>5661</v>
      </c>
      <c r="B2404" t="s">
        <v>7630</v>
      </c>
      <c r="C2404" t="s">
        <v>5917</v>
      </c>
      <c r="D2404">
        <v>2</v>
      </c>
    </row>
    <row r="2405" spans="1:4">
      <c r="A2405" s="2" t="s">
        <v>1785</v>
      </c>
      <c r="B2405" t="s">
        <v>7630</v>
      </c>
      <c r="C2405" t="s">
        <v>5917</v>
      </c>
      <c r="D2405">
        <v>2</v>
      </c>
    </row>
    <row r="2406" spans="1:4">
      <c r="A2406" s="2" t="s">
        <v>3924</v>
      </c>
      <c r="B2406" t="s">
        <v>7630</v>
      </c>
      <c r="C2406" t="s">
        <v>5917</v>
      </c>
      <c r="D2406">
        <v>2</v>
      </c>
    </row>
    <row r="2407" spans="1:4">
      <c r="A2407" s="2" t="s">
        <v>3849</v>
      </c>
      <c r="B2407" t="s">
        <v>7630</v>
      </c>
      <c r="C2407" t="s">
        <v>5917</v>
      </c>
      <c r="D2407">
        <v>2</v>
      </c>
    </row>
    <row r="2408" spans="1:4">
      <c r="A2408" s="2" t="s">
        <v>7505</v>
      </c>
      <c r="B2408" t="s">
        <v>7630</v>
      </c>
      <c r="C2408" t="s">
        <v>5917</v>
      </c>
      <c r="D2408">
        <v>2</v>
      </c>
    </row>
    <row r="2409" spans="1:4">
      <c r="A2409" s="2" t="s">
        <v>2181</v>
      </c>
      <c r="B2409" t="s">
        <v>5385</v>
      </c>
      <c r="C2409" t="s">
        <v>5917</v>
      </c>
      <c r="D2409">
        <v>1</v>
      </c>
    </row>
    <row r="2410" spans="1:4">
      <c r="A2410" s="2" t="s">
        <v>2106</v>
      </c>
      <c r="B2410" t="s">
        <v>7630</v>
      </c>
      <c r="C2410" t="s">
        <v>5917</v>
      </c>
      <c r="D2410">
        <v>2</v>
      </c>
    </row>
    <row r="2411" spans="1:4">
      <c r="A2411" s="2" t="s">
        <v>1269</v>
      </c>
      <c r="B2411" t="s">
        <v>5916</v>
      </c>
      <c r="C2411" t="s">
        <v>5758</v>
      </c>
      <c r="D2411">
        <v>1</v>
      </c>
    </row>
    <row r="2412" spans="1:4">
      <c r="A2412" s="2" t="s">
        <v>690</v>
      </c>
      <c r="B2412" t="s">
        <v>5385</v>
      </c>
      <c r="C2412" t="s">
        <v>5917</v>
      </c>
      <c r="D2412">
        <v>1</v>
      </c>
    </row>
    <row r="2413" spans="1:4">
      <c r="A2413" s="2" t="s">
        <v>116</v>
      </c>
      <c r="B2413" t="s">
        <v>5385</v>
      </c>
      <c r="C2413" t="s">
        <v>5917</v>
      </c>
      <c r="D2413">
        <v>1</v>
      </c>
    </row>
    <row r="2414" spans="1:4">
      <c r="A2414" s="2" t="s">
        <v>3438</v>
      </c>
      <c r="B2414" t="s">
        <v>7630</v>
      </c>
      <c r="C2414" t="s">
        <v>5917</v>
      </c>
      <c r="D2414">
        <v>2</v>
      </c>
    </row>
    <row r="2415" spans="1:4">
      <c r="A2415" s="2" t="s">
        <v>6959</v>
      </c>
      <c r="B2415" t="s">
        <v>7630</v>
      </c>
      <c r="C2415" t="s">
        <v>5917</v>
      </c>
      <c r="D2415">
        <v>2</v>
      </c>
    </row>
    <row r="2416" spans="1:4">
      <c r="A2416" s="2" t="s">
        <v>1663</v>
      </c>
      <c r="B2416" t="s">
        <v>7630</v>
      </c>
      <c r="C2416" t="s">
        <v>5917</v>
      </c>
      <c r="D2416">
        <v>2</v>
      </c>
    </row>
    <row r="2417" spans="1:4">
      <c r="A2417" s="2" t="s">
        <v>2320</v>
      </c>
      <c r="B2417" t="s">
        <v>5385</v>
      </c>
      <c r="C2417" t="s">
        <v>5917</v>
      </c>
      <c r="D2417">
        <v>1</v>
      </c>
    </row>
    <row r="2418" spans="1:4">
      <c r="A2418" s="2" t="s">
        <v>2622</v>
      </c>
      <c r="B2418" t="s">
        <v>5385</v>
      </c>
      <c r="C2418" t="s">
        <v>5917</v>
      </c>
      <c r="D2418">
        <v>1</v>
      </c>
    </row>
    <row r="2419" spans="1:4">
      <c r="A2419" s="2" t="s">
        <v>476</v>
      </c>
      <c r="B2419" t="s">
        <v>5385</v>
      </c>
      <c r="C2419" t="s">
        <v>5917</v>
      </c>
      <c r="D2419">
        <v>1</v>
      </c>
    </row>
    <row r="2420" spans="1:4">
      <c r="A2420" s="2" t="s">
        <v>340</v>
      </c>
      <c r="B2420" t="s">
        <v>5916</v>
      </c>
      <c r="C2420" t="s">
        <v>5917</v>
      </c>
      <c r="D2420">
        <v>1</v>
      </c>
    </row>
    <row r="2421" spans="1:4">
      <c r="A2421" s="2" t="s">
        <v>1362</v>
      </c>
      <c r="B2421" t="s">
        <v>7630</v>
      </c>
      <c r="C2421" t="s">
        <v>5917</v>
      </c>
      <c r="D2421">
        <v>2</v>
      </c>
    </row>
    <row r="2422" spans="1:4">
      <c r="A2422" s="2" t="s">
        <v>4010</v>
      </c>
      <c r="B2422" t="s">
        <v>7630</v>
      </c>
      <c r="C2422" t="s">
        <v>5917</v>
      </c>
      <c r="D2422">
        <v>2</v>
      </c>
    </row>
    <row r="2423" spans="1:4">
      <c r="A2423" s="2" t="s">
        <v>3750</v>
      </c>
      <c r="B2423" t="s">
        <v>7630</v>
      </c>
      <c r="C2423" t="s">
        <v>5917</v>
      </c>
      <c r="D2423">
        <v>2</v>
      </c>
    </row>
    <row r="2424" spans="1:4">
      <c r="A2424" s="2" t="s">
        <v>3480</v>
      </c>
      <c r="B2424" t="s">
        <v>7630</v>
      </c>
      <c r="C2424" t="s">
        <v>5917</v>
      </c>
      <c r="D2424">
        <v>2</v>
      </c>
    </row>
    <row r="2425" spans="1:4">
      <c r="A2425" s="2" t="s">
        <v>1983</v>
      </c>
      <c r="B2425" t="s">
        <v>414</v>
      </c>
      <c r="C2425" t="s">
        <v>5917</v>
      </c>
      <c r="D2425">
        <v>1</v>
      </c>
    </row>
    <row r="2426" spans="1:4">
      <c r="A2426" s="2" t="s">
        <v>6202</v>
      </c>
      <c r="B2426" t="s">
        <v>5173</v>
      </c>
      <c r="C2426" t="s">
        <v>5917</v>
      </c>
      <c r="D2426">
        <v>2</v>
      </c>
    </row>
    <row r="2427" spans="1:4">
      <c r="A2427" s="2" t="s">
        <v>5672</v>
      </c>
      <c r="B2427" t="s">
        <v>7630</v>
      </c>
      <c r="C2427" t="s">
        <v>5917</v>
      </c>
      <c r="D2427">
        <v>2</v>
      </c>
    </row>
    <row r="2428" spans="1:4">
      <c r="A2428" s="2" t="s">
        <v>2651</v>
      </c>
      <c r="B2428" t="s">
        <v>2603</v>
      </c>
      <c r="C2428" t="s">
        <v>5917</v>
      </c>
      <c r="D2428">
        <v>2</v>
      </c>
    </row>
    <row r="2429" spans="1:4">
      <c r="A2429" s="2" t="s">
        <v>751</v>
      </c>
      <c r="B2429" t="s">
        <v>5385</v>
      </c>
      <c r="C2429" t="s">
        <v>5917</v>
      </c>
      <c r="D2429">
        <v>1</v>
      </c>
    </row>
    <row r="2430" spans="1:4">
      <c r="A2430" s="2" t="s">
        <v>477</v>
      </c>
      <c r="B2430" t="s">
        <v>5385</v>
      </c>
      <c r="C2430" t="s">
        <v>5917</v>
      </c>
      <c r="D2430">
        <v>1</v>
      </c>
    </row>
    <row r="2431" spans="1:4">
      <c r="A2431" s="2" t="s">
        <v>5466</v>
      </c>
      <c r="B2431" t="s">
        <v>7630</v>
      </c>
      <c r="C2431" t="s">
        <v>5917</v>
      </c>
      <c r="D2431">
        <v>2</v>
      </c>
    </row>
    <row r="2432" spans="1:4">
      <c r="A2432" s="2" t="s">
        <v>4569</v>
      </c>
      <c r="B2432" t="s">
        <v>7630</v>
      </c>
      <c r="C2432" t="s">
        <v>5917</v>
      </c>
      <c r="D2432">
        <v>2</v>
      </c>
    </row>
    <row r="2433" spans="1:4">
      <c r="A2433" s="2" t="s">
        <v>3894</v>
      </c>
      <c r="B2433" t="s">
        <v>7630</v>
      </c>
      <c r="C2433" t="s">
        <v>5917</v>
      </c>
      <c r="D2433">
        <v>2</v>
      </c>
    </row>
    <row r="2434" spans="1:4">
      <c r="A2434" s="2" t="s">
        <v>3744</v>
      </c>
      <c r="B2434" t="s">
        <v>7630</v>
      </c>
      <c r="C2434" t="s">
        <v>5917</v>
      </c>
      <c r="D2434">
        <v>2</v>
      </c>
    </row>
    <row r="2435" spans="1:4">
      <c r="A2435" s="2" t="s">
        <v>7225</v>
      </c>
      <c r="B2435" t="s">
        <v>7630</v>
      </c>
      <c r="C2435" t="s">
        <v>5917</v>
      </c>
      <c r="D2435">
        <v>2</v>
      </c>
    </row>
    <row r="2436" spans="1:4">
      <c r="A2436" s="2" t="s">
        <v>7156</v>
      </c>
      <c r="B2436" t="s">
        <v>7630</v>
      </c>
      <c r="C2436" t="s">
        <v>5917</v>
      </c>
      <c r="D2436">
        <v>2</v>
      </c>
    </row>
    <row r="2437" spans="1:4">
      <c r="A2437" s="2" t="s">
        <v>2856</v>
      </c>
      <c r="B2437" t="s">
        <v>7630</v>
      </c>
      <c r="C2437" t="s">
        <v>5917</v>
      </c>
      <c r="D2437">
        <v>2</v>
      </c>
    </row>
    <row r="2438" spans="1:4">
      <c r="A2438" s="2" t="s">
        <v>6708</v>
      </c>
      <c r="B2438" t="s">
        <v>5385</v>
      </c>
      <c r="C2438" t="s">
        <v>5917</v>
      </c>
      <c r="D2438">
        <v>1</v>
      </c>
    </row>
    <row r="2439" spans="1:4">
      <c r="A2439" s="2" t="s">
        <v>1944</v>
      </c>
      <c r="B2439" t="s">
        <v>7630</v>
      </c>
      <c r="C2439" t="s">
        <v>5917</v>
      </c>
      <c r="D2439">
        <v>2</v>
      </c>
    </row>
    <row r="2440" spans="1:4">
      <c r="A2440" s="2" t="s">
        <v>7635</v>
      </c>
      <c r="B2440" t="s">
        <v>5916</v>
      </c>
      <c r="C2440" t="s">
        <v>5917</v>
      </c>
      <c r="D2440">
        <v>1</v>
      </c>
    </row>
    <row r="2441" spans="1:4">
      <c r="A2441" s="2" t="s">
        <v>2611</v>
      </c>
      <c r="B2441" t="s">
        <v>5385</v>
      </c>
      <c r="C2441" t="s">
        <v>5917</v>
      </c>
      <c r="D2441">
        <v>1</v>
      </c>
    </row>
    <row r="2442" spans="1:4">
      <c r="A2442" s="2" t="s">
        <v>478</v>
      </c>
      <c r="B2442" t="s">
        <v>5385</v>
      </c>
      <c r="C2442" t="s">
        <v>5917</v>
      </c>
      <c r="D2442">
        <v>1</v>
      </c>
    </row>
    <row r="2443" spans="1:4">
      <c r="A2443" s="2" t="s">
        <v>203</v>
      </c>
      <c r="B2443" t="s">
        <v>5385</v>
      </c>
      <c r="C2443" t="s">
        <v>5758</v>
      </c>
      <c r="D2443">
        <v>1</v>
      </c>
    </row>
    <row r="2444" spans="1:4">
      <c r="A2444" s="2" t="s">
        <v>4374</v>
      </c>
      <c r="B2444" t="s">
        <v>7630</v>
      </c>
      <c r="C2444" t="s">
        <v>5917</v>
      </c>
      <c r="D2444">
        <v>2</v>
      </c>
    </row>
    <row r="2445" spans="1:4">
      <c r="A2445" s="2" t="s">
        <v>3969</v>
      </c>
      <c r="B2445" t="s">
        <v>7630</v>
      </c>
      <c r="C2445" t="s">
        <v>5917</v>
      </c>
      <c r="D2445">
        <v>2</v>
      </c>
    </row>
    <row r="2446" spans="1:4">
      <c r="A2446" s="2" t="s">
        <v>2024</v>
      </c>
      <c r="B2446" t="s">
        <v>7630</v>
      </c>
      <c r="C2446" t="s">
        <v>5917</v>
      </c>
      <c r="D2446">
        <v>2</v>
      </c>
    </row>
    <row r="2447" spans="1:4">
      <c r="A2447" s="2" t="s">
        <v>3575</v>
      </c>
      <c r="B2447" t="s">
        <v>7630</v>
      </c>
      <c r="C2447" t="s">
        <v>5917</v>
      </c>
      <c r="D2447">
        <v>2</v>
      </c>
    </row>
    <row r="2448" spans="1:4">
      <c r="A2448" s="2" t="s">
        <v>1033</v>
      </c>
      <c r="B2448" t="s">
        <v>5916</v>
      </c>
      <c r="C2448" t="s">
        <v>5917</v>
      </c>
      <c r="D2448">
        <v>1</v>
      </c>
    </row>
    <row r="2449" spans="1:4">
      <c r="A2449" s="2" t="s">
        <v>406</v>
      </c>
      <c r="B2449" t="s">
        <v>1045</v>
      </c>
      <c r="C2449" t="s">
        <v>5917</v>
      </c>
      <c r="D2449">
        <v>1</v>
      </c>
    </row>
    <row r="2450" spans="1:4">
      <c r="A2450" s="2" t="s">
        <v>271</v>
      </c>
      <c r="B2450" t="s">
        <v>5385</v>
      </c>
      <c r="C2450" t="s">
        <v>5917</v>
      </c>
      <c r="D2450">
        <v>1</v>
      </c>
    </row>
    <row r="2451" spans="1:4">
      <c r="A2451" s="2" t="s">
        <v>1730</v>
      </c>
      <c r="B2451" t="s">
        <v>7630</v>
      </c>
      <c r="C2451" t="s">
        <v>5917</v>
      </c>
      <c r="D2451">
        <v>2</v>
      </c>
    </row>
    <row r="2452" spans="1:4">
      <c r="A2452" s="2" t="s">
        <v>4347</v>
      </c>
      <c r="B2452" t="s">
        <v>7630</v>
      </c>
      <c r="C2452" t="s">
        <v>5917</v>
      </c>
      <c r="D2452">
        <v>2</v>
      </c>
    </row>
    <row r="2453" spans="1:4">
      <c r="A2453" s="2" t="s">
        <v>3433</v>
      </c>
      <c r="B2453" t="s">
        <v>7630</v>
      </c>
      <c r="C2453" t="s">
        <v>5917</v>
      </c>
      <c r="D2453">
        <v>2</v>
      </c>
    </row>
    <row r="2454" spans="1:4">
      <c r="A2454" s="2" t="s">
        <v>4897</v>
      </c>
      <c r="B2454" t="s">
        <v>7630</v>
      </c>
      <c r="C2454" t="s">
        <v>5917</v>
      </c>
      <c r="D2454">
        <v>2</v>
      </c>
    </row>
    <row r="2455" spans="1:4">
      <c r="A2455" s="2" t="s">
        <v>6103</v>
      </c>
      <c r="B2455" t="s">
        <v>7630</v>
      </c>
      <c r="C2455" t="s">
        <v>5917</v>
      </c>
      <c r="D2455">
        <v>2</v>
      </c>
    </row>
    <row r="2456" spans="1:4">
      <c r="A2456" s="2" t="s">
        <v>5009</v>
      </c>
      <c r="B2456" t="s">
        <v>5173</v>
      </c>
      <c r="C2456" t="s">
        <v>5917</v>
      </c>
      <c r="D2456">
        <v>2</v>
      </c>
    </row>
    <row r="2457" spans="1:4">
      <c r="A2457" s="2" t="s">
        <v>7210</v>
      </c>
      <c r="B2457" t="s">
        <v>5385</v>
      </c>
      <c r="C2457" t="s">
        <v>5917</v>
      </c>
      <c r="D2457">
        <v>1</v>
      </c>
    </row>
    <row r="2458" spans="1:4">
      <c r="A2458" s="2" t="s">
        <v>6534</v>
      </c>
      <c r="B2458" t="s">
        <v>5385</v>
      </c>
      <c r="C2458" t="s">
        <v>5917</v>
      </c>
      <c r="D2458">
        <v>1</v>
      </c>
    </row>
    <row r="2459" spans="1:4">
      <c r="A2459" s="2" t="s">
        <v>6510</v>
      </c>
      <c r="B2459" t="s">
        <v>5385</v>
      </c>
      <c r="C2459" t="s">
        <v>5917</v>
      </c>
      <c r="D2459">
        <v>1</v>
      </c>
    </row>
    <row r="2460" spans="1:4">
      <c r="A2460" s="2" t="s">
        <v>272</v>
      </c>
      <c r="B2460" t="s">
        <v>5385</v>
      </c>
      <c r="C2460" t="s">
        <v>5917</v>
      </c>
      <c r="D2460">
        <v>1</v>
      </c>
    </row>
    <row r="2461" spans="1:4">
      <c r="A2461" s="2" t="s">
        <v>3831</v>
      </c>
      <c r="B2461" t="s">
        <v>7630</v>
      </c>
      <c r="C2461" t="s">
        <v>5917</v>
      </c>
      <c r="D2461">
        <v>2</v>
      </c>
    </row>
    <row r="2462" spans="1:4">
      <c r="A2462" s="2" t="s">
        <v>3620</v>
      </c>
      <c r="B2462" t="s">
        <v>7630</v>
      </c>
      <c r="C2462" t="s">
        <v>5917</v>
      </c>
      <c r="D2462">
        <v>2</v>
      </c>
    </row>
    <row r="2463" spans="1:4">
      <c r="A2463" s="2" t="s">
        <v>3363</v>
      </c>
      <c r="B2463" t="s">
        <v>7630</v>
      </c>
      <c r="C2463" t="s">
        <v>5917</v>
      </c>
      <c r="D2463">
        <v>2</v>
      </c>
    </row>
    <row r="2464" spans="1:4">
      <c r="A2464" s="2" t="s">
        <v>2906</v>
      </c>
      <c r="B2464" t="s">
        <v>7630</v>
      </c>
      <c r="C2464" t="s">
        <v>5917</v>
      </c>
      <c r="D2464">
        <v>2</v>
      </c>
    </row>
    <row r="2465" spans="1:4">
      <c r="A2465" s="2" t="s">
        <v>6331</v>
      </c>
      <c r="B2465" t="s">
        <v>7630</v>
      </c>
      <c r="C2465" t="s">
        <v>5917</v>
      </c>
      <c r="D2465">
        <v>2</v>
      </c>
    </row>
    <row r="2466" spans="1:4">
      <c r="A2466" s="2" t="s">
        <v>5133</v>
      </c>
      <c r="B2466" t="s">
        <v>7630</v>
      </c>
      <c r="C2466" t="s">
        <v>5917</v>
      </c>
      <c r="D2466">
        <v>2</v>
      </c>
    </row>
    <row r="2467" spans="1:4">
      <c r="A2467" s="2" t="s">
        <v>5956</v>
      </c>
      <c r="B2467" t="s">
        <v>5916</v>
      </c>
      <c r="C2467" t="s">
        <v>5917</v>
      </c>
      <c r="D2467">
        <v>1</v>
      </c>
    </row>
    <row r="2468" spans="1:4">
      <c r="A2468" s="2" t="s">
        <v>2322</v>
      </c>
      <c r="B2468" t="s">
        <v>5385</v>
      </c>
      <c r="C2468" t="s">
        <v>5917</v>
      </c>
      <c r="D2468">
        <v>1</v>
      </c>
    </row>
    <row r="2469" spans="1:4">
      <c r="A2469" s="2" t="s">
        <v>816</v>
      </c>
      <c r="B2469" t="s">
        <v>8022</v>
      </c>
      <c r="C2469" t="s">
        <v>5917</v>
      </c>
      <c r="D2469">
        <v>1</v>
      </c>
    </row>
    <row r="2470" spans="1:4">
      <c r="A2470" s="2" t="s">
        <v>39</v>
      </c>
      <c r="B2470" t="s">
        <v>5916</v>
      </c>
      <c r="C2470" t="s">
        <v>5917</v>
      </c>
      <c r="D2470">
        <v>1</v>
      </c>
    </row>
    <row r="2471" spans="1:4">
      <c r="A2471" s="2" t="s">
        <v>4453</v>
      </c>
      <c r="B2471" t="s">
        <v>7630</v>
      </c>
      <c r="C2471" t="s">
        <v>5917</v>
      </c>
      <c r="D2471">
        <v>2</v>
      </c>
    </row>
    <row r="2472" spans="1:4">
      <c r="A2472" s="2" t="s">
        <v>4505</v>
      </c>
      <c r="B2472" t="s">
        <v>7630</v>
      </c>
      <c r="C2472" t="s">
        <v>5917</v>
      </c>
      <c r="D2472">
        <v>2</v>
      </c>
    </row>
    <row r="2473" spans="1:4">
      <c r="A2473" s="2" t="s">
        <v>3137</v>
      </c>
      <c r="B2473" t="s">
        <v>7630</v>
      </c>
      <c r="C2473" t="s">
        <v>5917</v>
      </c>
      <c r="D2473">
        <v>2</v>
      </c>
    </row>
    <row r="2474" spans="1:4">
      <c r="A2474" s="2" t="s">
        <v>7860</v>
      </c>
      <c r="B2474" t="s">
        <v>7630</v>
      </c>
      <c r="C2474" t="s">
        <v>5917</v>
      </c>
      <c r="D2474">
        <v>2</v>
      </c>
    </row>
    <row r="2475" spans="1:4">
      <c r="A2475" s="2" t="s">
        <v>1996</v>
      </c>
      <c r="B2475" t="s">
        <v>7630</v>
      </c>
      <c r="C2475" t="s">
        <v>5917</v>
      </c>
      <c r="D2475">
        <v>2</v>
      </c>
    </row>
    <row r="2476" spans="1:4">
      <c r="A2476" s="2" t="s">
        <v>6220</v>
      </c>
      <c r="B2476" t="s">
        <v>5385</v>
      </c>
      <c r="C2476" t="s">
        <v>5917</v>
      </c>
      <c r="D2476">
        <v>1</v>
      </c>
    </row>
    <row r="2477" spans="1:4">
      <c r="A2477" s="2" t="s">
        <v>6507</v>
      </c>
      <c r="B2477" t="s">
        <v>7630</v>
      </c>
      <c r="C2477" t="s">
        <v>5917</v>
      </c>
      <c r="D2477">
        <v>2</v>
      </c>
    </row>
    <row r="2478" spans="1:4">
      <c r="A2478" s="2" t="s">
        <v>81</v>
      </c>
      <c r="B2478" t="s">
        <v>5385</v>
      </c>
      <c r="C2478" t="s">
        <v>5917</v>
      </c>
      <c r="D2478">
        <v>1</v>
      </c>
    </row>
    <row r="2479" spans="1:4">
      <c r="A2479" s="2" t="s">
        <v>273</v>
      </c>
      <c r="B2479" t="s">
        <v>5385</v>
      </c>
      <c r="C2479" t="s">
        <v>5917</v>
      </c>
      <c r="D2479">
        <v>1</v>
      </c>
    </row>
    <row r="2480" spans="1:4">
      <c r="A2480" s="2" t="s">
        <v>4237</v>
      </c>
      <c r="B2480" t="s">
        <v>7630</v>
      </c>
      <c r="C2480" t="s">
        <v>5917</v>
      </c>
      <c r="D2480">
        <v>2</v>
      </c>
    </row>
    <row r="2481" spans="1:4">
      <c r="A2481" s="2" t="s">
        <v>6292</v>
      </c>
      <c r="B2481" t="s">
        <v>7630</v>
      </c>
      <c r="C2481" t="s">
        <v>5917</v>
      </c>
      <c r="D2481">
        <v>2</v>
      </c>
    </row>
    <row r="2482" spans="1:4">
      <c r="A2482" s="2" t="s">
        <v>1971</v>
      </c>
      <c r="B2482" t="s">
        <v>7630</v>
      </c>
      <c r="C2482" t="s">
        <v>5917</v>
      </c>
      <c r="D2482">
        <v>2</v>
      </c>
    </row>
    <row r="2483" spans="1:4">
      <c r="A2483" s="2" t="s">
        <v>7180</v>
      </c>
      <c r="B2483" t="s">
        <v>7630</v>
      </c>
      <c r="C2483" t="s">
        <v>5917</v>
      </c>
      <c r="D2483">
        <v>2</v>
      </c>
    </row>
    <row r="2484" spans="1:4">
      <c r="A2484" s="2" t="s">
        <v>5536</v>
      </c>
      <c r="B2484" t="s">
        <v>4760</v>
      </c>
      <c r="C2484" t="s">
        <v>5917</v>
      </c>
      <c r="D2484">
        <v>1</v>
      </c>
    </row>
    <row r="2485" spans="1:4">
      <c r="A2485" s="2" t="s">
        <v>880</v>
      </c>
      <c r="B2485" t="s">
        <v>5916</v>
      </c>
      <c r="C2485" t="s">
        <v>5917</v>
      </c>
      <c r="D2485">
        <v>1</v>
      </c>
    </row>
    <row r="2486" spans="1:4">
      <c r="A2486" s="2" t="s">
        <v>2724</v>
      </c>
      <c r="B2486" t="s">
        <v>7630</v>
      </c>
      <c r="C2486" t="s">
        <v>5917</v>
      </c>
      <c r="D2486">
        <v>2</v>
      </c>
    </row>
    <row r="2487" spans="1:4">
      <c r="A2487" s="2" t="s">
        <v>318</v>
      </c>
      <c r="B2487" t="s">
        <v>5385</v>
      </c>
      <c r="C2487" t="s">
        <v>5917</v>
      </c>
      <c r="D2487">
        <v>1</v>
      </c>
    </row>
    <row r="2488" spans="1:4">
      <c r="A2488" s="2" t="s">
        <v>1589</v>
      </c>
      <c r="B2488" t="s">
        <v>7630</v>
      </c>
      <c r="C2488" t="s">
        <v>5917</v>
      </c>
      <c r="D2488">
        <v>2</v>
      </c>
    </row>
    <row r="2489" spans="1:4">
      <c r="A2489" s="2" t="s">
        <v>4023</v>
      </c>
      <c r="B2489" t="s">
        <v>7630</v>
      </c>
      <c r="C2489" t="s">
        <v>5917</v>
      </c>
      <c r="D2489">
        <v>2</v>
      </c>
    </row>
    <row r="2490" spans="1:4">
      <c r="A2490" s="2" t="s">
        <v>4771</v>
      </c>
      <c r="B2490" t="s">
        <v>7630</v>
      </c>
      <c r="C2490" t="s">
        <v>5917</v>
      </c>
      <c r="D2490">
        <v>2</v>
      </c>
    </row>
    <row r="2491" spans="1:4">
      <c r="A2491" s="2" t="s">
        <v>7134</v>
      </c>
      <c r="B2491" t="s">
        <v>5385</v>
      </c>
      <c r="C2491" t="s">
        <v>5917</v>
      </c>
      <c r="D2491">
        <v>1</v>
      </c>
    </row>
    <row r="2492" spans="1:4">
      <c r="A2492" s="2" t="s">
        <v>2887</v>
      </c>
      <c r="B2492" t="s">
        <v>7630</v>
      </c>
      <c r="C2492" t="s">
        <v>5917</v>
      </c>
      <c r="D2492">
        <v>2</v>
      </c>
    </row>
    <row r="2493" spans="1:4">
      <c r="A2493" s="2" t="s">
        <v>2275</v>
      </c>
      <c r="B2493" t="s">
        <v>5385</v>
      </c>
      <c r="C2493" t="s">
        <v>5917</v>
      </c>
      <c r="D2493">
        <v>1</v>
      </c>
    </row>
    <row r="2494" spans="1:4">
      <c r="A2494" s="2" t="s">
        <v>3006</v>
      </c>
      <c r="B2494" t="s">
        <v>5916</v>
      </c>
      <c r="C2494" t="s">
        <v>5917</v>
      </c>
      <c r="D2494">
        <v>1</v>
      </c>
    </row>
    <row r="2495" spans="1:4">
      <c r="A2495" s="2" t="s">
        <v>2213</v>
      </c>
      <c r="B2495" t="s">
        <v>70</v>
      </c>
      <c r="C2495" t="s">
        <v>5917</v>
      </c>
      <c r="D2495">
        <v>1</v>
      </c>
    </row>
    <row r="2496" spans="1:4">
      <c r="A2496" s="2" t="s">
        <v>4206</v>
      </c>
      <c r="B2496" t="s">
        <v>7630</v>
      </c>
      <c r="C2496" t="s">
        <v>5917</v>
      </c>
      <c r="D2496">
        <v>2</v>
      </c>
    </row>
    <row r="2497" spans="1:4">
      <c r="A2497" s="2" t="s">
        <v>7031</v>
      </c>
      <c r="B2497" t="s">
        <v>7630</v>
      </c>
      <c r="C2497" t="s">
        <v>5917</v>
      </c>
      <c r="D2497">
        <v>2</v>
      </c>
    </row>
    <row r="2498" spans="1:4">
      <c r="A2498" s="2" t="s">
        <v>7815</v>
      </c>
      <c r="B2498" t="s">
        <v>7630</v>
      </c>
      <c r="C2498" t="s">
        <v>5917</v>
      </c>
      <c r="D2498">
        <v>2</v>
      </c>
    </row>
    <row r="2499" spans="1:4">
      <c r="A2499" s="2" t="s">
        <v>830</v>
      </c>
      <c r="B2499" t="s">
        <v>5385</v>
      </c>
      <c r="C2499" t="s">
        <v>5917</v>
      </c>
      <c r="D2499">
        <v>1</v>
      </c>
    </row>
    <row r="2500" spans="1:4">
      <c r="A2500" s="2" t="s">
        <v>2652</v>
      </c>
      <c r="B2500" t="s">
        <v>5385</v>
      </c>
      <c r="C2500" t="s">
        <v>5917</v>
      </c>
      <c r="D2500">
        <v>1</v>
      </c>
    </row>
    <row r="2501" spans="1:4">
      <c r="A2501" s="2" t="s">
        <v>1601</v>
      </c>
      <c r="B2501" t="s">
        <v>7630</v>
      </c>
      <c r="C2501" t="s">
        <v>5917</v>
      </c>
      <c r="D2501">
        <v>2</v>
      </c>
    </row>
    <row r="2502" spans="1:4">
      <c r="A2502" s="2" t="s">
        <v>4477</v>
      </c>
      <c r="B2502" t="s">
        <v>7630</v>
      </c>
      <c r="C2502" t="s">
        <v>5917</v>
      </c>
      <c r="D2502">
        <v>2</v>
      </c>
    </row>
    <row r="2503" spans="1:4">
      <c r="A2503" s="2" t="s">
        <v>4357</v>
      </c>
      <c r="B2503" t="s">
        <v>7630</v>
      </c>
      <c r="C2503" t="s">
        <v>5917</v>
      </c>
      <c r="D2503">
        <v>2</v>
      </c>
    </row>
    <row r="2504" spans="1:4">
      <c r="A2504" s="2" t="s">
        <v>4387</v>
      </c>
      <c r="B2504" t="s">
        <v>7630</v>
      </c>
      <c r="C2504" t="s">
        <v>5917</v>
      </c>
      <c r="D2504">
        <v>2</v>
      </c>
    </row>
    <row r="2505" spans="1:4">
      <c r="A2505" s="2" t="s">
        <v>4678</v>
      </c>
      <c r="B2505" t="s">
        <v>7630</v>
      </c>
      <c r="C2505" t="s">
        <v>5917</v>
      </c>
      <c r="D2505">
        <v>2</v>
      </c>
    </row>
    <row r="2506" spans="1:4">
      <c r="A2506" s="2" t="s">
        <v>7960</v>
      </c>
      <c r="B2506" t="s">
        <v>7630</v>
      </c>
      <c r="C2506" t="s">
        <v>5917</v>
      </c>
      <c r="D2506">
        <v>2</v>
      </c>
    </row>
    <row r="2507" spans="1:4">
      <c r="A2507" s="2" t="s">
        <v>63</v>
      </c>
      <c r="B2507" t="s">
        <v>5385</v>
      </c>
      <c r="C2507" t="s">
        <v>5917</v>
      </c>
      <c r="D2507">
        <v>1</v>
      </c>
    </row>
    <row r="2508" spans="1:4">
      <c r="A2508" s="2" t="s">
        <v>7495</v>
      </c>
      <c r="B2508" t="s">
        <v>7630</v>
      </c>
      <c r="C2508" t="s">
        <v>5917</v>
      </c>
      <c r="D2508">
        <v>2</v>
      </c>
    </row>
    <row r="2509" spans="1:4">
      <c r="A2509" s="2" t="s">
        <v>5912</v>
      </c>
      <c r="B2509" t="s">
        <v>5385</v>
      </c>
      <c r="C2509" t="s">
        <v>5917</v>
      </c>
      <c r="D2509">
        <v>1</v>
      </c>
    </row>
    <row r="2510" spans="1:4">
      <c r="A2510" s="2" t="s">
        <v>3695</v>
      </c>
      <c r="B2510" t="s">
        <v>7630</v>
      </c>
      <c r="C2510" t="s">
        <v>5917</v>
      </c>
      <c r="D2510">
        <v>2</v>
      </c>
    </row>
    <row r="2511" spans="1:4">
      <c r="A2511" s="2" t="s">
        <v>1208</v>
      </c>
      <c r="B2511" t="s">
        <v>5385</v>
      </c>
      <c r="C2511" t="s">
        <v>5917</v>
      </c>
      <c r="D2511">
        <v>1</v>
      </c>
    </row>
    <row r="2512" spans="1:4">
      <c r="A2512" s="2" t="s">
        <v>2790</v>
      </c>
      <c r="B2512" t="s">
        <v>7630</v>
      </c>
      <c r="C2512" t="s">
        <v>5917</v>
      </c>
      <c r="D2512">
        <v>2</v>
      </c>
    </row>
    <row r="2513" spans="1:4">
      <c r="A2513" s="2" t="s">
        <v>479</v>
      </c>
      <c r="B2513" t="s">
        <v>5385</v>
      </c>
      <c r="C2513" t="s">
        <v>5917</v>
      </c>
      <c r="D2513">
        <v>1</v>
      </c>
    </row>
    <row r="2514" spans="1:4">
      <c r="A2514" s="2" t="s">
        <v>1457</v>
      </c>
      <c r="B2514" t="s">
        <v>7630</v>
      </c>
      <c r="C2514" t="s">
        <v>5917</v>
      </c>
      <c r="D2514">
        <v>2</v>
      </c>
    </row>
    <row r="2515" spans="1:4">
      <c r="A2515" s="2" t="s">
        <v>5175</v>
      </c>
      <c r="B2515" t="s">
        <v>7630</v>
      </c>
      <c r="C2515" t="s">
        <v>5917</v>
      </c>
      <c r="D2515">
        <v>2</v>
      </c>
    </row>
    <row r="2516" spans="1:4">
      <c r="A2516" s="2" t="s">
        <v>6088</v>
      </c>
      <c r="B2516" t="s">
        <v>7630</v>
      </c>
      <c r="C2516" t="s">
        <v>5917</v>
      </c>
      <c r="D2516">
        <v>2</v>
      </c>
    </row>
    <row r="2517" spans="1:4">
      <c r="A2517" s="2" t="s">
        <v>7037</v>
      </c>
      <c r="B2517" t="s">
        <v>7630</v>
      </c>
      <c r="C2517" t="s">
        <v>5917</v>
      </c>
      <c r="D2517">
        <v>2</v>
      </c>
    </row>
    <row r="2518" spans="1:4">
      <c r="A2518" s="2" t="s">
        <v>6181</v>
      </c>
      <c r="B2518" t="s">
        <v>7630</v>
      </c>
      <c r="C2518" t="s">
        <v>5917</v>
      </c>
      <c r="D2518">
        <v>2</v>
      </c>
    </row>
    <row r="2519" spans="1:4">
      <c r="A2519" s="2" t="s">
        <v>2211</v>
      </c>
      <c r="B2519" t="s">
        <v>2771</v>
      </c>
      <c r="C2519" t="s">
        <v>5917</v>
      </c>
      <c r="D2519">
        <v>2</v>
      </c>
    </row>
    <row r="2520" spans="1:4">
      <c r="A2520" s="2" t="s">
        <v>1019</v>
      </c>
      <c r="B2520" t="s">
        <v>1306</v>
      </c>
      <c r="C2520" t="s">
        <v>5917</v>
      </c>
      <c r="D2520">
        <v>1</v>
      </c>
    </row>
    <row r="2521" spans="1:4">
      <c r="A2521" s="2" t="s">
        <v>1140</v>
      </c>
      <c r="B2521" t="s">
        <v>5385</v>
      </c>
      <c r="C2521" t="s">
        <v>5917</v>
      </c>
      <c r="D2521">
        <v>1</v>
      </c>
    </row>
    <row r="2522" spans="1:4">
      <c r="A2522" s="2" t="s">
        <v>2653</v>
      </c>
      <c r="B2522" t="s">
        <v>5916</v>
      </c>
      <c r="C2522" t="s">
        <v>5917</v>
      </c>
      <c r="D2522">
        <v>1</v>
      </c>
    </row>
    <row r="2523" spans="1:4">
      <c r="A2523" s="2" t="s">
        <v>1461</v>
      </c>
      <c r="B2523" t="s">
        <v>7630</v>
      </c>
      <c r="C2523" t="s">
        <v>5917</v>
      </c>
      <c r="D2523">
        <v>2</v>
      </c>
    </row>
    <row r="2524" spans="1:4">
      <c r="A2524" s="2" t="s">
        <v>3237</v>
      </c>
      <c r="B2524" t="s">
        <v>7630</v>
      </c>
      <c r="C2524" t="s">
        <v>5917</v>
      </c>
      <c r="D2524">
        <v>2</v>
      </c>
    </row>
    <row r="2525" spans="1:4">
      <c r="A2525" s="2" t="s">
        <v>1951</v>
      </c>
      <c r="B2525" t="s">
        <v>7630</v>
      </c>
      <c r="C2525" t="s">
        <v>5917</v>
      </c>
      <c r="D2525">
        <v>2</v>
      </c>
    </row>
    <row r="2526" spans="1:4">
      <c r="A2526" s="2" t="s">
        <v>7279</v>
      </c>
      <c r="B2526" t="s">
        <v>7630</v>
      </c>
      <c r="C2526" t="s">
        <v>5917</v>
      </c>
      <c r="D2526">
        <v>2</v>
      </c>
    </row>
    <row r="2527" spans="1:4">
      <c r="A2527" s="2" t="s">
        <v>2040</v>
      </c>
      <c r="B2527" t="s">
        <v>7630</v>
      </c>
      <c r="C2527" t="s">
        <v>5917</v>
      </c>
      <c r="D2527">
        <v>2</v>
      </c>
    </row>
    <row r="2528" spans="1:4">
      <c r="A2528" s="2" t="s">
        <v>6643</v>
      </c>
      <c r="B2528" t="s">
        <v>7630</v>
      </c>
      <c r="C2528" t="s">
        <v>5917</v>
      </c>
      <c r="D2528">
        <v>2</v>
      </c>
    </row>
    <row r="2529" spans="1:4">
      <c r="A2529" s="2" t="s">
        <v>6425</v>
      </c>
      <c r="B2529" t="s">
        <v>5916</v>
      </c>
      <c r="C2529" t="s">
        <v>5917</v>
      </c>
      <c r="D2529">
        <v>1</v>
      </c>
    </row>
    <row r="2530" spans="1:4">
      <c r="A2530" s="2" t="s">
        <v>1228</v>
      </c>
      <c r="B2530" t="s">
        <v>5385</v>
      </c>
      <c r="C2530" t="s">
        <v>5917</v>
      </c>
      <c r="D2530">
        <v>1</v>
      </c>
    </row>
    <row r="2531" spans="1:4">
      <c r="A2531" s="2" t="s">
        <v>2502</v>
      </c>
      <c r="B2531" t="s">
        <v>5385</v>
      </c>
      <c r="C2531" t="s">
        <v>5917</v>
      </c>
      <c r="D2531">
        <v>1</v>
      </c>
    </row>
    <row r="2532" spans="1:4">
      <c r="A2532" s="2" t="s">
        <v>2543</v>
      </c>
      <c r="B2532" t="s">
        <v>2591</v>
      </c>
      <c r="C2532" t="s">
        <v>5917</v>
      </c>
      <c r="D2532">
        <v>1</v>
      </c>
    </row>
    <row r="2533" spans="1:4">
      <c r="A2533" s="2" t="s">
        <v>1801</v>
      </c>
      <c r="B2533" t="s">
        <v>7630</v>
      </c>
      <c r="C2533" t="s">
        <v>5917</v>
      </c>
      <c r="D2533">
        <v>2</v>
      </c>
    </row>
    <row r="2534" spans="1:4">
      <c r="A2534" s="2" t="s">
        <v>3181</v>
      </c>
      <c r="B2534" t="s">
        <v>7630</v>
      </c>
      <c r="C2534" t="s">
        <v>5917</v>
      </c>
      <c r="D2534">
        <v>2</v>
      </c>
    </row>
    <row r="2535" spans="1:4">
      <c r="A2535" s="2" t="s">
        <v>3432</v>
      </c>
      <c r="B2535" t="s">
        <v>7630</v>
      </c>
      <c r="C2535" t="s">
        <v>5917</v>
      </c>
      <c r="D2535">
        <v>2</v>
      </c>
    </row>
    <row r="2536" spans="1:4">
      <c r="A2536" s="2" t="s">
        <v>7866</v>
      </c>
      <c r="B2536" t="s">
        <v>7630</v>
      </c>
      <c r="C2536" t="s">
        <v>5917</v>
      </c>
      <c r="D2536">
        <v>2</v>
      </c>
    </row>
    <row r="2537" spans="1:4">
      <c r="A2537" s="2" t="s">
        <v>3072</v>
      </c>
      <c r="B2537" t="s">
        <v>7630</v>
      </c>
      <c r="C2537" t="s">
        <v>5917</v>
      </c>
      <c r="D2537">
        <v>2</v>
      </c>
    </row>
    <row r="2538" spans="1:4">
      <c r="A2538" s="2" t="s">
        <v>7580</v>
      </c>
      <c r="B2538" t="s">
        <v>7630</v>
      </c>
      <c r="C2538" t="s">
        <v>5917</v>
      </c>
      <c r="D2538">
        <v>2</v>
      </c>
    </row>
    <row r="2539" spans="1:4">
      <c r="A2539" s="2" t="s">
        <v>3900</v>
      </c>
      <c r="B2539" t="s">
        <v>7630</v>
      </c>
      <c r="C2539" t="s">
        <v>5917</v>
      </c>
      <c r="D2539">
        <v>2</v>
      </c>
    </row>
    <row r="2540" spans="1:4">
      <c r="A2540" s="2" t="s">
        <v>1081</v>
      </c>
      <c r="B2540" t="s">
        <v>5916</v>
      </c>
      <c r="C2540" t="s">
        <v>5756</v>
      </c>
      <c r="D2540">
        <v>1</v>
      </c>
    </row>
    <row r="2541" spans="1:4">
      <c r="A2541" s="2" t="s">
        <v>840</v>
      </c>
      <c r="B2541" t="s">
        <v>5916</v>
      </c>
      <c r="C2541" t="s">
        <v>5917</v>
      </c>
      <c r="D2541">
        <v>1</v>
      </c>
    </row>
    <row r="2542" spans="1:4">
      <c r="A2542" s="2" t="s">
        <v>2773</v>
      </c>
      <c r="B2542" t="s">
        <v>5385</v>
      </c>
      <c r="C2542" t="s">
        <v>5917</v>
      </c>
      <c r="D2542">
        <v>1</v>
      </c>
    </row>
    <row r="2543" spans="1:4">
      <c r="A2543" s="2" t="s">
        <v>480</v>
      </c>
      <c r="B2543" t="s">
        <v>5385</v>
      </c>
      <c r="C2543" t="s">
        <v>5917</v>
      </c>
      <c r="D2543">
        <v>1</v>
      </c>
    </row>
    <row r="2544" spans="1:4">
      <c r="A2544" s="2" t="s">
        <v>7129</v>
      </c>
      <c r="B2544" t="s">
        <v>7630</v>
      </c>
      <c r="C2544" t="s">
        <v>5917</v>
      </c>
      <c r="D2544">
        <v>2</v>
      </c>
    </row>
    <row r="2545" spans="1:4">
      <c r="A2545" s="2" t="s">
        <v>7103</v>
      </c>
      <c r="B2545" t="s">
        <v>7630</v>
      </c>
      <c r="C2545" t="s">
        <v>5917</v>
      </c>
      <c r="D2545">
        <v>2</v>
      </c>
    </row>
    <row r="2546" spans="1:4">
      <c r="A2546" s="2" t="s">
        <v>2858</v>
      </c>
      <c r="B2546" t="s">
        <v>7630</v>
      </c>
      <c r="C2546" t="s">
        <v>5917</v>
      </c>
      <c r="D2546">
        <v>2</v>
      </c>
    </row>
    <row r="2547" spans="1:4">
      <c r="A2547" s="2" t="s">
        <v>5012</v>
      </c>
      <c r="B2547" t="s">
        <v>5916</v>
      </c>
      <c r="C2547" t="s">
        <v>5917</v>
      </c>
      <c r="D2547">
        <v>1</v>
      </c>
    </row>
    <row r="2548" spans="1:4">
      <c r="A2548" s="2" t="s">
        <v>5084</v>
      </c>
      <c r="B2548" t="s">
        <v>7630</v>
      </c>
      <c r="C2548" t="s">
        <v>5917</v>
      </c>
      <c r="D2548">
        <v>2</v>
      </c>
    </row>
    <row r="2549" spans="1:4">
      <c r="A2549" s="2" t="s">
        <v>3870</v>
      </c>
      <c r="B2549" t="s">
        <v>7630</v>
      </c>
      <c r="C2549" t="s">
        <v>5917</v>
      </c>
      <c r="D2549">
        <v>2</v>
      </c>
    </row>
    <row r="2550" spans="1:4">
      <c r="A2550" s="2" t="s">
        <v>6490</v>
      </c>
      <c r="B2550" t="s">
        <v>7630</v>
      </c>
      <c r="C2550" t="s">
        <v>5917</v>
      </c>
      <c r="D2550">
        <v>2</v>
      </c>
    </row>
    <row r="2551" spans="1:4">
      <c r="A2551" s="2" t="s">
        <v>5928</v>
      </c>
      <c r="B2551" t="s">
        <v>7630</v>
      </c>
      <c r="C2551" t="s">
        <v>5917</v>
      </c>
      <c r="D2551">
        <v>2</v>
      </c>
    </row>
    <row r="2552" spans="1:4">
      <c r="A2552" s="2" t="s">
        <v>61</v>
      </c>
      <c r="B2552" t="s">
        <v>5385</v>
      </c>
      <c r="C2552" t="s">
        <v>5917</v>
      </c>
      <c r="D2552">
        <v>1</v>
      </c>
    </row>
    <row r="2553" spans="1:4">
      <c r="A2553" s="2" t="s">
        <v>4150</v>
      </c>
      <c r="B2553" t="s">
        <v>7630</v>
      </c>
      <c r="C2553" t="s">
        <v>5917</v>
      </c>
      <c r="D2553">
        <v>2</v>
      </c>
    </row>
    <row r="2554" spans="1:4">
      <c r="A2554" s="2" t="s">
        <v>4285</v>
      </c>
      <c r="B2554" t="s">
        <v>7630</v>
      </c>
      <c r="C2554" t="s">
        <v>5917</v>
      </c>
      <c r="D2554">
        <v>2</v>
      </c>
    </row>
    <row r="2555" spans="1:4">
      <c r="A2555" s="2" t="s">
        <v>1408</v>
      </c>
      <c r="B2555" t="s">
        <v>7630</v>
      </c>
      <c r="C2555" t="s">
        <v>5917</v>
      </c>
      <c r="D2555">
        <v>2</v>
      </c>
    </row>
    <row r="2556" spans="1:4">
      <c r="A2556" s="2" t="s">
        <v>5441</v>
      </c>
      <c r="B2556" t="s">
        <v>414</v>
      </c>
      <c r="C2556" t="s">
        <v>5758</v>
      </c>
      <c r="D2556">
        <v>2</v>
      </c>
    </row>
    <row r="2557" spans="1:4">
      <c r="A2557" s="2" t="s">
        <v>2153</v>
      </c>
      <c r="B2557" t="s">
        <v>7630</v>
      </c>
      <c r="C2557" t="s">
        <v>5917</v>
      </c>
      <c r="D2557">
        <v>2</v>
      </c>
    </row>
    <row r="2558" spans="1:4">
      <c r="A2558" s="2" t="s">
        <v>997</v>
      </c>
      <c r="B2558" t="s">
        <v>5385</v>
      </c>
      <c r="C2558" t="s">
        <v>5917</v>
      </c>
      <c r="D2558">
        <v>1</v>
      </c>
    </row>
    <row r="2559" spans="1:4">
      <c r="A2559" s="2" t="s">
        <v>1116</v>
      </c>
      <c r="B2559" t="s">
        <v>5916</v>
      </c>
      <c r="C2559" t="s">
        <v>5917</v>
      </c>
      <c r="D2559">
        <v>1</v>
      </c>
    </row>
    <row r="2560" spans="1:4">
      <c r="A2560" s="2" t="s">
        <v>7362</v>
      </c>
      <c r="B2560" t="s">
        <v>7630</v>
      </c>
      <c r="C2560" t="s">
        <v>5917</v>
      </c>
      <c r="D2560">
        <v>2</v>
      </c>
    </row>
    <row r="2561" spans="1:4">
      <c r="A2561" s="2" t="s">
        <v>7045</v>
      </c>
      <c r="B2561" t="s">
        <v>7630</v>
      </c>
      <c r="C2561" t="s">
        <v>5917</v>
      </c>
      <c r="D2561">
        <v>2</v>
      </c>
    </row>
    <row r="2562" spans="1:4">
      <c r="A2562" s="2" t="s">
        <v>2082</v>
      </c>
      <c r="B2562" t="s">
        <v>5385</v>
      </c>
      <c r="C2562" t="s">
        <v>5917</v>
      </c>
      <c r="D2562">
        <v>1</v>
      </c>
    </row>
    <row r="2563" spans="1:4">
      <c r="A2563" s="2" t="s">
        <v>6922</v>
      </c>
      <c r="B2563" t="s">
        <v>7630</v>
      </c>
      <c r="C2563" t="s">
        <v>5917</v>
      </c>
      <c r="D2563">
        <v>2</v>
      </c>
    </row>
    <row r="2564" spans="1:4">
      <c r="A2564" s="2" t="s">
        <v>2134</v>
      </c>
      <c r="B2564" t="s">
        <v>5916</v>
      </c>
      <c r="C2564" t="s">
        <v>5917</v>
      </c>
      <c r="D2564">
        <v>1</v>
      </c>
    </row>
    <row r="2565" spans="1:4">
      <c r="A2565" s="2" t="s">
        <v>86</v>
      </c>
      <c r="B2565" t="s">
        <v>5385</v>
      </c>
      <c r="C2565" t="s">
        <v>5917</v>
      </c>
      <c r="D2565">
        <v>1</v>
      </c>
    </row>
    <row r="2566" spans="1:4">
      <c r="A2566" s="2" t="s">
        <v>1688</v>
      </c>
      <c r="B2566" t="s">
        <v>7630</v>
      </c>
      <c r="C2566" t="s">
        <v>5917</v>
      </c>
      <c r="D2566">
        <v>2</v>
      </c>
    </row>
    <row r="2567" spans="1:4">
      <c r="A2567" s="2" t="s">
        <v>7551</v>
      </c>
      <c r="B2567" t="s">
        <v>7630</v>
      </c>
      <c r="C2567" t="s">
        <v>5917</v>
      </c>
      <c r="D2567">
        <v>2</v>
      </c>
    </row>
    <row r="2568" spans="1:4">
      <c r="A2568" s="2" t="s">
        <v>3029</v>
      </c>
      <c r="B2568" t="s">
        <v>7630</v>
      </c>
      <c r="C2568" t="s">
        <v>5917</v>
      </c>
      <c r="D2568">
        <v>2</v>
      </c>
    </row>
    <row r="2569" spans="1:4">
      <c r="A2569" s="2" t="s">
        <v>1898</v>
      </c>
      <c r="B2569" t="s">
        <v>7630</v>
      </c>
      <c r="C2569" t="s">
        <v>5917</v>
      </c>
      <c r="D2569">
        <v>2</v>
      </c>
    </row>
    <row r="2570" spans="1:4">
      <c r="A2570" s="2" t="s">
        <v>6983</v>
      </c>
      <c r="B2570" t="s">
        <v>7630</v>
      </c>
      <c r="C2570" t="s">
        <v>5917</v>
      </c>
      <c r="D2570">
        <v>2</v>
      </c>
    </row>
    <row r="2571" spans="1:4">
      <c r="A2571" s="2" t="s">
        <v>1701</v>
      </c>
      <c r="B2571" t="s">
        <v>7630</v>
      </c>
      <c r="C2571" t="s">
        <v>5917</v>
      </c>
      <c r="D2571">
        <v>2</v>
      </c>
    </row>
    <row r="2572" spans="1:4">
      <c r="A2572" s="2" t="s">
        <v>4723</v>
      </c>
      <c r="B2572" t="s">
        <v>5385</v>
      </c>
      <c r="C2572" t="s">
        <v>5917</v>
      </c>
      <c r="D2572">
        <v>1</v>
      </c>
    </row>
    <row r="2573" spans="1:4">
      <c r="A2573" s="2" t="s">
        <v>6619</v>
      </c>
      <c r="B2573" t="s">
        <v>7630</v>
      </c>
      <c r="C2573" t="s">
        <v>5917</v>
      </c>
      <c r="D2573">
        <v>2</v>
      </c>
    </row>
    <row r="2574" spans="1:4">
      <c r="A2574" s="2" t="s">
        <v>2725</v>
      </c>
      <c r="B2574" t="s">
        <v>7630</v>
      </c>
      <c r="C2574" t="s">
        <v>5917</v>
      </c>
      <c r="D2574">
        <v>2</v>
      </c>
    </row>
    <row r="2575" spans="1:4">
      <c r="A2575" s="2" t="s">
        <v>7917</v>
      </c>
      <c r="B2575" t="s">
        <v>7630</v>
      </c>
      <c r="C2575" t="s">
        <v>5917</v>
      </c>
      <c r="D2575">
        <v>2</v>
      </c>
    </row>
    <row r="2576" spans="1:4">
      <c r="A2576" s="2" t="s">
        <v>2138</v>
      </c>
      <c r="B2576" t="s">
        <v>7630</v>
      </c>
      <c r="C2576" t="s">
        <v>5917</v>
      </c>
      <c r="D2576">
        <v>2</v>
      </c>
    </row>
    <row r="2577" spans="1:4">
      <c r="A2577" s="2" t="s">
        <v>6197</v>
      </c>
      <c r="B2577" t="s">
        <v>7630</v>
      </c>
      <c r="C2577" t="s">
        <v>5917</v>
      </c>
      <c r="D2577">
        <v>2</v>
      </c>
    </row>
    <row r="2578" spans="1:4">
      <c r="A2578" s="2" t="s">
        <v>1662</v>
      </c>
      <c r="B2578" t="s">
        <v>2771</v>
      </c>
      <c r="C2578" t="s">
        <v>5917</v>
      </c>
      <c r="D2578">
        <v>2</v>
      </c>
    </row>
    <row r="2579" spans="1:4">
      <c r="A2579" s="2" t="s">
        <v>6542</v>
      </c>
      <c r="B2579" t="s">
        <v>5172</v>
      </c>
      <c r="C2579" t="s">
        <v>5917</v>
      </c>
      <c r="D2579">
        <v>2</v>
      </c>
    </row>
    <row r="2580" spans="1:4">
      <c r="A2580" s="2" t="s">
        <v>274</v>
      </c>
      <c r="B2580" t="s">
        <v>5385</v>
      </c>
      <c r="C2580" t="s">
        <v>5917</v>
      </c>
      <c r="D2580">
        <v>1</v>
      </c>
    </row>
    <row r="2581" spans="1:4">
      <c r="A2581" s="2" t="s">
        <v>4452</v>
      </c>
      <c r="B2581" t="s">
        <v>7630</v>
      </c>
      <c r="C2581" t="s">
        <v>5917</v>
      </c>
      <c r="D2581">
        <v>2</v>
      </c>
    </row>
    <row r="2582" spans="1:4">
      <c r="A2582" s="2" t="s">
        <v>4165</v>
      </c>
      <c r="B2582" t="s">
        <v>7630</v>
      </c>
      <c r="C2582" t="s">
        <v>5917</v>
      </c>
      <c r="D2582">
        <v>2</v>
      </c>
    </row>
    <row r="2583" spans="1:4">
      <c r="A2583" s="2" t="s">
        <v>4332</v>
      </c>
      <c r="B2583" t="s">
        <v>7630</v>
      </c>
      <c r="C2583" t="s">
        <v>5917</v>
      </c>
      <c r="D2583">
        <v>2</v>
      </c>
    </row>
    <row r="2584" spans="1:4">
      <c r="A2584" s="2" t="s">
        <v>3500</v>
      </c>
      <c r="B2584" t="s">
        <v>7630</v>
      </c>
      <c r="C2584" t="s">
        <v>5917</v>
      </c>
      <c r="D2584">
        <v>2</v>
      </c>
    </row>
    <row r="2585" spans="1:4">
      <c r="A2585" s="2" t="s">
        <v>3761</v>
      </c>
      <c r="B2585" t="s">
        <v>7630</v>
      </c>
      <c r="C2585" t="s">
        <v>5917</v>
      </c>
      <c r="D2585">
        <v>2</v>
      </c>
    </row>
    <row r="2586" spans="1:4">
      <c r="A2586" s="2" t="s">
        <v>1977</v>
      </c>
      <c r="B2586" t="s">
        <v>7630</v>
      </c>
      <c r="C2586" t="s">
        <v>5917</v>
      </c>
      <c r="D2586">
        <v>2</v>
      </c>
    </row>
    <row r="2587" spans="1:4">
      <c r="A2587" s="2" t="s">
        <v>2084</v>
      </c>
      <c r="B2587" t="s">
        <v>5385</v>
      </c>
      <c r="C2587" t="s">
        <v>5917</v>
      </c>
      <c r="D2587">
        <v>1</v>
      </c>
    </row>
    <row r="2588" spans="1:4">
      <c r="A2588" s="2" t="s">
        <v>7545</v>
      </c>
      <c r="B2588" t="s">
        <v>7630</v>
      </c>
      <c r="C2588" t="s">
        <v>5917</v>
      </c>
      <c r="D2588">
        <v>2</v>
      </c>
    </row>
    <row r="2589" spans="1:4">
      <c r="A2589" s="2" t="s">
        <v>767</v>
      </c>
      <c r="B2589" t="s">
        <v>2770</v>
      </c>
      <c r="C2589" t="s">
        <v>5917</v>
      </c>
      <c r="D2589">
        <v>1</v>
      </c>
    </row>
    <row r="2590" spans="1:4">
      <c r="A2590" s="2" t="s">
        <v>5615</v>
      </c>
      <c r="B2590" t="s">
        <v>7630</v>
      </c>
      <c r="C2590" t="s">
        <v>5917</v>
      </c>
      <c r="D2590">
        <v>2</v>
      </c>
    </row>
    <row r="2591" spans="1:4">
      <c r="A2591" s="2" t="s">
        <v>6943</v>
      </c>
      <c r="B2591" t="s">
        <v>7630</v>
      </c>
      <c r="C2591" t="s">
        <v>5917</v>
      </c>
      <c r="D2591">
        <v>2</v>
      </c>
    </row>
    <row r="2592" spans="1:4">
      <c r="A2592" s="2" t="s">
        <v>5549</v>
      </c>
      <c r="B2592" t="s">
        <v>2603</v>
      </c>
      <c r="C2592" t="s">
        <v>5917</v>
      </c>
      <c r="D2592">
        <v>1</v>
      </c>
    </row>
    <row r="2593" spans="1:4">
      <c r="A2593" s="2" t="s">
        <v>725</v>
      </c>
      <c r="B2593" t="s">
        <v>5385</v>
      </c>
      <c r="C2593" t="s">
        <v>5917</v>
      </c>
      <c r="D2593">
        <v>1</v>
      </c>
    </row>
    <row r="2594" spans="1:4">
      <c r="A2594" s="2" t="s">
        <v>1646</v>
      </c>
      <c r="B2594" t="s">
        <v>7630</v>
      </c>
      <c r="C2594" t="s">
        <v>5917</v>
      </c>
      <c r="D2594">
        <v>2</v>
      </c>
    </row>
    <row r="2595" spans="1:4">
      <c r="A2595" s="2" t="s">
        <v>5010</v>
      </c>
      <c r="B2595" t="s">
        <v>7630</v>
      </c>
      <c r="C2595" t="s">
        <v>5917</v>
      </c>
      <c r="D2595">
        <v>2</v>
      </c>
    </row>
    <row r="2596" spans="1:4">
      <c r="A2596" s="2" t="s">
        <v>6246</v>
      </c>
      <c r="B2596" t="s">
        <v>7630</v>
      </c>
      <c r="C2596" t="s">
        <v>5917</v>
      </c>
      <c r="D2596">
        <v>2</v>
      </c>
    </row>
    <row r="2597" spans="1:4">
      <c r="A2597" s="2" t="s">
        <v>3</v>
      </c>
      <c r="B2597" t="s">
        <v>5385</v>
      </c>
      <c r="C2597" t="s">
        <v>5917</v>
      </c>
      <c r="D2597">
        <v>1</v>
      </c>
    </row>
    <row r="2598" spans="1:4">
      <c r="A2598" s="2" t="s">
        <v>3496</v>
      </c>
      <c r="B2598" t="s">
        <v>7630</v>
      </c>
      <c r="C2598" t="s">
        <v>5917</v>
      </c>
      <c r="D2598">
        <v>2</v>
      </c>
    </row>
    <row r="2599" spans="1:4">
      <c r="A2599" s="2" t="s">
        <v>5170</v>
      </c>
      <c r="B2599" t="s">
        <v>5173</v>
      </c>
      <c r="C2599" t="s">
        <v>5917</v>
      </c>
      <c r="D2599">
        <v>2</v>
      </c>
    </row>
    <row r="2600" spans="1:4">
      <c r="A2600" s="2" t="s">
        <v>8003</v>
      </c>
      <c r="B2600" t="s">
        <v>7630</v>
      </c>
      <c r="C2600" t="s">
        <v>5917</v>
      </c>
      <c r="D2600">
        <v>2</v>
      </c>
    </row>
    <row r="2601" spans="1:4">
      <c r="A2601" s="2" t="s">
        <v>7897</v>
      </c>
      <c r="B2601" t="s">
        <v>7630</v>
      </c>
      <c r="C2601" t="s">
        <v>5917</v>
      </c>
      <c r="D2601">
        <v>2</v>
      </c>
    </row>
    <row r="2602" spans="1:4">
      <c r="A2602" s="2" t="s">
        <v>7524</v>
      </c>
      <c r="B2602" t="s">
        <v>7630</v>
      </c>
      <c r="C2602" t="s">
        <v>5917</v>
      </c>
      <c r="D2602">
        <v>2</v>
      </c>
    </row>
    <row r="2603" spans="1:4">
      <c r="A2603" s="2" t="s">
        <v>6996</v>
      </c>
      <c r="B2603" t="s">
        <v>7630</v>
      </c>
      <c r="C2603" t="s">
        <v>5917</v>
      </c>
      <c r="D2603">
        <v>2</v>
      </c>
    </row>
    <row r="2604" spans="1:4">
      <c r="A2604" s="2" t="s">
        <v>5267</v>
      </c>
      <c r="B2604" t="s">
        <v>5916</v>
      </c>
      <c r="C2604" t="s">
        <v>5757</v>
      </c>
      <c r="D2604">
        <v>1</v>
      </c>
    </row>
    <row r="2605" spans="1:4">
      <c r="A2605" s="2" t="s">
        <v>1806</v>
      </c>
      <c r="B2605" t="s">
        <v>5385</v>
      </c>
      <c r="C2605" t="s">
        <v>5917</v>
      </c>
      <c r="D2605">
        <v>1</v>
      </c>
    </row>
    <row r="2606" spans="1:4">
      <c r="A2606" s="2" t="s">
        <v>2434</v>
      </c>
      <c r="B2606" t="s">
        <v>601</v>
      </c>
      <c r="C2606" t="s">
        <v>5917</v>
      </c>
      <c r="D2606">
        <v>1</v>
      </c>
    </row>
    <row r="2607" spans="1:4">
      <c r="A2607" s="2" t="s">
        <v>2828</v>
      </c>
      <c r="B2607" t="s">
        <v>5173</v>
      </c>
      <c r="C2607" t="s">
        <v>5755</v>
      </c>
      <c r="D2607">
        <v>1</v>
      </c>
    </row>
    <row r="2608" spans="1:4">
      <c r="A2608" s="2" t="s">
        <v>2791</v>
      </c>
      <c r="B2608" t="s">
        <v>5385</v>
      </c>
      <c r="C2608" t="s">
        <v>5917</v>
      </c>
      <c r="D2608">
        <v>1</v>
      </c>
    </row>
    <row r="2609" spans="1:4">
      <c r="A2609" s="2" t="s">
        <v>4435</v>
      </c>
      <c r="B2609" t="s">
        <v>7630</v>
      </c>
      <c r="C2609" t="s">
        <v>5917</v>
      </c>
      <c r="D2609">
        <v>2</v>
      </c>
    </row>
    <row r="2610" spans="1:4">
      <c r="A2610" s="2" t="s">
        <v>4895</v>
      </c>
      <c r="B2610" t="s">
        <v>7630</v>
      </c>
      <c r="C2610" t="s">
        <v>5917</v>
      </c>
      <c r="D2610">
        <v>2</v>
      </c>
    </row>
    <row r="2611" spans="1:4">
      <c r="A2611" s="2" t="s">
        <v>5132</v>
      </c>
      <c r="B2611" t="s">
        <v>7630</v>
      </c>
      <c r="C2611" t="s">
        <v>5917</v>
      </c>
      <c r="D2611">
        <v>2</v>
      </c>
    </row>
    <row r="2612" spans="1:4">
      <c r="A2612" s="2" t="s">
        <v>3307</v>
      </c>
      <c r="B2612" t="s">
        <v>7630</v>
      </c>
      <c r="C2612" t="s">
        <v>5917</v>
      </c>
      <c r="D2612">
        <v>2</v>
      </c>
    </row>
    <row r="2613" spans="1:4">
      <c r="A2613" s="2" t="s">
        <v>2654</v>
      </c>
      <c r="B2613" t="s">
        <v>601</v>
      </c>
      <c r="C2613" t="s">
        <v>5917</v>
      </c>
      <c r="D2613">
        <v>1</v>
      </c>
    </row>
    <row r="2614" spans="1:4">
      <c r="A2614" s="2" t="s">
        <v>4582</v>
      </c>
      <c r="B2614" t="s">
        <v>7630</v>
      </c>
      <c r="C2614" t="s">
        <v>5917</v>
      </c>
      <c r="D2614">
        <v>2</v>
      </c>
    </row>
    <row r="2615" spans="1:4">
      <c r="A2615" s="2" t="s">
        <v>2943</v>
      </c>
      <c r="B2615" t="s">
        <v>7630</v>
      </c>
      <c r="C2615" t="s">
        <v>5917</v>
      </c>
      <c r="D2615">
        <v>2</v>
      </c>
    </row>
    <row r="2616" spans="1:4">
      <c r="A2616" s="2" t="s">
        <v>3346</v>
      </c>
      <c r="B2616" t="s">
        <v>7630</v>
      </c>
      <c r="C2616" t="s">
        <v>5917</v>
      </c>
      <c r="D2616">
        <v>2</v>
      </c>
    </row>
    <row r="2617" spans="1:4">
      <c r="A2617" s="2" t="s">
        <v>7146</v>
      </c>
      <c r="B2617" t="s">
        <v>7630</v>
      </c>
      <c r="C2617" t="s">
        <v>5917</v>
      </c>
      <c r="D2617">
        <v>2</v>
      </c>
    </row>
    <row r="2618" spans="1:4">
      <c r="A2618" s="2" t="s">
        <v>7582</v>
      </c>
      <c r="B2618" t="s">
        <v>5385</v>
      </c>
      <c r="C2618" t="s">
        <v>5917</v>
      </c>
      <c r="D2618">
        <v>1</v>
      </c>
    </row>
    <row r="2619" spans="1:4">
      <c r="A2619" s="2" t="s">
        <v>5700</v>
      </c>
      <c r="B2619" t="s">
        <v>5173</v>
      </c>
      <c r="C2619" t="s">
        <v>5758</v>
      </c>
      <c r="D2619">
        <v>2</v>
      </c>
    </row>
    <row r="2620" spans="1:4">
      <c r="A2620" s="2" t="s">
        <v>66</v>
      </c>
      <c r="B2620" t="s">
        <v>5385</v>
      </c>
      <c r="C2620" t="s">
        <v>5917</v>
      </c>
      <c r="D2620">
        <v>1</v>
      </c>
    </row>
    <row r="2621" spans="1:4">
      <c r="A2621" s="2" t="s">
        <v>6529</v>
      </c>
      <c r="B2621" t="s">
        <v>5385</v>
      </c>
      <c r="C2621" t="s">
        <v>5917</v>
      </c>
      <c r="D2621">
        <v>1</v>
      </c>
    </row>
    <row r="2622" spans="1:4">
      <c r="A2622" s="2" t="s">
        <v>4590</v>
      </c>
      <c r="B2622" t="s">
        <v>7630</v>
      </c>
      <c r="C2622" t="s">
        <v>5917</v>
      </c>
      <c r="D2622">
        <v>2</v>
      </c>
    </row>
    <row r="2623" spans="1:4">
      <c r="A2623" s="2" t="s">
        <v>7607</v>
      </c>
      <c r="B2623" t="s">
        <v>7630</v>
      </c>
      <c r="C2623" t="s">
        <v>5917</v>
      </c>
      <c r="D2623">
        <v>2</v>
      </c>
    </row>
    <row r="2624" spans="1:4">
      <c r="A2624" s="2" t="s">
        <v>5798</v>
      </c>
      <c r="B2624" t="s">
        <v>5168</v>
      </c>
      <c r="C2624" t="s">
        <v>5917</v>
      </c>
      <c r="D2624">
        <v>2</v>
      </c>
    </row>
    <row r="2625" spans="1:4">
      <c r="A2625" s="2" t="s">
        <v>1556</v>
      </c>
      <c r="B2625" t="s">
        <v>7630</v>
      </c>
      <c r="C2625" t="s">
        <v>5917</v>
      </c>
      <c r="D2625">
        <v>2</v>
      </c>
    </row>
    <row r="2626" spans="1:4">
      <c r="A2626" s="2" t="s">
        <v>2315</v>
      </c>
      <c r="B2626" t="s">
        <v>1078</v>
      </c>
      <c r="C2626" t="s">
        <v>5917</v>
      </c>
      <c r="D2626">
        <v>1</v>
      </c>
    </row>
    <row r="2627" spans="1:4">
      <c r="A2627" s="2" t="s">
        <v>832</v>
      </c>
      <c r="B2627" t="s">
        <v>5385</v>
      </c>
      <c r="C2627" t="s">
        <v>5917</v>
      </c>
      <c r="D2627">
        <v>1</v>
      </c>
    </row>
    <row r="2628" spans="1:4">
      <c r="A2628" s="2" t="s">
        <v>2703</v>
      </c>
      <c r="B2628" t="s">
        <v>5916</v>
      </c>
      <c r="C2628" t="s">
        <v>5917</v>
      </c>
      <c r="D2628">
        <v>1</v>
      </c>
    </row>
    <row r="2629" spans="1:4">
      <c r="A2629" s="2" t="s">
        <v>6877</v>
      </c>
      <c r="B2629" t="s">
        <v>7630</v>
      </c>
      <c r="C2629" t="s">
        <v>5917</v>
      </c>
      <c r="D2629">
        <v>2</v>
      </c>
    </row>
    <row r="2630" spans="1:4">
      <c r="A2630" s="2" t="s">
        <v>7511</v>
      </c>
      <c r="B2630" t="s">
        <v>7630</v>
      </c>
      <c r="C2630" t="s">
        <v>5917</v>
      </c>
      <c r="D2630">
        <v>2</v>
      </c>
    </row>
    <row r="2631" spans="1:4">
      <c r="A2631" s="2" t="s">
        <v>1640</v>
      </c>
      <c r="B2631" t="s">
        <v>7630</v>
      </c>
      <c r="C2631" t="s">
        <v>5917</v>
      </c>
      <c r="D2631">
        <v>2</v>
      </c>
    </row>
    <row r="2632" spans="1:4">
      <c r="A2632" s="2" t="s">
        <v>4516</v>
      </c>
      <c r="B2632" t="s">
        <v>7630</v>
      </c>
      <c r="C2632" t="s">
        <v>5917</v>
      </c>
      <c r="D2632">
        <v>2</v>
      </c>
    </row>
    <row r="2633" spans="1:4">
      <c r="A2633" s="2" t="s">
        <v>7890</v>
      </c>
      <c r="B2633" t="s">
        <v>7630</v>
      </c>
      <c r="C2633" t="s">
        <v>5917</v>
      </c>
      <c r="D2633">
        <v>2</v>
      </c>
    </row>
    <row r="2634" spans="1:4">
      <c r="A2634" s="2" t="s">
        <v>1894</v>
      </c>
      <c r="B2634" t="s">
        <v>7630</v>
      </c>
      <c r="C2634" t="s">
        <v>5917</v>
      </c>
      <c r="D2634">
        <v>2</v>
      </c>
    </row>
    <row r="2635" spans="1:4">
      <c r="A2635" s="2" t="s">
        <v>5646</v>
      </c>
      <c r="B2635" t="s">
        <v>5916</v>
      </c>
      <c r="C2635" t="s">
        <v>5917</v>
      </c>
      <c r="D2635">
        <v>1</v>
      </c>
    </row>
    <row r="2636" spans="1:4">
      <c r="A2636" s="2" t="s">
        <v>5590</v>
      </c>
      <c r="B2636" t="s">
        <v>7630</v>
      </c>
      <c r="C2636" t="s">
        <v>5917</v>
      </c>
      <c r="D2636">
        <v>2</v>
      </c>
    </row>
    <row r="2637" spans="1:4">
      <c r="A2637" s="2" t="s">
        <v>2195</v>
      </c>
      <c r="B2637" t="s">
        <v>5385</v>
      </c>
      <c r="C2637" t="s">
        <v>5917</v>
      </c>
      <c r="D2637">
        <v>1</v>
      </c>
    </row>
    <row r="2638" spans="1:4">
      <c r="A2638" s="2" t="s">
        <v>1005</v>
      </c>
      <c r="B2638" t="s">
        <v>5385</v>
      </c>
      <c r="C2638" t="s">
        <v>5917</v>
      </c>
      <c r="D2638">
        <v>1</v>
      </c>
    </row>
    <row r="2639" spans="1:4">
      <c r="A2639" s="2" t="s">
        <v>1177</v>
      </c>
      <c r="B2639" t="s">
        <v>5916</v>
      </c>
      <c r="C2639" t="s">
        <v>5758</v>
      </c>
      <c r="D2639">
        <v>1</v>
      </c>
    </row>
    <row r="2640" spans="1:4">
      <c r="A2640" s="2" t="s">
        <v>241</v>
      </c>
      <c r="B2640" t="s">
        <v>5385</v>
      </c>
      <c r="C2640" t="s">
        <v>5917</v>
      </c>
      <c r="D2640">
        <v>1</v>
      </c>
    </row>
    <row r="2641" spans="1:4">
      <c r="A2641" s="2" t="s">
        <v>7567</v>
      </c>
      <c r="B2641" t="s">
        <v>7630</v>
      </c>
      <c r="C2641" t="s">
        <v>5917</v>
      </c>
      <c r="D2641">
        <v>2</v>
      </c>
    </row>
    <row r="2642" spans="1:4">
      <c r="A2642" s="2" t="s">
        <v>6916</v>
      </c>
      <c r="B2642" t="s">
        <v>5173</v>
      </c>
      <c r="C2642" t="s">
        <v>5917</v>
      </c>
      <c r="D2642">
        <v>2</v>
      </c>
    </row>
    <row r="2643" spans="1:4">
      <c r="A2643" s="2" t="s">
        <v>5204</v>
      </c>
      <c r="B2643" t="s">
        <v>7630</v>
      </c>
      <c r="C2643" t="s">
        <v>5917</v>
      </c>
      <c r="D2643">
        <v>2</v>
      </c>
    </row>
    <row r="2644" spans="1:4">
      <c r="A2644" s="2" t="s">
        <v>1883</v>
      </c>
      <c r="B2644" t="s">
        <v>5385</v>
      </c>
      <c r="C2644" t="s">
        <v>5917</v>
      </c>
      <c r="D2644">
        <v>1</v>
      </c>
    </row>
    <row r="2645" spans="1:4">
      <c r="A2645" s="2" t="s">
        <v>5913</v>
      </c>
      <c r="B2645" t="s">
        <v>5385</v>
      </c>
      <c r="C2645" t="s">
        <v>5917</v>
      </c>
      <c r="D2645">
        <v>1</v>
      </c>
    </row>
    <row r="2646" spans="1:4">
      <c r="A2646" s="2" t="s">
        <v>4752</v>
      </c>
      <c r="B2646" t="s">
        <v>5385</v>
      </c>
      <c r="C2646" t="s">
        <v>5917</v>
      </c>
      <c r="D2646">
        <v>1</v>
      </c>
    </row>
    <row r="2647" spans="1:4">
      <c r="A2647" s="2" t="s">
        <v>6557</v>
      </c>
      <c r="B2647" t="s">
        <v>5173</v>
      </c>
      <c r="C2647" t="s">
        <v>5917</v>
      </c>
      <c r="D2647">
        <v>2</v>
      </c>
    </row>
    <row r="2648" spans="1:4">
      <c r="A2648" s="2" t="s">
        <v>1232</v>
      </c>
      <c r="B2648" t="s">
        <v>5916</v>
      </c>
      <c r="C2648" t="s">
        <v>5917</v>
      </c>
      <c r="D2648">
        <v>1</v>
      </c>
    </row>
    <row r="2649" spans="1:4">
      <c r="A2649" s="2" t="s">
        <v>763</v>
      </c>
      <c r="B2649" t="s">
        <v>5385</v>
      </c>
      <c r="C2649" t="s">
        <v>5917</v>
      </c>
      <c r="D2649">
        <v>1</v>
      </c>
    </row>
    <row r="2650" spans="1:4">
      <c r="A2650" s="2" t="s">
        <v>481</v>
      </c>
      <c r="B2650" t="s">
        <v>5385</v>
      </c>
      <c r="C2650" t="s">
        <v>5917</v>
      </c>
      <c r="D2650">
        <v>1</v>
      </c>
    </row>
    <row r="2651" spans="1:4">
      <c r="A2651" s="2" t="s">
        <v>4323</v>
      </c>
      <c r="B2651" t="s">
        <v>7630</v>
      </c>
      <c r="C2651" t="s">
        <v>5917</v>
      </c>
      <c r="D2651">
        <v>2</v>
      </c>
    </row>
    <row r="2652" spans="1:4">
      <c r="A2652" s="2" t="s">
        <v>4292</v>
      </c>
      <c r="B2652" t="s">
        <v>7630</v>
      </c>
      <c r="C2652" t="s">
        <v>5917</v>
      </c>
      <c r="D2652">
        <v>2</v>
      </c>
    </row>
    <row r="2653" spans="1:4">
      <c r="A2653" s="2" t="s">
        <v>4103</v>
      </c>
      <c r="B2653" t="s">
        <v>7630</v>
      </c>
      <c r="C2653" t="s">
        <v>5917</v>
      </c>
      <c r="D2653">
        <v>2</v>
      </c>
    </row>
    <row r="2654" spans="1:4">
      <c r="A2654" s="2" t="s">
        <v>5040</v>
      </c>
      <c r="B2654" t="s">
        <v>7630</v>
      </c>
      <c r="C2654" t="s">
        <v>5917</v>
      </c>
      <c r="D2654">
        <v>2</v>
      </c>
    </row>
    <row r="2655" spans="1:4">
      <c r="A2655" s="2" t="s">
        <v>5807</v>
      </c>
      <c r="B2655" t="s">
        <v>5172</v>
      </c>
      <c r="C2655" t="s">
        <v>5757</v>
      </c>
      <c r="D2655">
        <v>1</v>
      </c>
    </row>
    <row r="2656" spans="1:4">
      <c r="A2656" s="2" t="s">
        <v>6645</v>
      </c>
      <c r="B2656" t="s">
        <v>7630</v>
      </c>
      <c r="C2656" t="s">
        <v>5917</v>
      </c>
      <c r="D2656">
        <v>2</v>
      </c>
    </row>
    <row r="2657" spans="1:4">
      <c r="A2657" s="2" t="s">
        <v>2569</v>
      </c>
      <c r="B2657" t="s">
        <v>5916</v>
      </c>
      <c r="C2657" t="s">
        <v>5917</v>
      </c>
      <c r="D2657">
        <v>1</v>
      </c>
    </row>
    <row r="2658" spans="1:4">
      <c r="A2658" s="2" t="s">
        <v>4573</v>
      </c>
      <c r="B2658" t="s">
        <v>7630</v>
      </c>
      <c r="C2658" t="s">
        <v>5917</v>
      </c>
      <c r="D2658">
        <v>2</v>
      </c>
    </row>
    <row r="2659" spans="1:4">
      <c r="A2659" s="2" t="s">
        <v>4604</v>
      </c>
      <c r="B2659" t="s">
        <v>7630</v>
      </c>
      <c r="C2659" t="s">
        <v>5917</v>
      </c>
      <c r="D2659">
        <v>2</v>
      </c>
    </row>
    <row r="2660" spans="1:4">
      <c r="A2660" s="2" t="s">
        <v>4201</v>
      </c>
      <c r="B2660" t="s">
        <v>7630</v>
      </c>
      <c r="C2660" t="s">
        <v>5917</v>
      </c>
      <c r="D2660">
        <v>2</v>
      </c>
    </row>
    <row r="2661" spans="1:4">
      <c r="A2661" s="2" t="s">
        <v>3584</v>
      </c>
      <c r="B2661" t="s">
        <v>7630</v>
      </c>
      <c r="C2661" t="s">
        <v>5917</v>
      </c>
      <c r="D2661">
        <v>2</v>
      </c>
    </row>
    <row r="2662" spans="1:4">
      <c r="A2662" s="2" t="s">
        <v>7978</v>
      </c>
      <c r="B2662" t="s">
        <v>7630</v>
      </c>
      <c r="C2662" t="s">
        <v>5917</v>
      </c>
      <c r="D2662">
        <v>2</v>
      </c>
    </row>
    <row r="2663" spans="1:4">
      <c r="A2663" s="2" t="s">
        <v>945</v>
      </c>
      <c r="B2663" t="s">
        <v>5385</v>
      </c>
      <c r="C2663" t="s">
        <v>5917</v>
      </c>
      <c r="D2663">
        <v>1</v>
      </c>
    </row>
    <row r="2664" spans="1:4">
      <c r="A2664" s="2" t="s">
        <v>1596</v>
      </c>
      <c r="B2664" t="s">
        <v>7630</v>
      </c>
      <c r="C2664" t="s">
        <v>5917</v>
      </c>
      <c r="D2664">
        <v>2</v>
      </c>
    </row>
    <row r="2665" spans="1:4">
      <c r="A2665" s="2" t="s">
        <v>7908</v>
      </c>
      <c r="B2665" t="s">
        <v>7630</v>
      </c>
      <c r="C2665" t="s">
        <v>5917</v>
      </c>
      <c r="D2665">
        <v>2</v>
      </c>
    </row>
    <row r="2666" spans="1:4">
      <c r="A2666" s="2" t="s">
        <v>1858</v>
      </c>
      <c r="B2666" t="s">
        <v>7630</v>
      </c>
      <c r="C2666" t="s">
        <v>5917</v>
      </c>
      <c r="D2666">
        <v>2</v>
      </c>
    </row>
    <row r="2667" spans="1:4">
      <c r="A2667" s="2" t="s">
        <v>2914</v>
      </c>
      <c r="B2667" t="s">
        <v>5172</v>
      </c>
      <c r="C2667" t="s">
        <v>5917</v>
      </c>
      <c r="D2667">
        <v>1</v>
      </c>
    </row>
    <row r="2668" spans="1:4">
      <c r="A2668" s="2" t="s">
        <v>7703</v>
      </c>
      <c r="B2668" t="s">
        <v>7630</v>
      </c>
      <c r="C2668" t="s">
        <v>5917</v>
      </c>
      <c r="D2668">
        <v>2</v>
      </c>
    </row>
    <row r="2669" spans="1:4">
      <c r="A2669" s="2" t="s">
        <v>4878</v>
      </c>
      <c r="B2669" t="s">
        <v>7630</v>
      </c>
      <c r="C2669" t="s">
        <v>5917</v>
      </c>
      <c r="D2669">
        <v>2</v>
      </c>
    </row>
    <row r="2670" spans="1:4">
      <c r="A2670" s="2" t="s">
        <v>6623</v>
      </c>
      <c r="B2670" t="s">
        <v>7630</v>
      </c>
      <c r="C2670" t="s">
        <v>5917</v>
      </c>
      <c r="D2670">
        <v>2</v>
      </c>
    </row>
    <row r="2671" spans="1:4">
      <c r="A2671" s="2" t="s">
        <v>4722</v>
      </c>
      <c r="B2671" t="s">
        <v>5385</v>
      </c>
      <c r="C2671" t="s">
        <v>5917</v>
      </c>
      <c r="D2671">
        <v>1</v>
      </c>
    </row>
    <row r="2672" spans="1:4">
      <c r="A2672" s="2" t="s">
        <v>752</v>
      </c>
      <c r="B2672" t="s">
        <v>5385</v>
      </c>
      <c r="C2672" t="s">
        <v>5917</v>
      </c>
      <c r="D2672">
        <v>1</v>
      </c>
    </row>
    <row r="2673" spans="1:4">
      <c r="A2673" s="2" t="s">
        <v>1477</v>
      </c>
      <c r="B2673" t="s">
        <v>7630</v>
      </c>
      <c r="C2673" t="s">
        <v>5917</v>
      </c>
      <c r="D2673">
        <v>2</v>
      </c>
    </row>
    <row r="2674" spans="1:4">
      <c r="A2674" s="2" t="s">
        <v>4613</v>
      </c>
      <c r="B2674" t="s">
        <v>7630</v>
      </c>
      <c r="C2674" t="s">
        <v>5917</v>
      </c>
      <c r="D2674">
        <v>2</v>
      </c>
    </row>
    <row r="2675" spans="1:4">
      <c r="A2675" s="2" t="s">
        <v>3198</v>
      </c>
      <c r="B2675" t="s">
        <v>7630</v>
      </c>
      <c r="C2675" t="s">
        <v>5917</v>
      </c>
      <c r="D2675">
        <v>2</v>
      </c>
    </row>
    <row r="2676" spans="1:4">
      <c r="A2676" s="2" t="s">
        <v>1950</v>
      </c>
      <c r="B2676" t="s">
        <v>7630</v>
      </c>
      <c r="C2676" t="s">
        <v>5917</v>
      </c>
      <c r="D2676">
        <v>2</v>
      </c>
    </row>
    <row r="2677" spans="1:4">
      <c r="A2677" s="2" t="s">
        <v>5295</v>
      </c>
      <c r="B2677" t="s">
        <v>7630</v>
      </c>
      <c r="C2677" t="s">
        <v>5917</v>
      </c>
      <c r="D2677">
        <v>2</v>
      </c>
    </row>
    <row r="2678" spans="1:4">
      <c r="A2678" s="2" t="s">
        <v>149</v>
      </c>
      <c r="B2678" t="s">
        <v>1078</v>
      </c>
      <c r="C2678" t="s">
        <v>5917</v>
      </c>
      <c r="D2678">
        <v>1</v>
      </c>
    </row>
    <row r="2679" spans="1:4">
      <c r="A2679" s="2" t="s">
        <v>204</v>
      </c>
      <c r="B2679" t="s">
        <v>5385</v>
      </c>
      <c r="C2679" t="s">
        <v>5758</v>
      </c>
      <c r="D2679">
        <v>1</v>
      </c>
    </row>
    <row r="2680" spans="1:4">
      <c r="A2680" s="2" t="s">
        <v>5776</v>
      </c>
      <c r="B2680" t="s">
        <v>2734</v>
      </c>
      <c r="C2680" t="s">
        <v>5917</v>
      </c>
      <c r="D2680">
        <v>2</v>
      </c>
    </row>
    <row r="2681" spans="1:4">
      <c r="A2681" s="2" t="s">
        <v>4036</v>
      </c>
      <c r="B2681" t="s">
        <v>7630</v>
      </c>
      <c r="C2681" t="s">
        <v>5917</v>
      </c>
      <c r="D2681">
        <v>2</v>
      </c>
    </row>
    <row r="2682" spans="1:4">
      <c r="A2682" s="2" t="s">
        <v>4696</v>
      </c>
      <c r="B2682" t="s">
        <v>7630</v>
      </c>
      <c r="C2682" t="s">
        <v>5917</v>
      </c>
      <c r="D2682">
        <v>2</v>
      </c>
    </row>
    <row r="2683" spans="1:4">
      <c r="A2683" s="2" t="s">
        <v>6117</v>
      </c>
      <c r="B2683" t="s">
        <v>7630</v>
      </c>
      <c r="C2683" t="s">
        <v>5917</v>
      </c>
      <c r="D2683">
        <v>2</v>
      </c>
    </row>
    <row r="2684" spans="1:4">
      <c r="A2684" s="2" t="s">
        <v>4947</v>
      </c>
      <c r="B2684" t="s">
        <v>5385</v>
      </c>
      <c r="C2684" t="s">
        <v>5917</v>
      </c>
      <c r="D2684">
        <v>1</v>
      </c>
    </row>
    <row r="2685" spans="1:4">
      <c r="A2685" s="2" t="s">
        <v>5302</v>
      </c>
      <c r="B2685" t="s">
        <v>5385</v>
      </c>
      <c r="C2685" t="s">
        <v>5917</v>
      </c>
      <c r="D2685">
        <v>1</v>
      </c>
    </row>
    <row r="2686" spans="1:4">
      <c r="A2686" s="2" t="s">
        <v>2464</v>
      </c>
      <c r="B2686" t="s">
        <v>2592</v>
      </c>
      <c r="C2686" t="s">
        <v>5917</v>
      </c>
      <c r="D2686">
        <v>1</v>
      </c>
    </row>
    <row r="2687" spans="1:4">
      <c r="A2687" s="2" t="s">
        <v>2559</v>
      </c>
      <c r="B2687" t="s">
        <v>2591</v>
      </c>
      <c r="C2687" t="s">
        <v>5917</v>
      </c>
      <c r="D2687">
        <v>1</v>
      </c>
    </row>
    <row r="2688" spans="1:4">
      <c r="A2688" s="2" t="s">
        <v>742</v>
      </c>
      <c r="B2688" t="s">
        <v>5916</v>
      </c>
      <c r="C2688" t="s">
        <v>5917</v>
      </c>
      <c r="D2688">
        <v>1</v>
      </c>
    </row>
    <row r="2689" spans="1:4">
      <c r="A2689" s="2" t="s">
        <v>482</v>
      </c>
      <c r="B2689" t="s">
        <v>5385</v>
      </c>
      <c r="C2689" t="s">
        <v>5917</v>
      </c>
      <c r="D2689">
        <v>1</v>
      </c>
    </row>
    <row r="2690" spans="1:4">
      <c r="A2690" s="2" t="s">
        <v>4403</v>
      </c>
      <c r="B2690" t="s">
        <v>7630</v>
      </c>
      <c r="C2690" t="s">
        <v>5917</v>
      </c>
      <c r="D2690">
        <v>2</v>
      </c>
    </row>
    <row r="2691" spans="1:4">
      <c r="A2691" s="2" t="s">
        <v>3330</v>
      </c>
      <c r="B2691" t="s">
        <v>7630</v>
      </c>
      <c r="C2691" t="s">
        <v>5917</v>
      </c>
      <c r="D2691">
        <v>2</v>
      </c>
    </row>
    <row r="2692" spans="1:4">
      <c r="A2692" s="2" t="s">
        <v>7961</v>
      </c>
      <c r="B2692" t="s">
        <v>7630</v>
      </c>
      <c r="C2692" t="s">
        <v>5917</v>
      </c>
      <c r="D2692">
        <v>2</v>
      </c>
    </row>
    <row r="2693" spans="1:4">
      <c r="A2693" s="2" t="s">
        <v>6082</v>
      </c>
      <c r="B2693" t="s">
        <v>7630</v>
      </c>
      <c r="C2693" t="s">
        <v>5917</v>
      </c>
      <c r="D2693">
        <v>2</v>
      </c>
    </row>
    <row r="2694" spans="1:4">
      <c r="A2694" s="2" t="s">
        <v>2017</v>
      </c>
      <c r="B2694" t="s">
        <v>7630</v>
      </c>
      <c r="C2694" t="s">
        <v>5917</v>
      </c>
      <c r="D2694">
        <v>2</v>
      </c>
    </row>
    <row r="2695" spans="1:4">
      <c r="A2695" s="2" t="s">
        <v>5316</v>
      </c>
      <c r="B2695" t="s">
        <v>7630</v>
      </c>
      <c r="C2695" t="s">
        <v>5917</v>
      </c>
      <c r="D2695">
        <v>2</v>
      </c>
    </row>
    <row r="2696" spans="1:4">
      <c r="A2696" s="2" t="s">
        <v>2517</v>
      </c>
      <c r="B2696" t="s">
        <v>1078</v>
      </c>
      <c r="C2696" t="s">
        <v>5917</v>
      </c>
      <c r="D2696">
        <v>1</v>
      </c>
    </row>
    <row r="2697" spans="1:4">
      <c r="A2697" s="2" t="s">
        <v>108</v>
      </c>
      <c r="B2697" t="s">
        <v>5385</v>
      </c>
      <c r="C2697" t="s">
        <v>5917</v>
      </c>
      <c r="D2697">
        <v>1</v>
      </c>
    </row>
    <row r="2698" spans="1:4">
      <c r="A2698" s="2" t="s">
        <v>150</v>
      </c>
      <c r="B2698" t="s">
        <v>5916</v>
      </c>
      <c r="C2698" t="s">
        <v>5917</v>
      </c>
      <c r="D2698">
        <v>1</v>
      </c>
    </row>
    <row r="2699" spans="1:4">
      <c r="A2699" s="2" t="s">
        <v>3990</v>
      </c>
      <c r="B2699" t="s">
        <v>7630</v>
      </c>
      <c r="C2699" t="s">
        <v>5917</v>
      </c>
      <c r="D2699">
        <v>2</v>
      </c>
    </row>
    <row r="2700" spans="1:4">
      <c r="A2700" s="2" t="s">
        <v>3036</v>
      </c>
      <c r="B2700" t="s">
        <v>7630</v>
      </c>
      <c r="C2700" t="s">
        <v>5917</v>
      </c>
      <c r="D2700">
        <v>2</v>
      </c>
    </row>
    <row r="2701" spans="1:4">
      <c r="A2701" s="2" t="s">
        <v>7067</v>
      </c>
      <c r="B2701" t="s">
        <v>7630</v>
      </c>
      <c r="C2701" t="s">
        <v>5917</v>
      </c>
      <c r="D2701">
        <v>2</v>
      </c>
    </row>
    <row r="2702" spans="1:4">
      <c r="A2702" s="2" t="s">
        <v>6923</v>
      </c>
      <c r="B2702" t="s">
        <v>7630</v>
      </c>
      <c r="C2702" t="s">
        <v>5917</v>
      </c>
      <c r="D2702">
        <v>2</v>
      </c>
    </row>
    <row r="2703" spans="1:4">
      <c r="A2703" s="2" t="s">
        <v>2379</v>
      </c>
      <c r="B2703" t="s">
        <v>5172</v>
      </c>
      <c r="C2703" t="s">
        <v>5917</v>
      </c>
      <c r="D2703">
        <v>1</v>
      </c>
    </row>
    <row r="2704" spans="1:4">
      <c r="A2704" s="2" t="s">
        <v>2353</v>
      </c>
      <c r="B2704" t="s">
        <v>7630</v>
      </c>
      <c r="C2704" t="s">
        <v>5758</v>
      </c>
      <c r="D2704">
        <v>2</v>
      </c>
    </row>
    <row r="2705" spans="1:4">
      <c r="A2705" s="2" t="s">
        <v>2769</v>
      </c>
      <c r="B2705" t="s">
        <v>5916</v>
      </c>
      <c r="C2705" t="s">
        <v>5917</v>
      </c>
      <c r="D2705">
        <v>1</v>
      </c>
    </row>
    <row r="2706" spans="1:4">
      <c r="A2706" s="2" t="s">
        <v>242</v>
      </c>
      <c r="B2706" t="s">
        <v>5385</v>
      </c>
      <c r="C2706" t="s">
        <v>5917</v>
      </c>
      <c r="D2706">
        <v>1</v>
      </c>
    </row>
    <row r="2707" spans="1:4">
      <c r="A2707" s="2" t="s">
        <v>1581</v>
      </c>
      <c r="B2707" t="s">
        <v>7630</v>
      </c>
      <c r="C2707" t="s">
        <v>5917</v>
      </c>
      <c r="D2707">
        <v>2</v>
      </c>
    </row>
    <row r="2708" spans="1:4">
      <c r="A2708" s="2" t="s">
        <v>1360</v>
      </c>
      <c r="B2708" t="s">
        <v>7630</v>
      </c>
      <c r="C2708" t="s">
        <v>5917</v>
      </c>
      <c r="D2708">
        <v>2</v>
      </c>
    </row>
    <row r="2709" spans="1:4">
      <c r="A2709" s="2" t="s">
        <v>3586</v>
      </c>
      <c r="B2709" t="s">
        <v>7630</v>
      </c>
      <c r="C2709" t="s">
        <v>5917</v>
      </c>
      <c r="D2709">
        <v>2</v>
      </c>
    </row>
    <row r="2710" spans="1:4">
      <c r="A2710" s="2" t="s">
        <v>7932</v>
      </c>
      <c r="B2710" t="s">
        <v>7630</v>
      </c>
      <c r="C2710" t="s">
        <v>5917</v>
      </c>
      <c r="D2710">
        <v>2</v>
      </c>
    </row>
    <row r="2711" spans="1:4">
      <c r="A2711" s="2" t="s">
        <v>5854</v>
      </c>
      <c r="B2711" t="s">
        <v>7630</v>
      </c>
      <c r="C2711" t="s">
        <v>5917</v>
      </c>
      <c r="D2711">
        <v>2</v>
      </c>
    </row>
    <row r="2712" spans="1:4">
      <c r="A2712" s="2" t="s">
        <v>2959</v>
      </c>
      <c r="B2712" t="s">
        <v>7630</v>
      </c>
      <c r="C2712" t="s">
        <v>5917</v>
      </c>
      <c r="D2712">
        <v>2</v>
      </c>
    </row>
    <row r="2713" spans="1:4">
      <c r="A2713" s="2" t="s">
        <v>2255</v>
      </c>
      <c r="B2713" t="s">
        <v>7630</v>
      </c>
      <c r="C2713" t="s">
        <v>5917</v>
      </c>
      <c r="D2713">
        <v>2</v>
      </c>
    </row>
    <row r="2714" spans="1:4">
      <c r="A2714" s="2" t="s">
        <v>6433</v>
      </c>
      <c r="B2714" t="s">
        <v>5385</v>
      </c>
      <c r="C2714" t="s">
        <v>5917</v>
      </c>
      <c r="D2714">
        <v>1</v>
      </c>
    </row>
    <row r="2715" spans="1:4">
      <c r="A2715" s="2" t="s">
        <v>5895</v>
      </c>
      <c r="B2715" t="s">
        <v>5916</v>
      </c>
      <c r="C2715" t="s">
        <v>5917</v>
      </c>
      <c r="D2715">
        <v>1</v>
      </c>
    </row>
    <row r="2716" spans="1:4">
      <c r="A2716" s="2" t="s">
        <v>7594</v>
      </c>
      <c r="B2716" t="s">
        <v>5916</v>
      </c>
      <c r="C2716" t="s">
        <v>5917</v>
      </c>
      <c r="D2716">
        <v>1</v>
      </c>
    </row>
    <row r="2717" spans="1:4">
      <c r="A2717" s="2" t="s">
        <v>4380</v>
      </c>
      <c r="B2717" t="s">
        <v>7630</v>
      </c>
      <c r="C2717" t="s">
        <v>5917</v>
      </c>
      <c r="D2717">
        <v>2</v>
      </c>
    </row>
    <row r="2718" spans="1:4">
      <c r="A2718" s="2" t="s">
        <v>4498</v>
      </c>
      <c r="B2718" t="s">
        <v>7630</v>
      </c>
      <c r="C2718" t="s">
        <v>5917</v>
      </c>
      <c r="D2718">
        <v>2</v>
      </c>
    </row>
    <row r="2719" spans="1:4">
      <c r="A2719" s="2" t="s">
        <v>3562</v>
      </c>
      <c r="B2719" t="s">
        <v>7630</v>
      </c>
      <c r="C2719" t="s">
        <v>5917</v>
      </c>
      <c r="D2719">
        <v>2</v>
      </c>
    </row>
    <row r="2720" spans="1:4">
      <c r="A2720" s="2" t="s">
        <v>7269</v>
      </c>
      <c r="B2720" t="s">
        <v>7630</v>
      </c>
      <c r="C2720" t="s">
        <v>5917</v>
      </c>
      <c r="D2720">
        <v>2</v>
      </c>
    </row>
    <row r="2721" spans="1:4">
      <c r="A2721" s="2" t="s">
        <v>6008</v>
      </c>
      <c r="B2721" t="s">
        <v>7630</v>
      </c>
      <c r="C2721" t="s">
        <v>5917</v>
      </c>
      <c r="D2721">
        <v>2</v>
      </c>
    </row>
    <row r="2722" spans="1:4">
      <c r="A2722" s="2" t="s">
        <v>6334</v>
      </c>
      <c r="B2722" t="s">
        <v>7630</v>
      </c>
      <c r="C2722" t="s">
        <v>5917</v>
      </c>
      <c r="D2722">
        <v>2</v>
      </c>
    </row>
    <row r="2723" spans="1:4">
      <c r="A2723" s="2" t="s">
        <v>1187</v>
      </c>
      <c r="B2723" t="s">
        <v>5385</v>
      </c>
      <c r="C2723" t="s">
        <v>5917</v>
      </c>
      <c r="D2723">
        <v>1</v>
      </c>
    </row>
    <row r="2724" spans="1:4">
      <c r="A2724" s="2" t="s">
        <v>3608</v>
      </c>
      <c r="B2724" t="s">
        <v>7630</v>
      </c>
      <c r="C2724" t="s">
        <v>5917</v>
      </c>
      <c r="D2724">
        <v>2</v>
      </c>
    </row>
    <row r="2725" spans="1:4">
      <c r="A2725" s="2" t="s">
        <v>5136</v>
      </c>
      <c r="B2725" t="s">
        <v>7630</v>
      </c>
      <c r="C2725" t="s">
        <v>5917</v>
      </c>
      <c r="D2725">
        <v>2</v>
      </c>
    </row>
    <row r="2726" spans="1:4">
      <c r="A2726" s="2" t="s">
        <v>6462</v>
      </c>
      <c r="B2726" t="s">
        <v>5385</v>
      </c>
      <c r="C2726" t="s">
        <v>5917</v>
      </c>
      <c r="D2726">
        <v>1</v>
      </c>
    </row>
    <row r="2727" spans="1:4">
      <c r="A2727" s="2" t="s">
        <v>5739</v>
      </c>
      <c r="B2727" t="s">
        <v>5385</v>
      </c>
      <c r="C2727" t="s">
        <v>5917</v>
      </c>
      <c r="D2727">
        <v>1</v>
      </c>
    </row>
    <row r="2728" spans="1:4">
      <c r="A2728" s="2" t="s">
        <v>2420</v>
      </c>
      <c r="B2728" t="s">
        <v>5385</v>
      </c>
      <c r="C2728" t="s">
        <v>5758</v>
      </c>
      <c r="D2728">
        <v>1</v>
      </c>
    </row>
    <row r="2729" spans="1:4">
      <c r="A2729" s="2" t="s">
        <v>275</v>
      </c>
      <c r="B2729" t="s">
        <v>5385</v>
      </c>
      <c r="C2729" t="s">
        <v>5917</v>
      </c>
      <c r="D2729">
        <v>1</v>
      </c>
    </row>
    <row r="2730" spans="1:4">
      <c r="A2730" s="2" t="s">
        <v>6533</v>
      </c>
      <c r="B2730" t="s">
        <v>5173</v>
      </c>
      <c r="C2730" t="s">
        <v>5917</v>
      </c>
      <c r="D2730">
        <v>2</v>
      </c>
    </row>
    <row r="2731" spans="1:4">
      <c r="A2731" s="2" t="s">
        <v>3812</v>
      </c>
      <c r="B2731" t="s">
        <v>7630</v>
      </c>
      <c r="C2731" t="s">
        <v>5917</v>
      </c>
      <c r="D2731">
        <v>2</v>
      </c>
    </row>
    <row r="2732" spans="1:4">
      <c r="A2732" s="2" t="s">
        <v>3247</v>
      </c>
      <c r="B2732" t="s">
        <v>7630</v>
      </c>
      <c r="C2732" t="s">
        <v>5917</v>
      </c>
      <c r="D2732">
        <v>2</v>
      </c>
    </row>
    <row r="2733" spans="1:4">
      <c r="A2733" s="2" t="s">
        <v>5777</v>
      </c>
      <c r="B2733" t="s">
        <v>2591</v>
      </c>
      <c r="C2733" t="s">
        <v>5917</v>
      </c>
      <c r="D2733">
        <v>2</v>
      </c>
    </row>
    <row r="2734" spans="1:4">
      <c r="A2734" s="2" t="s">
        <v>2055</v>
      </c>
      <c r="B2734" t="s">
        <v>7630</v>
      </c>
      <c r="C2734" t="s">
        <v>5917</v>
      </c>
      <c r="D2734">
        <v>2</v>
      </c>
    </row>
    <row r="2735" spans="1:4">
      <c r="A2735" s="2" t="s">
        <v>7725</v>
      </c>
      <c r="B2735" t="s">
        <v>5385</v>
      </c>
      <c r="C2735" t="s">
        <v>5917</v>
      </c>
      <c r="D2735">
        <v>1</v>
      </c>
    </row>
    <row r="2736" spans="1:4">
      <c r="A2736" s="2" t="s">
        <v>2845</v>
      </c>
      <c r="B2736" t="s">
        <v>7630</v>
      </c>
      <c r="C2736" t="s">
        <v>5917</v>
      </c>
      <c r="D2736">
        <v>2</v>
      </c>
    </row>
    <row r="2737" spans="1:4">
      <c r="A2737" s="2" t="s">
        <v>4458</v>
      </c>
      <c r="B2737" t="s">
        <v>7630</v>
      </c>
      <c r="C2737" t="s">
        <v>5917</v>
      </c>
      <c r="D2737">
        <v>2</v>
      </c>
    </row>
    <row r="2738" spans="1:4">
      <c r="A2738" s="2" t="s">
        <v>4172</v>
      </c>
      <c r="B2738" t="s">
        <v>7630</v>
      </c>
      <c r="C2738" t="s">
        <v>5917</v>
      </c>
      <c r="D2738">
        <v>2</v>
      </c>
    </row>
    <row r="2739" spans="1:4">
      <c r="A2739" s="2" t="s">
        <v>4770</v>
      </c>
      <c r="B2739" t="s">
        <v>7630</v>
      </c>
      <c r="C2739" t="s">
        <v>5917</v>
      </c>
      <c r="D2739">
        <v>2</v>
      </c>
    </row>
    <row r="2740" spans="1:4">
      <c r="A2740" s="2" t="s">
        <v>3156</v>
      </c>
      <c r="B2740" t="s">
        <v>7630</v>
      </c>
      <c r="C2740" t="s">
        <v>5917</v>
      </c>
      <c r="D2740">
        <v>2</v>
      </c>
    </row>
    <row r="2741" spans="1:4">
      <c r="A2741" s="2" t="s">
        <v>1680</v>
      </c>
      <c r="B2741" t="s">
        <v>7630</v>
      </c>
      <c r="C2741" t="s">
        <v>5917</v>
      </c>
      <c r="D2741">
        <v>2</v>
      </c>
    </row>
    <row r="2742" spans="1:4">
      <c r="A2742" s="2" t="s">
        <v>1904</v>
      </c>
      <c r="B2742" t="s">
        <v>7630</v>
      </c>
      <c r="C2742" t="s">
        <v>5917</v>
      </c>
      <c r="D2742">
        <v>2</v>
      </c>
    </row>
    <row r="2743" spans="1:4">
      <c r="A2743" s="2" t="s">
        <v>5996</v>
      </c>
      <c r="B2743" t="s">
        <v>7630</v>
      </c>
      <c r="C2743" t="s">
        <v>5917</v>
      </c>
      <c r="D2743">
        <v>2</v>
      </c>
    </row>
    <row r="2744" spans="1:4">
      <c r="A2744" s="2" t="s">
        <v>276</v>
      </c>
      <c r="B2744" t="s">
        <v>5385</v>
      </c>
      <c r="C2744" t="s">
        <v>5917</v>
      </c>
      <c r="D2744">
        <v>1</v>
      </c>
    </row>
    <row r="2745" spans="1:4">
      <c r="A2745" s="2" t="s">
        <v>5335</v>
      </c>
      <c r="B2745" t="s">
        <v>7630</v>
      </c>
      <c r="C2745" t="s">
        <v>5917</v>
      </c>
      <c r="D2745">
        <v>2</v>
      </c>
    </row>
    <row r="2746" spans="1:4">
      <c r="A2746" s="2" t="s">
        <v>1473</v>
      </c>
      <c r="B2746" t="s">
        <v>7630</v>
      </c>
      <c r="C2746" t="s">
        <v>5917</v>
      </c>
      <c r="D2746">
        <v>2</v>
      </c>
    </row>
    <row r="2747" spans="1:4">
      <c r="A2747" s="2" t="s">
        <v>4289</v>
      </c>
      <c r="B2747" t="s">
        <v>7630</v>
      </c>
      <c r="C2747" t="s">
        <v>5917</v>
      </c>
      <c r="D2747">
        <v>2</v>
      </c>
    </row>
    <row r="2748" spans="1:4">
      <c r="A2748" s="2" t="s">
        <v>6142</v>
      </c>
      <c r="B2748" t="s">
        <v>7630</v>
      </c>
      <c r="C2748" t="s">
        <v>5758</v>
      </c>
      <c r="D2748">
        <v>2</v>
      </c>
    </row>
    <row r="2749" spans="1:4">
      <c r="A2749" s="2" t="s">
        <v>2832</v>
      </c>
      <c r="B2749" t="s">
        <v>7630</v>
      </c>
      <c r="C2749" t="s">
        <v>5917</v>
      </c>
      <c r="D2749">
        <v>2</v>
      </c>
    </row>
    <row r="2750" spans="1:4">
      <c r="A2750" s="2" t="s">
        <v>828</v>
      </c>
      <c r="B2750" t="s">
        <v>5172</v>
      </c>
      <c r="C2750" t="s">
        <v>5917</v>
      </c>
      <c r="D2750">
        <v>1</v>
      </c>
    </row>
    <row r="2751" spans="1:4">
      <c r="A2751" s="2" t="s">
        <v>407</v>
      </c>
      <c r="B2751" t="s">
        <v>5385</v>
      </c>
      <c r="C2751" t="s">
        <v>5917</v>
      </c>
      <c r="D2751">
        <v>1</v>
      </c>
    </row>
    <row r="2752" spans="1:4">
      <c r="A2752" s="2" t="s">
        <v>3891</v>
      </c>
      <c r="B2752" t="s">
        <v>7630</v>
      </c>
      <c r="C2752" t="s">
        <v>5917</v>
      </c>
      <c r="D2752">
        <v>2</v>
      </c>
    </row>
    <row r="2753" spans="1:4">
      <c r="A2753" s="2" t="s">
        <v>7647</v>
      </c>
      <c r="B2753" t="s">
        <v>7630</v>
      </c>
      <c r="C2753" t="s">
        <v>5917</v>
      </c>
      <c r="D2753">
        <v>2</v>
      </c>
    </row>
    <row r="2754" spans="1:4">
      <c r="A2754" s="2" t="s">
        <v>3276</v>
      </c>
      <c r="B2754" t="s">
        <v>7630</v>
      </c>
      <c r="C2754" t="s">
        <v>5917</v>
      </c>
      <c r="D2754">
        <v>2</v>
      </c>
    </row>
    <row r="2755" spans="1:4">
      <c r="A2755" s="2" t="s">
        <v>5843</v>
      </c>
      <c r="B2755" t="s">
        <v>7630</v>
      </c>
      <c r="C2755" t="s">
        <v>5917</v>
      </c>
      <c r="D2755">
        <v>2</v>
      </c>
    </row>
    <row r="2756" spans="1:4">
      <c r="A2756" s="2" t="s">
        <v>6488</v>
      </c>
      <c r="B2756" t="s">
        <v>7630</v>
      </c>
      <c r="C2756" t="s">
        <v>5917</v>
      </c>
      <c r="D2756">
        <v>2</v>
      </c>
    </row>
    <row r="2757" spans="1:4">
      <c r="A2757" s="2" t="s">
        <v>6554</v>
      </c>
      <c r="B2757" t="s">
        <v>7630</v>
      </c>
      <c r="C2757" t="s">
        <v>5917</v>
      </c>
      <c r="D2757">
        <v>2</v>
      </c>
    </row>
    <row r="2758" spans="1:4">
      <c r="A2758" s="2" t="s">
        <v>5738</v>
      </c>
      <c r="B2758" t="s">
        <v>7630</v>
      </c>
      <c r="C2758" t="s">
        <v>5917</v>
      </c>
      <c r="D2758">
        <v>2</v>
      </c>
    </row>
    <row r="2759" spans="1:4">
      <c r="A2759" s="2" t="s">
        <v>6666</v>
      </c>
      <c r="B2759" t="s">
        <v>5385</v>
      </c>
      <c r="C2759" t="s">
        <v>5917</v>
      </c>
      <c r="D2759">
        <v>1</v>
      </c>
    </row>
    <row r="2760" spans="1:4">
      <c r="A2760" s="2" t="s">
        <v>1100</v>
      </c>
      <c r="B2760" t="s">
        <v>5385</v>
      </c>
      <c r="C2760" t="s">
        <v>5917</v>
      </c>
      <c r="D2760">
        <v>1</v>
      </c>
    </row>
    <row r="2761" spans="1:4">
      <c r="A2761" s="2" t="s">
        <v>483</v>
      </c>
      <c r="B2761" t="s">
        <v>5385</v>
      </c>
      <c r="C2761" t="s">
        <v>5917</v>
      </c>
      <c r="D2761">
        <v>1</v>
      </c>
    </row>
    <row r="2762" spans="1:4">
      <c r="A2762" s="2" t="s">
        <v>484</v>
      </c>
      <c r="B2762" t="s">
        <v>5385</v>
      </c>
      <c r="C2762" t="s">
        <v>5917</v>
      </c>
      <c r="D2762">
        <v>1</v>
      </c>
    </row>
    <row r="2763" spans="1:4">
      <c r="A2763" s="2" t="s">
        <v>6684</v>
      </c>
      <c r="B2763" t="s">
        <v>7630</v>
      </c>
      <c r="C2763" t="s">
        <v>5917</v>
      </c>
      <c r="D2763">
        <v>2</v>
      </c>
    </row>
    <row r="2764" spans="1:4">
      <c r="A2764" s="2" t="s">
        <v>6370</v>
      </c>
      <c r="B2764" t="s">
        <v>5385</v>
      </c>
      <c r="C2764" t="s">
        <v>5917</v>
      </c>
      <c r="D2764">
        <v>1</v>
      </c>
    </row>
    <row r="2765" spans="1:4">
      <c r="A2765" s="2" t="s">
        <v>7094</v>
      </c>
      <c r="B2765" t="s">
        <v>7630</v>
      </c>
      <c r="C2765" t="s">
        <v>5917</v>
      </c>
      <c r="D2765">
        <v>2</v>
      </c>
    </row>
    <row r="2766" spans="1:4">
      <c r="A2766" s="2" t="s">
        <v>1226</v>
      </c>
      <c r="B2766" t="s">
        <v>5385</v>
      </c>
      <c r="C2766" t="s">
        <v>5917</v>
      </c>
      <c r="D2766">
        <v>1</v>
      </c>
    </row>
    <row r="2767" spans="1:4">
      <c r="A2767" s="2" t="s">
        <v>485</v>
      </c>
      <c r="B2767" t="s">
        <v>5385</v>
      </c>
      <c r="C2767" t="s">
        <v>5917</v>
      </c>
      <c r="D2767">
        <v>1</v>
      </c>
    </row>
    <row r="2768" spans="1:4">
      <c r="A2768" s="2" t="s">
        <v>6517</v>
      </c>
      <c r="B2768" t="s">
        <v>5916</v>
      </c>
      <c r="C2768" t="s">
        <v>5917</v>
      </c>
      <c r="D2768">
        <v>1</v>
      </c>
    </row>
    <row r="2769" spans="1:4">
      <c r="A2769" s="2" t="s">
        <v>3947</v>
      </c>
      <c r="B2769" t="s">
        <v>7630</v>
      </c>
      <c r="C2769" t="s">
        <v>5917</v>
      </c>
      <c r="D2769">
        <v>2</v>
      </c>
    </row>
    <row r="2770" spans="1:4">
      <c r="A2770" s="2" t="s">
        <v>1778</v>
      </c>
      <c r="B2770" t="s">
        <v>7630</v>
      </c>
      <c r="C2770" t="s">
        <v>5917</v>
      </c>
      <c r="D2770">
        <v>2</v>
      </c>
    </row>
    <row r="2771" spans="1:4">
      <c r="A2771" s="2" t="s">
        <v>5638</v>
      </c>
      <c r="B2771" t="s">
        <v>7630</v>
      </c>
      <c r="C2771" t="s">
        <v>5917</v>
      </c>
      <c r="D2771">
        <v>2</v>
      </c>
    </row>
    <row r="2772" spans="1:4">
      <c r="A2772" s="2" t="s">
        <v>2053</v>
      </c>
      <c r="B2772" t="s">
        <v>7630</v>
      </c>
      <c r="C2772" t="s">
        <v>5917</v>
      </c>
      <c r="D2772">
        <v>2</v>
      </c>
    </row>
    <row r="2773" spans="1:4">
      <c r="A2773" s="2" t="s">
        <v>6699</v>
      </c>
      <c r="B2773" t="s">
        <v>7630</v>
      </c>
      <c r="C2773" t="s">
        <v>5917</v>
      </c>
      <c r="D2773">
        <v>2</v>
      </c>
    </row>
    <row r="2774" spans="1:4">
      <c r="A2774" s="2" t="s">
        <v>1054</v>
      </c>
      <c r="B2774" t="s">
        <v>5385</v>
      </c>
      <c r="C2774" t="s">
        <v>5917</v>
      </c>
      <c r="D2774">
        <v>1</v>
      </c>
    </row>
    <row r="2775" spans="1:4">
      <c r="A2775" s="2" t="s">
        <v>5414</v>
      </c>
      <c r="B2775" t="s">
        <v>7630</v>
      </c>
      <c r="C2775" t="s">
        <v>5917</v>
      </c>
      <c r="D2775">
        <v>2</v>
      </c>
    </row>
    <row r="2776" spans="1:4">
      <c r="A2776" s="2" t="s">
        <v>1696</v>
      </c>
      <c r="B2776" t="s">
        <v>7630</v>
      </c>
      <c r="C2776" t="s">
        <v>5917</v>
      </c>
      <c r="D2776">
        <v>2</v>
      </c>
    </row>
    <row r="2777" spans="1:4">
      <c r="A2777" s="2" t="s">
        <v>4299</v>
      </c>
      <c r="B2777" t="s">
        <v>7630</v>
      </c>
      <c r="C2777" t="s">
        <v>5917</v>
      </c>
      <c r="D2777">
        <v>2</v>
      </c>
    </row>
    <row r="2778" spans="1:4">
      <c r="A2778" s="2" t="s">
        <v>6112</v>
      </c>
      <c r="B2778" t="s">
        <v>7630</v>
      </c>
      <c r="C2778" t="s">
        <v>5917</v>
      </c>
      <c r="D2778">
        <v>2</v>
      </c>
    </row>
    <row r="2779" spans="1:4">
      <c r="A2779" s="2" t="s">
        <v>6056</v>
      </c>
      <c r="B2779" t="s">
        <v>7630</v>
      </c>
      <c r="C2779" t="s">
        <v>5917</v>
      </c>
      <c r="D2779">
        <v>2</v>
      </c>
    </row>
    <row r="2780" spans="1:4">
      <c r="A2780" s="2" t="s">
        <v>1085</v>
      </c>
      <c r="B2780" t="s">
        <v>5916</v>
      </c>
      <c r="C2780" t="s">
        <v>5917</v>
      </c>
      <c r="D2780">
        <v>1</v>
      </c>
    </row>
    <row r="2781" spans="1:4">
      <c r="A2781" s="2" t="s">
        <v>4025</v>
      </c>
      <c r="B2781" t="s">
        <v>7630</v>
      </c>
      <c r="C2781" t="s">
        <v>5917</v>
      </c>
      <c r="D2781">
        <v>2</v>
      </c>
    </row>
    <row r="2782" spans="1:4">
      <c r="A2782" s="2" t="s">
        <v>3106</v>
      </c>
      <c r="B2782" t="s">
        <v>7734</v>
      </c>
      <c r="C2782" t="s">
        <v>5917</v>
      </c>
      <c r="D2782">
        <v>1</v>
      </c>
    </row>
    <row r="2783" spans="1:4">
      <c r="A2783" s="2" t="s">
        <v>2860</v>
      </c>
      <c r="B2783" t="s">
        <v>7630</v>
      </c>
      <c r="C2783" t="s">
        <v>5917</v>
      </c>
      <c r="D2783">
        <v>2</v>
      </c>
    </row>
    <row r="2784" spans="1:4">
      <c r="A2784" s="2" t="s">
        <v>5435</v>
      </c>
      <c r="B2784" t="s">
        <v>7630</v>
      </c>
      <c r="C2784" t="s">
        <v>5758</v>
      </c>
      <c r="D2784">
        <v>2</v>
      </c>
    </row>
    <row r="2785" spans="1:4">
      <c r="A2785" s="2" t="s">
        <v>1330</v>
      </c>
      <c r="B2785" t="s">
        <v>7630</v>
      </c>
      <c r="C2785" t="s">
        <v>5917</v>
      </c>
      <c r="D2785">
        <v>2</v>
      </c>
    </row>
    <row r="2786" spans="1:4">
      <c r="A2786" s="2" t="s">
        <v>4048</v>
      </c>
      <c r="B2786" t="s">
        <v>7630</v>
      </c>
      <c r="C2786" t="s">
        <v>5917</v>
      </c>
      <c r="D2786">
        <v>2</v>
      </c>
    </row>
    <row r="2787" spans="1:4">
      <c r="A2787" s="2" t="s">
        <v>3014</v>
      </c>
      <c r="B2787" t="s">
        <v>7630</v>
      </c>
      <c r="C2787" t="s">
        <v>5917</v>
      </c>
      <c r="D2787">
        <v>2</v>
      </c>
    </row>
    <row r="2788" spans="1:4">
      <c r="A2788" s="2" t="s">
        <v>2117</v>
      </c>
      <c r="B2788" t="s">
        <v>7630</v>
      </c>
      <c r="C2788" t="s">
        <v>5917</v>
      </c>
      <c r="D2788">
        <v>2</v>
      </c>
    </row>
    <row r="2789" spans="1:4">
      <c r="A2789" s="2" t="s">
        <v>3224</v>
      </c>
      <c r="B2789" t="s">
        <v>7630</v>
      </c>
      <c r="C2789" t="s">
        <v>5917</v>
      </c>
      <c r="D2789">
        <v>2</v>
      </c>
    </row>
    <row r="2790" spans="1:4">
      <c r="A2790" s="2" t="s">
        <v>7648</v>
      </c>
      <c r="B2790" t="s">
        <v>7630</v>
      </c>
      <c r="C2790" t="s">
        <v>5917</v>
      </c>
      <c r="D2790">
        <v>2</v>
      </c>
    </row>
    <row r="2791" spans="1:4">
      <c r="A2791" s="2" t="s">
        <v>5687</v>
      </c>
      <c r="B2791" t="s">
        <v>7630</v>
      </c>
      <c r="C2791" t="s">
        <v>5757</v>
      </c>
      <c r="D2791">
        <v>2</v>
      </c>
    </row>
    <row r="2792" spans="1:4">
      <c r="A2792" s="2" t="s">
        <v>7155</v>
      </c>
      <c r="B2792" t="s">
        <v>7630</v>
      </c>
      <c r="C2792" t="s">
        <v>5917</v>
      </c>
      <c r="D2792">
        <v>2</v>
      </c>
    </row>
    <row r="2793" spans="1:4">
      <c r="A2793" s="2" t="s">
        <v>6638</v>
      </c>
      <c r="B2793" t="s">
        <v>7630</v>
      </c>
      <c r="C2793" t="s">
        <v>5917</v>
      </c>
      <c r="D2793">
        <v>2</v>
      </c>
    </row>
    <row r="2794" spans="1:4">
      <c r="A2794" s="2" t="s">
        <v>2240</v>
      </c>
      <c r="B2794" t="s">
        <v>5385</v>
      </c>
      <c r="C2794" t="s">
        <v>5917</v>
      </c>
      <c r="D2794">
        <v>1</v>
      </c>
    </row>
    <row r="2795" spans="1:4">
      <c r="A2795" s="2" t="s">
        <v>6399</v>
      </c>
      <c r="B2795" t="s">
        <v>5385</v>
      </c>
      <c r="C2795" t="s">
        <v>5917</v>
      </c>
      <c r="D2795">
        <v>1</v>
      </c>
    </row>
    <row r="2796" spans="1:4">
      <c r="A2796" s="2" t="s">
        <v>696</v>
      </c>
      <c r="B2796" t="s">
        <v>5385</v>
      </c>
      <c r="C2796" t="s">
        <v>5917</v>
      </c>
      <c r="D2796">
        <v>1</v>
      </c>
    </row>
    <row r="2797" spans="1:4">
      <c r="A2797" s="2" t="s">
        <v>4509</v>
      </c>
      <c r="B2797" t="s">
        <v>7630</v>
      </c>
      <c r="C2797" t="s">
        <v>5917</v>
      </c>
      <c r="D2797">
        <v>2</v>
      </c>
    </row>
    <row r="2798" spans="1:4">
      <c r="A2798" s="2" t="s">
        <v>4441</v>
      </c>
      <c r="B2798" t="s">
        <v>7630</v>
      </c>
      <c r="C2798" t="s">
        <v>5917</v>
      </c>
      <c r="D2798">
        <v>2</v>
      </c>
    </row>
    <row r="2799" spans="1:4">
      <c r="A2799" s="2" t="s">
        <v>3117</v>
      </c>
      <c r="B2799" t="s">
        <v>7630</v>
      </c>
      <c r="C2799" t="s">
        <v>5917</v>
      </c>
      <c r="D2799">
        <v>2</v>
      </c>
    </row>
    <row r="2800" spans="1:4">
      <c r="A2800" s="2" t="s">
        <v>4707</v>
      </c>
      <c r="B2800" t="s">
        <v>7630</v>
      </c>
      <c r="C2800" t="s">
        <v>5917</v>
      </c>
      <c r="D2800">
        <v>2</v>
      </c>
    </row>
    <row r="2801" spans="1:4">
      <c r="A2801" s="2" t="s">
        <v>7787</v>
      </c>
      <c r="B2801" t="s">
        <v>7630</v>
      </c>
      <c r="C2801" t="s">
        <v>5917</v>
      </c>
      <c r="D2801">
        <v>2</v>
      </c>
    </row>
    <row r="2802" spans="1:4">
      <c r="A2802" s="2" t="s">
        <v>4799</v>
      </c>
      <c r="B2802" t="s">
        <v>7630</v>
      </c>
      <c r="C2802" t="s">
        <v>5917</v>
      </c>
      <c r="D2802">
        <v>2</v>
      </c>
    </row>
    <row r="2803" spans="1:4">
      <c r="A2803" s="2" t="s">
        <v>7625</v>
      </c>
      <c r="B2803" t="s">
        <v>7630</v>
      </c>
      <c r="C2803" t="s">
        <v>5917</v>
      </c>
      <c r="D2803">
        <v>2</v>
      </c>
    </row>
    <row r="2804" spans="1:4">
      <c r="A2804" s="2" t="s">
        <v>1943</v>
      </c>
      <c r="B2804" t="s">
        <v>7630</v>
      </c>
      <c r="C2804" t="s">
        <v>5917</v>
      </c>
      <c r="D2804">
        <v>2</v>
      </c>
    </row>
    <row r="2805" spans="1:4">
      <c r="A2805" s="2" t="s">
        <v>1901</v>
      </c>
      <c r="B2805" t="s">
        <v>415</v>
      </c>
      <c r="C2805" t="s">
        <v>5917</v>
      </c>
      <c r="D2805">
        <v>1</v>
      </c>
    </row>
    <row r="2806" spans="1:4">
      <c r="A2806" s="2" t="s">
        <v>7590</v>
      </c>
      <c r="B2806" t="s">
        <v>5385</v>
      </c>
      <c r="C2806" t="s">
        <v>5917</v>
      </c>
      <c r="D2806">
        <v>1</v>
      </c>
    </row>
    <row r="2807" spans="1:4">
      <c r="A2807" s="2" t="s">
        <v>6039</v>
      </c>
      <c r="B2807" t="s">
        <v>5916</v>
      </c>
      <c r="C2807" t="s">
        <v>5756</v>
      </c>
      <c r="D2807">
        <v>1</v>
      </c>
    </row>
    <row r="2808" spans="1:4">
      <c r="A2808" s="2" t="s">
        <v>2186</v>
      </c>
      <c r="B2808" t="s">
        <v>5385</v>
      </c>
      <c r="C2808" t="s">
        <v>5917</v>
      </c>
      <c r="D2808">
        <v>1</v>
      </c>
    </row>
    <row r="2809" spans="1:4">
      <c r="A2809" s="2" t="s">
        <v>4563</v>
      </c>
      <c r="B2809" t="s">
        <v>7630</v>
      </c>
      <c r="C2809" t="s">
        <v>5917</v>
      </c>
      <c r="D2809">
        <v>2</v>
      </c>
    </row>
    <row r="2810" spans="1:4">
      <c r="A2810" s="2" t="s">
        <v>4399</v>
      </c>
      <c r="B2810" t="s">
        <v>7630</v>
      </c>
      <c r="C2810" t="s">
        <v>5917</v>
      </c>
      <c r="D2810">
        <v>2</v>
      </c>
    </row>
    <row r="2811" spans="1:4">
      <c r="A2811" s="2" t="s">
        <v>3454</v>
      </c>
      <c r="B2811" t="s">
        <v>7630</v>
      </c>
      <c r="C2811" t="s">
        <v>5917</v>
      </c>
      <c r="D2811">
        <v>2</v>
      </c>
    </row>
    <row r="2812" spans="1:4">
      <c r="A2812" s="2" t="s">
        <v>4907</v>
      </c>
      <c r="B2812" t="s">
        <v>7630</v>
      </c>
      <c r="C2812" t="s">
        <v>5917</v>
      </c>
      <c r="D2812">
        <v>2</v>
      </c>
    </row>
    <row r="2813" spans="1:4">
      <c r="A2813" s="2" t="s">
        <v>6090</v>
      </c>
      <c r="B2813" t="s">
        <v>7630</v>
      </c>
      <c r="C2813" t="s">
        <v>5917</v>
      </c>
      <c r="D2813">
        <v>2</v>
      </c>
    </row>
    <row r="2814" spans="1:4">
      <c r="A2814" s="2" t="s">
        <v>2953</v>
      </c>
      <c r="B2814" t="s">
        <v>7630</v>
      </c>
      <c r="C2814" t="s">
        <v>5917</v>
      </c>
      <c r="D2814">
        <v>2</v>
      </c>
    </row>
    <row r="2815" spans="1:4">
      <c r="A2815" s="2" t="s">
        <v>2726</v>
      </c>
      <c r="B2815" t="s">
        <v>7630</v>
      </c>
      <c r="C2815" t="s">
        <v>5917</v>
      </c>
      <c r="D2815">
        <v>2</v>
      </c>
    </row>
    <row r="2816" spans="1:4">
      <c r="A2816" s="2" t="s">
        <v>353</v>
      </c>
      <c r="B2816" t="s">
        <v>5385</v>
      </c>
      <c r="C2816" t="s">
        <v>5917</v>
      </c>
      <c r="D2816">
        <v>1</v>
      </c>
    </row>
    <row r="2817" spans="1:4">
      <c r="A2817" s="2" t="s">
        <v>7239</v>
      </c>
      <c r="B2817" t="s">
        <v>7630</v>
      </c>
      <c r="C2817" t="s">
        <v>5917</v>
      </c>
      <c r="D2817">
        <v>2</v>
      </c>
    </row>
    <row r="2818" spans="1:4">
      <c r="A2818" s="2" t="s">
        <v>1749</v>
      </c>
      <c r="B2818" t="s">
        <v>5385</v>
      </c>
      <c r="C2818" t="s">
        <v>5917</v>
      </c>
      <c r="D2818">
        <v>1</v>
      </c>
    </row>
    <row r="2819" spans="1:4">
      <c r="A2819" s="2" t="s">
        <v>5849</v>
      </c>
      <c r="B2819" t="s">
        <v>5385</v>
      </c>
      <c r="C2819" t="s">
        <v>5917</v>
      </c>
      <c r="D2819">
        <v>1</v>
      </c>
    </row>
    <row r="2820" spans="1:4">
      <c r="A2820" s="2" t="s">
        <v>7680</v>
      </c>
      <c r="B2820" t="s">
        <v>5385</v>
      </c>
      <c r="C2820" t="s">
        <v>5917</v>
      </c>
      <c r="D2820">
        <v>1</v>
      </c>
    </row>
    <row r="2821" spans="1:4">
      <c r="A2821" s="2" t="s">
        <v>1300</v>
      </c>
      <c r="B2821" t="s">
        <v>5385</v>
      </c>
      <c r="C2821" t="s">
        <v>5917</v>
      </c>
      <c r="D2821">
        <v>1</v>
      </c>
    </row>
    <row r="2822" spans="1:4">
      <c r="A2822" s="2" t="s">
        <v>850</v>
      </c>
      <c r="B2822" t="s">
        <v>5385</v>
      </c>
      <c r="C2822" t="s">
        <v>5917</v>
      </c>
      <c r="D2822">
        <v>1</v>
      </c>
    </row>
    <row r="2823" spans="1:4">
      <c r="A2823" s="2" t="s">
        <v>5659</v>
      </c>
      <c r="B2823" t="s">
        <v>7630</v>
      </c>
      <c r="C2823" t="s">
        <v>5917</v>
      </c>
      <c r="D2823">
        <v>2</v>
      </c>
    </row>
    <row r="2824" spans="1:4">
      <c r="A2824" s="2" t="s">
        <v>3292</v>
      </c>
      <c r="B2824" t="s">
        <v>5172</v>
      </c>
      <c r="C2824" t="s">
        <v>5917</v>
      </c>
      <c r="D2824">
        <v>2</v>
      </c>
    </row>
    <row r="2825" spans="1:4">
      <c r="A2825" s="2" t="s">
        <v>6174</v>
      </c>
      <c r="B2825" t="s">
        <v>7630</v>
      </c>
      <c r="C2825" t="s">
        <v>5917</v>
      </c>
      <c r="D2825">
        <v>2</v>
      </c>
    </row>
    <row r="2826" spans="1:4">
      <c r="A2826" s="2" t="s">
        <v>7883</v>
      </c>
      <c r="B2826" t="s">
        <v>7630</v>
      </c>
      <c r="C2826" t="s">
        <v>5917</v>
      </c>
      <c r="D2826">
        <v>2</v>
      </c>
    </row>
    <row r="2827" spans="1:4">
      <c r="A2827" s="2" t="s">
        <v>6692</v>
      </c>
      <c r="B2827" t="s">
        <v>7630</v>
      </c>
      <c r="C2827" t="s">
        <v>5917</v>
      </c>
      <c r="D2827">
        <v>2</v>
      </c>
    </row>
    <row r="2828" spans="1:4">
      <c r="A2828" s="2" t="s">
        <v>6634</v>
      </c>
      <c r="B2828" t="s">
        <v>7630</v>
      </c>
      <c r="C2828" t="s">
        <v>5917</v>
      </c>
      <c r="D2828">
        <v>2</v>
      </c>
    </row>
    <row r="2829" spans="1:4">
      <c r="A2829" s="2" t="s">
        <v>486</v>
      </c>
      <c r="B2829" t="s">
        <v>5385</v>
      </c>
      <c r="C2829" t="s">
        <v>5917</v>
      </c>
      <c r="D2829">
        <v>1</v>
      </c>
    </row>
    <row r="2830" spans="1:4">
      <c r="A2830" s="2" t="s">
        <v>1378</v>
      </c>
      <c r="B2830" t="s">
        <v>7630</v>
      </c>
      <c r="C2830" t="s">
        <v>5917</v>
      </c>
      <c r="D2830">
        <v>2</v>
      </c>
    </row>
    <row r="2831" spans="1:4">
      <c r="A2831" s="2" t="s">
        <v>4496</v>
      </c>
      <c r="B2831" t="s">
        <v>7630</v>
      </c>
      <c r="C2831" t="s">
        <v>5917</v>
      </c>
      <c r="D2831">
        <v>2</v>
      </c>
    </row>
    <row r="2832" spans="1:4">
      <c r="A2832" s="2" t="s">
        <v>4908</v>
      </c>
      <c r="B2832" t="s">
        <v>7630</v>
      </c>
      <c r="C2832" t="s">
        <v>5917</v>
      </c>
      <c r="D2832">
        <v>2</v>
      </c>
    </row>
    <row r="2833" spans="1:4">
      <c r="A2833" s="2" t="s">
        <v>4979</v>
      </c>
      <c r="B2833" t="s">
        <v>5173</v>
      </c>
      <c r="C2833" t="s">
        <v>5917</v>
      </c>
      <c r="D2833">
        <v>2</v>
      </c>
    </row>
    <row r="2834" spans="1:4">
      <c r="A2834" s="2" t="s">
        <v>3487</v>
      </c>
      <c r="B2834" t="s">
        <v>7630</v>
      </c>
      <c r="C2834" t="s">
        <v>5917</v>
      </c>
      <c r="D2834">
        <v>2</v>
      </c>
    </row>
    <row r="2835" spans="1:4">
      <c r="A2835" s="2" t="s">
        <v>998</v>
      </c>
      <c r="B2835" t="s">
        <v>5916</v>
      </c>
      <c r="C2835" t="s">
        <v>5917</v>
      </c>
      <c r="D2835">
        <v>1</v>
      </c>
    </row>
    <row r="2836" spans="1:4">
      <c r="A2836" s="2" t="s">
        <v>884</v>
      </c>
      <c r="B2836" t="s">
        <v>5385</v>
      </c>
      <c r="C2836" t="s">
        <v>5756</v>
      </c>
      <c r="D2836">
        <v>1</v>
      </c>
    </row>
    <row r="2837" spans="1:4">
      <c r="A2837" s="2" t="s">
        <v>3916</v>
      </c>
      <c r="B2837" t="s">
        <v>7630</v>
      </c>
      <c r="C2837" t="s">
        <v>5917</v>
      </c>
      <c r="D2837">
        <v>2</v>
      </c>
    </row>
    <row r="2838" spans="1:4">
      <c r="A2838" s="2" t="s">
        <v>3505</v>
      </c>
      <c r="B2838" t="s">
        <v>7630</v>
      </c>
      <c r="C2838" t="s">
        <v>5917</v>
      </c>
      <c r="D2838">
        <v>2</v>
      </c>
    </row>
    <row r="2839" spans="1:4">
      <c r="A2839" s="2" t="s">
        <v>3172</v>
      </c>
      <c r="B2839" t="s">
        <v>7630</v>
      </c>
      <c r="C2839" t="s">
        <v>5917</v>
      </c>
      <c r="D2839">
        <v>2</v>
      </c>
    </row>
    <row r="2840" spans="1:4">
      <c r="A2840" s="2" t="s">
        <v>4668</v>
      </c>
      <c r="B2840" t="s">
        <v>7630</v>
      </c>
      <c r="C2840" t="s">
        <v>5917</v>
      </c>
      <c r="D2840">
        <v>2</v>
      </c>
    </row>
    <row r="2841" spans="1:4">
      <c r="A2841" s="2" t="s">
        <v>1986</v>
      </c>
      <c r="B2841" t="s">
        <v>7630</v>
      </c>
      <c r="C2841" t="s">
        <v>5917</v>
      </c>
      <c r="D2841">
        <v>2</v>
      </c>
    </row>
    <row r="2842" spans="1:4">
      <c r="A2842" s="2" t="s">
        <v>3423</v>
      </c>
      <c r="B2842" t="s">
        <v>7630</v>
      </c>
      <c r="C2842" t="s">
        <v>5917</v>
      </c>
      <c r="D2842">
        <v>2</v>
      </c>
    </row>
    <row r="2843" spans="1:4">
      <c r="A2843" s="2" t="s">
        <v>4798</v>
      </c>
      <c r="B2843" t="s">
        <v>7630</v>
      </c>
      <c r="C2843" t="s">
        <v>5917</v>
      </c>
      <c r="D2843">
        <v>2</v>
      </c>
    </row>
    <row r="2844" spans="1:4">
      <c r="A2844" s="2" t="s">
        <v>2838</v>
      </c>
      <c r="B2844" t="s">
        <v>7630</v>
      </c>
      <c r="C2844" t="s">
        <v>5917</v>
      </c>
      <c r="D2844">
        <v>2</v>
      </c>
    </row>
    <row r="2845" spans="1:4">
      <c r="A2845" s="2" t="s">
        <v>1286</v>
      </c>
      <c r="B2845" t="s">
        <v>5916</v>
      </c>
      <c r="C2845" t="s">
        <v>5758</v>
      </c>
      <c r="D2845">
        <v>1</v>
      </c>
    </row>
    <row r="2846" spans="1:4">
      <c r="A2846" s="2" t="s">
        <v>2727</v>
      </c>
      <c r="B2846" t="s">
        <v>7630</v>
      </c>
      <c r="C2846" t="s">
        <v>5917</v>
      </c>
      <c r="D2846">
        <v>2</v>
      </c>
    </row>
    <row r="2847" spans="1:4">
      <c r="A2847" s="2" t="s">
        <v>487</v>
      </c>
      <c r="B2847" t="s">
        <v>5385</v>
      </c>
      <c r="C2847" t="s">
        <v>5917</v>
      </c>
      <c r="D2847">
        <v>1</v>
      </c>
    </row>
    <row r="2848" spans="1:4">
      <c r="A2848" s="2" t="s">
        <v>4646</v>
      </c>
      <c r="B2848" t="s">
        <v>7630</v>
      </c>
      <c r="C2848" t="s">
        <v>5917</v>
      </c>
      <c r="D2848">
        <v>2</v>
      </c>
    </row>
    <row r="2849" spans="1:4">
      <c r="A2849" s="2" t="s">
        <v>7114</v>
      </c>
      <c r="B2849" t="s">
        <v>5385</v>
      </c>
      <c r="C2849" t="s">
        <v>5917</v>
      </c>
      <c r="D2849">
        <v>1</v>
      </c>
    </row>
    <row r="2850" spans="1:4">
      <c r="A2850" s="2" t="s">
        <v>6463</v>
      </c>
      <c r="B2850" t="s">
        <v>5385</v>
      </c>
      <c r="C2850" t="s">
        <v>5917</v>
      </c>
      <c r="D2850">
        <v>1</v>
      </c>
    </row>
    <row r="2851" spans="1:4">
      <c r="A2851" s="2" t="s">
        <v>947</v>
      </c>
      <c r="B2851" t="s">
        <v>7630</v>
      </c>
      <c r="C2851" t="s">
        <v>5917</v>
      </c>
      <c r="D2851">
        <v>2</v>
      </c>
    </row>
    <row r="2852" spans="1:4">
      <c r="A2852" s="2" t="s">
        <v>948</v>
      </c>
      <c r="B2852" t="s">
        <v>5385</v>
      </c>
      <c r="C2852" t="s">
        <v>5917</v>
      </c>
      <c r="D2852">
        <v>1</v>
      </c>
    </row>
    <row r="2853" spans="1:4">
      <c r="A2853" s="2" t="s">
        <v>118</v>
      </c>
      <c r="B2853" t="s">
        <v>5385</v>
      </c>
      <c r="C2853" t="s">
        <v>5917</v>
      </c>
      <c r="D2853">
        <v>1</v>
      </c>
    </row>
    <row r="2854" spans="1:4">
      <c r="A2854" s="2" t="s">
        <v>5868</v>
      </c>
      <c r="B2854" t="s">
        <v>408</v>
      </c>
      <c r="C2854" t="s">
        <v>5917</v>
      </c>
      <c r="D2854">
        <v>1</v>
      </c>
    </row>
    <row r="2855" spans="1:4">
      <c r="A2855" s="2" t="s">
        <v>4485</v>
      </c>
      <c r="B2855" t="s">
        <v>7630</v>
      </c>
      <c r="C2855" t="s">
        <v>5917</v>
      </c>
      <c r="D2855">
        <v>2</v>
      </c>
    </row>
    <row r="2856" spans="1:4">
      <c r="A2856" s="2" t="s">
        <v>4737</v>
      </c>
      <c r="B2856" t="s">
        <v>7630</v>
      </c>
      <c r="C2856" t="s">
        <v>5917</v>
      </c>
      <c r="D2856">
        <v>2</v>
      </c>
    </row>
    <row r="2857" spans="1:4">
      <c r="A2857" s="2" t="s">
        <v>2221</v>
      </c>
      <c r="B2857" t="s">
        <v>7630</v>
      </c>
      <c r="C2857" t="s">
        <v>5917</v>
      </c>
      <c r="D2857">
        <v>2</v>
      </c>
    </row>
    <row r="2858" spans="1:4">
      <c r="A2858" s="2" t="s">
        <v>6812</v>
      </c>
      <c r="B2858" t="s">
        <v>7630</v>
      </c>
      <c r="C2858" t="s">
        <v>5917</v>
      </c>
      <c r="D2858">
        <v>2</v>
      </c>
    </row>
    <row r="2859" spans="1:4">
      <c r="A2859" s="2" t="s">
        <v>2269</v>
      </c>
      <c r="B2859" t="s">
        <v>5385</v>
      </c>
      <c r="C2859" t="s">
        <v>5917</v>
      </c>
      <c r="D2859">
        <v>1</v>
      </c>
    </row>
    <row r="2860" spans="1:4">
      <c r="A2860" s="2" t="s">
        <v>2893</v>
      </c>
      <c r="B2860" t="s">
        <v>7630</v>
      </c>
      <c r="C2860" t="s">
        <v>5917</v>
      </c>
      <c r="D2860">
        <v>2</v>
      </c>
    </row>
    <row r="2861" spans="1:4">
      <c r="A2861" s="2" t="s">
        <v>1468</v>
      </c>
      <c r="B2861" t="s">
        <v>7630</v>
      </c>
      <c r="C2861" t="s">
        <v>5917</v>
      </c>
      <c r="D2861">
        <v>2</v>
      </c>
    </row>
    <row r="2862" spans="1:4">
      <c r="A2862" s="2" t="s">
        <v>4162</v>
      </c>
      <c r="B2862" t="s">
        <v>7630</v>
      </c>
      <c r="C2862" t="s">
        <v>5917</v>
      </c>
      <c r="D2862">
        <v>2</v>
      </c>
    </row>
    <row r="2863" spans="1:4">
      <c r="A2863" s="2" t="s">
        <v>3446</v>
      </c>
      <c r="B2863" t="s">
        <v>7630</v>
      </c>
      <c r="C2863" t="s">
        <v>5917</v>
      </c>
      <c r="D2863">
        <v>2</v>
      </c>
    </row>
    <row r="2864" spans="1:4">
      <c r="A2864" s="2" t="s">
        <v>8035</v>
      </c>
      <c r="B2864" t="s">
        <v>7630</v>
      </c>
      <c r="C2864" t="s">
        <v>5917</v>
      </c>
      <c r="D2864">
        <v>2</v>
      </c>
    </row>
    <row r="2865" spans="1:4">
      <c r="A2865" s="2" t="s">
        <v>6126</v>
      </c>
      <c r="B2865" t="s">
        <v>7630</v>
      </c>
      <c r="C2865" t="s">
        <v>5917</v>
      </c>
      <c r="D2865">
        <v>2</v>
      </c>
    </row>
    <row r="2866" spans="1:4">
      <c r="A2866" s="2" t="s">
        <v>2222</v>
      </c>
      <c r="B2866" t="s">
        <v>7630</v>
      </c>
      <c r="C2866" t="s">
        <v>5917</v>
      </c>
      <c r="D2866">
        <v>2</v>
      </c>
    </row>
    <row r="2867" spans="1:4">
      <c r="A2867" s="2" t="s">
        <v>1822</v>
      </c>
      <c r="B2867" t="s">
        <v>7630</v>
      </c>
      <c r="C2867" t="s">
        <v>5917</v>
      </c>
      <c r="D2867">
        <v>2</v>
      </c>
    </row>
    <row r="2868" spans="1:4">
      <c r="A2868" s="2" t="s">
        <v>226</v>
      </c>
      <c r="B2868" t="s">
        <v>5385</v>
      </c>
      <c r="C2868" t="s">
        <v>5758</v>
      </c>
      <c r="D2868">
        <v>1</v>
      </c>
    </row>
    <row r="2869" spans="1:4">
      <c r="A2869" s="2" t="s">
        <v>4007</v>
      </c>
      <c r="B2869" t="s">
        <v>7630</v>
      </c>
      <c r="C2869" t="s">
        <v>5917</v>
      </c>
      <c r="D2869">
        <v>2</v>
      </c>
    </row>
    <row r="2870" spans="1:4">
      <c r="A2870" s="2" t="s">
        <v>4848</v>
      </c>
      <c r="B2870" t="s">
        <v>7630</v>
      </c>
      <c r="C2870" t="s">
        <v>5917</v>
      </c>
      <c r="D2870">
        <v>2</v>
      </c>
    </row>
    <row r="2871" spans="1:4">
      <c r="A2871" s="2" t="s">
        <v>4781</v>
      </c>
      <c r="B2871" t="s">
        <v>7630</v>
      </c>
      <c r="C2871" t="s">
        <v>5917</v>
      </c>
      <c r="D2871">
        <v>2</v>
      </c>
    </row>
    <row r="2872" spans="1:4">
      <c r="A2872" s="2" t="s">
        <v>3376</v>
      </c>
      <c r="B2872" t="s">
        <v>7630</v>
      </c>
      <c r="C2872" t="s">
        <v>5917</v>
      </c>
      <c r="D2872">
        <v>2</v>
      </c>
    </row>
    <row r="2873" spans="1:4">
      <c r="A2873" s="2" t="s">
        <v>938</v>
      </c>
      <c r="B2873" t="s">
        <v>758</v>
      </c>
      <c r="C2873" t="s">
        <v>5917</v>
      </c>
      <c r="D2873">
        <v>1</v>
      </c>
    </row>
    <row r="2874" spans="1:4">
      <c r="A2874" s="2" t="s">
        <v>1038</v>
      </c>
      <c r="B2874" t="s">
        <v>414</v>
      </c>
      <c r="C2874" t="s">
        <v>5917</v>
      </c>
      <c r="D2874">
        <v>1</v>
      </c>
    </row>
    <row r="2875" spans="1:4">
      <c r="A2875" s="2" t="s">
        <v>2536</v>
      </c>
      <c r="B2875" t="s">
        <v>30</v>
      </c>
      <c r="C2875" t="s">
        <v>5917</v>
      </c>
      <c r="D2875">
        <v>1</v>
      </c>
    </row>
    <row r="2876" spans="1:4">
      <c r="A2876" s="2" t="s">
        <v>4</v>
      </c>
      <c r="B2876" t="s">
        <v>5385</v>
      </c>
      <c r="C2876" t="s">
        <v>5917</v>
      </c>
      <c r="D2876">
        <v>1</v>
      </c>
    </row>
    <row r="2877" spans="1:4">
      <c r="A2877" s="2" t="s">
        <v>2864</v>
      </c>
      <c r="B2877" t="s">
        <v>7630</v>
      </c>
      <c r="C2877" t="s">
        <v>5917</v>
      </c>
      <c r="D2877">
        <v>2</v>
      </c>
    </row>
    <row r="2878" spans="1:4">
      <c r="A2878" s="2" t="s">
        <v>5210</v>
      </c>
      <c r="B2878" t="s">
        <v>5385</v>
      </c>
      <c r="C2878" t="s">
        <v>5917</v>
      </c>
      <c r="D2878">
        <v>1</v>
      </c>
    </row>
    <row r="2879" spans="1:4">
      <c r="A2879" s="2" t="s">
        <v>3795</v>
      </c>
      <c r="B2879" t="s">
        <v>7630</v>
      </c>
      <c r="C2879" t="s">
        <v>5917</v>
      </c>
      <c r="D2879">
        <v>2</v>
      </c>
    </row>
    <row r="2880" spans="1:4">
      <c r="A2880" s="2" t="s">
        <v>5555</v>
      </c>
      <c r="B2880" t="s">
        <v>2770</v>
      </c>
      <c r="C2880" t="s">
        <v>5917</v>
      </c>
      <c r="D2880">
        <v>1</v>
      </c>
    </row>
    <row r="2881" spans="1:4">
      <c r="A2881" s="2" t="s">
        <v>2444</v>
      </c>
      <c r="B2881" t="s">
        <v>5172</v>
      </c>
      <c r="C2881" t="s">
        <v>5917</v>
      </c>
      <c r="D2881">
        <v>1</v>
      </c>
    </row>
    <row r="2882" spans="1:4">
      <c r="A2882" s="2" t="s">
        <v>5088</v>
      </c>
      <c r="B2882" t="s">
        <v>7630</v>
      </c>
      <c r="C2882" t="s">
        <v>5917</v>
      </c>
      <c r="D2882">
        <v>2</v>
      </c>
    </row>
    <row r="2883" spans="1:4">
      <c r="A2883" s="2" t="s">
        <v>7693</v>
      </c>
      <c r="B2883" t="s">
        <v>5385</v>
      </c>
      <c r="C2883" t="s">
        <v>5917</v>
      </c>
      <c r="D2883">
        <v>1</v>
      </c>
    </row>
    <row r="2884" spans="1:4">
      <c r="A2884" s="2" t="s">
        <v>6412</v>
      </c>
      <c r="B2884" t="s">
        <v>7630</v>
      </c>
      <c r="C2884" t="s">
        <v>5917</v>
      </c>
      <c r="D2884">
        <v>2</v>
      </c>
    </row>
    <row r="2885" spans="1:4">
      <c r="A2885" s="2" t="s">
        <v>488</v>
      </c>
      <c r="B2885" t="s">
        <v>5385</v>
      </c>
      <c r="C2885" t="s">
        <v>5917</v>
      </c>
      <c r="D2885">
        <v>1</v>
      </c>
    </row>
    <row r="2886" spans="1:4">
      <c r="A2886" s="2" t="s">
        <v>489</v>
      </c>
      <c r="B2886" t="s">
        <v>5385</v>
      </c>
      <c r="C2886" t="s">
        <v>5917</v>
      </c>
      <c r="D2886">
        <v>1</v>
      </c>
    </row>
    <row r="2887" spans="1:4">
      <c r="A2887" s="2" t="s">
        <v>1483</v>
      </c>
      <c r="B2887" t="s">
        <v>7630</v>
      </c>
      <c r="C2887" t="s">
        <v>5917</v>
      </c>
      <c r="D2887">
        <v>2</v>
      </c>
    </row>
    <row r="2888" spans="1:4">
      <c r="A2888" s="2" t="s">
        <v>1567</v>
      </c>
      <c r="B2888" t="s">
        <v>7630</v>
      </c>
      <c r="C2888" t="s">
        <v>5917</v>
      </c>
      <c r="D2888">
        <v>2</v>
      </c>
    </row>
    <row r="2889" spans="1:4">
      <c r="A2889" s="2" t="s">
        <v>4134</v>
      </c>
      <c r="B2889" t="s">
        <v>7630</v>
      </c>
      <c r="C2889" t="s">
        <v>5917</v>
      </c>
      <c r="D2889">
        <v>2</v>
      </c>
    </row>
    <row r="2890" spans="1:4">
      <c r="A2890" s="2" t="s">
        <v>4188</v>
      </c>
      <c r="B2890" t="s">
        <v>7630</v>
      </c>
      <c r="C2890" t="s">
        <v>5917</v>
      </c>
      <c r="D2890">
        <v>2</v>
      </c>
    </row>
    <row r="2891" spans="1:4">
      <c r="A2891" s="2" t="s">
        <v>3882</v>
      </c>
      <c r="B2891" t="s">
        <v>7630</v>
      </c>
      <c r="C2891" t="s">
        <v>5917</v>
      </c>
      <c r="D2891">
        <v>2</v>
      </c>
    </row>
    <row r="2892" spans="1:4">
      <c r="A2892" s="2" t="s">
        <v>2162</v>
      </c>
      <c r="B2892" t="s">
        <v>7630</v>
      </c>
      <c r="C2892" t="s">
        <v>5917</v>
      </c>
      <c r="D2892">
        <v>2</v>
      </c>
    </row>
    <row r="2893" spans="1:4">
      <c r="A2893" s="2" t="s">
        <v>686</v>
      </c>
      <c r="B2893" t="s">
        <v>5385</v>
      </c>
      <c r="C2893" t="s">
        <v>5917</v>
      </c>
      <c r="D2893">
        <v>1</v>
      </c>
    </row>
    <row r="2894" spans="1:4">
      <c r="A2894" s="2" t="s">
        <v>2020</v>
      </c>
      <c r="B2894" t="s">
        <v>7630</v>
      </c>
      <c r="C2894" t="s">
        <v>5917</v>
      </c>
      <c r="D2894">
        <v>2</v>
      </c>
    </row>
    <row r="2895" spans="1:4">
      <c r="A2895" s="2" t="s">
        <v>7247</v>
      </c>
      <c r="B2895" t="s">
        <v>7630</v>
      </c>
      <c r="C2895" t="s">
        <v>5917</v>
      </c>
      <c r="D2895">
        <v>2</v>
      </c>
    </row>
    <row r="2896" spans="1:4">
      <c r="A2896" s="2" t="s">
        <v>7073</v>
      </c>
      <c r="B2896" t="s">
        <v>7630</v>
      </c>
      <c r="C2896" t="s">
        <v>5917</v>
      </c>
      <c r="D2896">
        <v>2</v>
      </c>
    </row>
    <row r="2897" spans="1:4">
      <c r="A2897" s="2" t="s">
        <v>5618</v>
      </c>
      <c r="B2897" t="s">
        <v>5385</v>
      </c>
      <c r="C2897" t="s">
        <v>5917</v>
      </c>
      <c r="D2897">
        <v>1</v>
      </c>
    </row>
    <row r="2898" spans="1:4">
      <c r="A2898" s="2" t="s">
        <v>4940</v>
      </c>
      <c r="B2898" t="s">
        <v>5385</v>
      </c>
      <c r="C2898" t="s">
        <v>5917</v>
      </c>
      <c r="D2898">
        <v>1</v>
      </c>
    </row>
    <row r="2899" spans="1:4">
      <c r="A2899" s="2" t="s">
        <v>6563</v>
      </c>
      <c r="B2899" t="s">
        <v>5385</v>
      </c>
      <c r="C2899" t="s">
        <v>5917</v>
      </c>
      <c r="D2899">
        <v>1</v>
      </c>
    </row>
    <row r="2900" spans="1:4">
      <c r="A2900" s="2" t="s">
        <v>4443</v>
      </c>
      <c r="B2900" t="s">
        <v>7630</v>
      </c>
      <c r="C2900" t="s">
        <v>5917</v>
      </c>
      <c r="D2900">
        <v>2</v>
      </c>
    </row>
    <row r="2901" spans="1:4">
      <c r="A2901" s="2" t="s">
        <v>5046</v>
      </c>
      <c r="B2901" t="s">
        <v>7630</v>
      </c>
      <c r="C2901" t="s">
        <v>5917</v>
      </c>
      <c r="D2901">
        <v>2</v>
      </c>
    </row>
    <row r="2902" spans="1:4">
      <c r="A2902" s="2" t="s">
        <v>6948</v>
      </c>
      <c r="B2902" t="s">
        <v>7630</v>
      </c>
      <c r="C2902" t="s">
        <v>5917</v>
      </c>
      <c r="D2902">
        <v>2</v>
      </c>
    </row>
    <row r="2903" spans="1:4">
      <c r="A2903" s="2" t="s">
        <v>7547</v>
      </c>
      <c r="B2903" t="s">
        <v>7630</v>
      </c>
      <c r="C2903" t="s">
        <v>5917</v>
      </c>
      <c r="D2903">
        <v>2</v>
      </c>
    </row>
    <row r="2904" spans="1:4">
      <c r="A2904" s="2" t="s">
        <v>4373</v>
      </c>
      <c r="B2904" t="s">
        <v>7630</v>
      </c>
      <c r="C2904" t="s">
        <v>5917</v>
      </c>
      <c r="D2904">
        <v>2</v>
      </c>
    </row>
    <row r="2905" spans="1:4">
      <c r="A2905" s="2" t="s">
        <v>1325</v>
      </c>
      <c r="B2905" t="s">
        <v>7630</v>
      </c>
      <c r="C2905" t="s">
        <v>5917</v>
      </c>
      <c r="D2905">
        <v>2</v>
      </c>
    </row>
    <row r="2906" spans="1:4">
      <c r="A2906" s="2" t="s">
        <v>6306</v>
      </c>
      <c r="B2906" t="s">
        <v>7630</v>
      </c>
      <c r="C2906" t="s">
        <v>5917</v>
      </c>
      <c r="D2906">
        <v>2</v>
      </c>
    </row>
    <row r="2907" spans="1:4">
      <c r="A2907" s="2" t="s">
        <v>3030</v>
      </c>
      <c r="B2907" t="s">
        <v>7630</v>
      </c>
      <c r="C2907" t="s">
        <v>5917</v>
      </c>
      <c r="D2907">
        <v>2</v>
      </c>
    </row>
    <row r="2908" spans="1:4">
      <c r="A2908" s="2" t="s">
        <v>7248</v>
      </c>
      <c r="B2908" t="s">
        <v>7630</v>
      </c>
      <c r="C2908" t="s">
        <v>5917</v>
      </c>
      <c r="D2908">
        <v>2</v>
      </c>
    </row>
    <row r="2909" spans="1:4">
      <c r="A2909" s="2" t="s">
        <v>5519</v>
      </c>
      <c r="B2909" t="s">
        <v>5916</v>
      </c>
      <c r="C2909" t="s">
        <v>5917</v>
      </c>
      <c r="D2909">
        <v>2</v>
      </c>
    </row>
    <row r="2910" spans="1:4">
      <c r="A2910" s="2" t="s">
        <v>2305</v>
      </c>
      <c r="B2910" t="s">
        <v>5385</v>
      </c>
      <c r="C2910" t="s">
        <v>5756</v>
      </c>
      <c r="D2910">
        <v>1</v>
      </c>
    </row>
    <row r="2911" spans="1:4">
      <c r="A2911" s="2" t="s">
        <v>2655</v>
      </c>
      <c r="B2911" t="s">
        <v>1030</v>
      </c>
      <c r="C2911" t="s">
        <v>5917</v>
      </c>
      <c r="D2911">
        <v>1</v>
      </c>
    </row>
    <row r="2912" spans="1:4">
      <c r="A2912" s="2" t="s">
        <v>4532</v>
      </c>
      <c r="B2912" t="s">
        <v>7630</v>
      </c>
      <c r="C2912" t="s">
        <v>5917</v>
      </c>
      <c r="D2912">
        <v>2</v>
      </c>
    </row>
    <row r="2913" spans="1:4">
      <c r="A2913" s="2" t="s">
        <v>4221</v>
      </c>
      <c r="B2913" t="s">
        <v>7630</v>
      </c>
      <c r="C2913" t="s">
        <v>5917</v>
      </c>
      <c r="D2913">
        <v>2</v>
      </c>
    </row>
    <row r="2914" spans="1:4">
      <c r="A2914" s="2" t="s">
        <v>3838</v>
      </c>
      <c r="B2914" t="s">
        <v>7630</v>
      </c>
      <c r="C2914" t="s">
        <v>5917</v>
      </c>
      <c r="D2914">
        <v>2</v>
      </c>
    </row>
    <row r="2915" spans="1:4">
      <c r="A2915" s="2" t="s">
        <v>4296</v>
      </c>
      <c r="B2915" t="s">
        <v>7630</v>
      </c>
      <c r="C2915" t="s">
        <v>5917</v>
      </c>
      <c r="D2915">
        <v>2</v>
      </c>
    </row>
    <row r="2916" spans="1:4">
      <c r="A2916" s="2" t="s">
        <v>4830</v>
      </c>
      <c r="B2916" t="s">
        <v>7630</v>
      </c>
      <c r="C2916" t="s">
        <v>5917</v>
      </c>
      <c r="D2916">
        <v>2</v>
      </c>
    </row>
    <row r="2917" spans="1:4">
      <c r="A2917" s="2" t="s">
        <v>7848</v>
      </c>
      <c r="B2917" t="s">
        <v>7630</v>
      </c>
      <c r="C2917" t="s">
        <v>5917</v>
      </c>
      <c r="D2917">
        <v>2</v>
      </c>
    </row>
    <row r="2918" spans="1:4">
      <c r="A2918" s="2" t="s">
        <v>934</v>
      </c>
      <c r="B2918" t="s">
        <v>5385</v>
      </c>
      <c r="C2918" t="s">
        <v>5917</v>
      </c>
      <c r="D2918">
        <v>1</v>
      </c>
    </row>
    <row r="2919" spans="1:4">
      <c r="A2919" s="2" t="s">
        <v>2728</v>
      </c>
      <c r="B2919" t="s">
        <v>5385</v>
      </c>
      <c r="C2919" t="s">
        <v>5917</v>
      </c>
      <c r="D2919">
        <v>1</v>
      </c>
    </row>
    <row r="2920" spans="1:4">
      <c r="A2920" s="2" t="s">
        <v>5353</v>
      </c>
      <c r="B2920" t="s">
        <v>7630</v>
      </c>
      <c r="C2920" t="s">
        <v>5917</v>
      </c>
      <c r="D2920">
        <v>2</v>
      </c>
    </row>
    <row r="2921" spans="1:4">
      <c r="A2921" s="2" t="s">
        <v>1743</v>
      </c>
      <c r="B2921" t="s">
        <v>7630</v>
      </c>
      <c r="C2921" t="s">
        <v>5917</v>
      </c>
      <c r="D2921">
        <v>2</v>
      </c>
    </row>
    <row r="2922" spans="1:4">
      <c r="A2922" s="2" t="s">
        <v>6101</v>
      </c>
      <c r="B2922" t="s">
        <v>7630</v>
      </c>
      <c r="C2922" t="s">
        <v>5917</v>
      </c>
      <c r="D2922">
        <v>2</v>
      </c>
    </row>
    <row r="2923" spans="1:4">
      <c r="A2923" s="2" t="s">
        <v>7255</v>
      </c>
      <c r="B2923" t="s">
        <v>7630</v>
      </c>
      <c r="C2923" t="s">
        <v>5917</v>
      </c>
      <c r="D2923">
        <v>2</v>
      </c>
    </row>
    <row r="2924" spans="1:4">
      <c r="A2924" s="2" t="s">
        <v>2283</v>
      </c>
      <c r="B2924" t="s">
        <v>5385</v>
      </c>
      <c r="C2924" t="s">
        <v>5917</v>
      </c>
      <c r="D2924">
        <v>1</v>
      </c>
    </row>
    <row r="2925" spans="1:4">
      <c r="A2925" s="2" t="s">
        <v>6403</v>
      </c>
      <c r="B2925" t="s">
        <v>5385</v>
      </c>
      <c r="C2925" t="s">
        <v>5917</v>
      </c>
      <c r="D2925">
        <v>1</v>
      </c>
    </row>
    <row r="2926" spans="1:4">
      <c r="A2926" s="2" t="s">
        <v>2457</v>
      </c>
      <c r="B2926" t="s">
        <v>5385</v>
      </c>
      <c r="C2926" t="s">
        <v>5917</v>
      </c>
      <c r="D2926">
        <v>1</v>
      </c>
    </row>
    <row r="2927" spans="1:4">
      <c r="A2927" s="2" t="s">
        <v>3381</v>
      </c>
      <c r="B2927" t="s">
        <v>7630</v>
      </c>
      <c r="C2927" t="s">
        <v>5917</v>
      </c>
      <c r="D2927">
        <v>2</v>
      </c>
    </row>
    <row r="2928" spans="1:4">
      <c r="A2928" s="2" t="s">
        <v>2980</v>
      </c>
      <c r="B2928" t="s">
        <v>7630</v>
      </c>
      <c r="C2928" t="s">
        <v>5917</v>
      </c>
      <c r="D2928">
        <v>2</v>
      </c>
    </row>
    <row r="2929" spans="1:4">
      <c r="A2929" s="2" t="s">
        <v>4829</v>
      </c>
      <c r="B2929" t="s">
        <v>7630</v>
      </c>
      <c r="C2929" t="s">
        <v>5917</v>
      </c>
      <c r="D2929">
        <v>2</v>
      </c>
    </row>
    <row r="2930" spans="1:4">
      <c r="A2930" s="2" t="s">
        <v>7178</v>
      </c>
      <c r="B2930" t="s">
        <v>7630</v>
      </c>
      <c r="C2930" t="s">
        <v>5917</v>
      </c>
      <c r="D2930">
        <v>2</v>
      </c>
    </row>
    <row r="2931" spans="1:4">
      <c r="A2931" s="2" t="s">
        <v>6160</v>
      </c>
      <c r="B2931" t="s">
        <v>5916</v>
      </c>
      <c r="C2931" t="s">
        <v>5756</v>
      </c>
      <c r="D2931">
        <v>1</v>
      </c>
    </row>
    <row r="2932" spans="1:4">
      <c r="A2932" s="2" t="s">
        <v>6610</v>
      </c>
      <c r="B2932" t="s">
        <v>7630</v>
      </c>
      <c r="C2932" t="s">
        <v>5917</v>
      </c>
      <c r="D2932">
        <v>2</v>
      </c>
    </row>
    <row r="2933" spans="1:4">
      <c r="A2933" s="2" t="s">
        <v>2704</v>
      </c>
      <c r="B2933" t="s">
        <v>5916</v>
      </c>
      <c r="C2933" t="s">
        <v>5917</v>
      </c>
      <c r="D2933">
        <v>1</v>
      </c>
    </row>
    <row r="2934" spans="1:4">
      <c r="A2934" s="2" t="s">
        <v>125</v>
      </c>
      <c r="B2934" t="s">
        <v>5385</v>
      </c>
      <c r="C2934" t="s">
        <v>5917</v>
      </c>
      <c r="D2934">
        <v>1</v>
      </c>
    </row>
    <row r="2935" spans="1:4">
      <c r="A2935" s="2" t="s">
        <v>5332</v>
      </c>
      <c r="B2935" t="s">
        <v>7630</v>
      </c>
      <c r="C2935" t="s">
        <v>5917</v>
      </c>
      <c r="D2935">
        <v>2</v>
      </c>
    </row>
    <row r="2936" spans="1:4">
      <c r="A2936" s="2" t="s">
        <v>1345</v>
      </c>
      <c r="B2936" t="s">
        <v>7630</v>
      </c>
      <c r="C2936" t="s">
        <v>5917</v>
      </c>
      <c r="D2936">
        <v>2</v>
      </c>
    </row>
    <row r="2937" spans="1:4">
      <c r="A2937" s="2" t="s">
        <v>6001</v>
      </c>
      <c r="B2937" t="s">
        <v>7630</v>
      </c>
      <c r="C2937" t="s">
        <v>5917</v>
      </c>
      <c r="D2937">
        <v>2</v>
      </c>
    </row>
    <row r="2938" spans="1:4">
      <c r="A2938" s="2" t="s">
        <v>7047</v>
      </c>
      <c r="B2938" t="s">
        <v>7630</v>
      </c>
      <c r="C2938" t="s">
        <v>5917</v>
      </c>
      <c r="D2938">
        <v>2</v>
      </c>
    </row>
    <row r="2939" spans="1:4">
      <c r="A2939" s="2" t="s">
        <v>7399</v>
      </c>
      <c r="B2939" t="s">
        <v>5385</v>
      </c>
      <c r="C2939" t="s">
        <v>5917</v>
      </c>
      <c r="D2939">
        <v>1</v>
      </c>
    </row>
    <row r="2940" spans="1:4">
      <c r="A2940" s="2" t="s">
        <v>6606</v>
      </c>
      <c r="B2940" t="s">
        <v>5385</v>
      </c>
      <c r="C2940" t="s">
        <v>5917</v>
      </c>
      <c r="D2940">
        <v>1</v>
      </c>
    </row>
    <row r="2941" spans="1:4">
      <c r="A2941" s="2" t="s">
        <v>5226</v>
      </c>
      <c r="B2941" t="s">
        <v>2770</v>
      </c>
      <c r="C2941" t="s">
        <v>5758</v>
      </c>
      <c r="D2941">
        <v>2</v>
      </c>
    </row>
    <row r="2942" spans="1:4">
      <c r="A2942" s="2" t="s">
        <v>71</v>
      </c>
      <c r="B2942" t="s">
        <v>5916</v>
      </c>
      <c r="C2942" t="s">
        <v>5917</v>
      </c>
      <c r="D2942">
        <v>1</v>
      </c>
    </row>
    <row r="2943" spans="1:4">
      <c r="A2943" s="2" t="s">
        <v>151</v>
      </c>
      <c r="B2943" t="s">
        <v>5916</v>
      </c>
      <c r="C2943" t="s">
        <v>5917</v>
      </c>
      <c r="D2943">
        <v>1</v>
      </c>
    </row>
    <row r="2944" spans="1:4">
      <c r="A2944" s="2" t="s">
        <v>152</v>
      </c>
      <c r="B2944" t="s">
        <v>367</v>
      </c>
      <c r="C2944" t="s">
        <v>5917</v>
      </c>
      <c r="D2944">
        <v>1</v>
      </c>
    </row>
    <row r="2945" spans="1:4">
      <c r="A2945" s="2" t="s">
        <v>4586</v>
      </c>
      <c r="B2945" t="s">
        <v>7630</v>
      </c>
      <c r="C2945" t="s">
        <v>5917</v>
      </c>
      <c r="D2945">
        <v>2</v>
      </c>
    </row>
    <row r="2946" spans="1:4">
      <c r="A2946" s="2" t="s">
        <v>3840</v>
      </c>
      <c r="B2946" t="s">
        <v>7630</v>
      </c>
      <c r="C2946" t="s">
        <v>5917</v>
      </c>
      <c r="D2946">
        <v>2</v>
      </c>
    </row>
    <row r="2947" spans="1:4">
      <c r="A2947" s="2" t="s">
        <v>5407</v>
      </c>
      <c r="B2947" t="s">
        <v>7630</v>
      </c>
      <c r="C2947" t="s">
        <v>5917</v>
      </c>
      <c r="D2947">
        <v>2</v>
      </c>
    </row>
    <row r="2948" spans="1:4">
      <c r="A2948" s="2" t="s">
        <v>4793</v>
      </c>
      <c r="B2948" t="s">
        <v>7630</v>
      </c>
      <c r="C2948" t="s">
        <v>5917</v>
      </c>
      <c r="D2948">
        <v>2</v>
      </c>
    </row>
    <row r="2949" spans="1:4">
      <c r="A2949" s="2" t="s">
        <v>2583</v>
      </c>
      <c r="B2949" t="s">
        <v>5385</v>
      </c>
      <c r="C2949" t="s">
        <v>5917</v>
      </c>
      <c r="D2949">
        <v>1</v>
      </c>
    </row>
    <row r="2950" spans="1:4">
      <c r="A2950" s="2" t="s">
        <v>730</v>
      </c>
      <c r="B2950" t="s">
        <v>5385</v>
      </c>
      <c r="C2950" t="s">
        <v>5917</v>
      </c>
      <c r="D2950">
        <v>1</v>
      </c>
    </row>
    <row r="2951" spans="1:4">
      <c r="A2951" s="2" t="s">
        <v>153</v>
      </c>
      <c r="B2951" t="s">
        <v>5916</v>
      </c>
      <c r="C2951" t="s">
        <v>5917</v>
      </c>
      <c r="D2951">
        <v>1</v>
      </c>
    </row>
    <row r="2952" spans="1:4">
      <c r="A2952" s="2" t="s">
        <v>4084</v>
      </c>
      <c r="B2952" t="s">
        <v>7630</v>
      </c>
      <c r="C2952" t="s">
        <v>5917</v>
      </c>
      <c r="D2952">
        <v>2</v>
      </c>
    </row>
    <row r="2953" spans="1:4">
      <c r="A2953" s="2" t="s">
        <v>3136</v>
      </c>
      <c r="B2953" t="s">
        <v>7630</v>
      </c>
      <c r="C2953" t="s">
        <v>5917</v>
      </c>
      <c r="D2953">
        <v>2</v>
      </c>
    </row>
    <row r="2954" spans="1:4">
      <c r="A2954" s="2" t="s">
        <v>4638</v>
      </c>
      <c r="B2954" t="s">
        <v>7630</v>
      </c>
      <c r="C2954" t="s">
        <v>5917</v>
      </c>
      <c r="D2954">
        <v>2</v>
      </c>
    </row>
    <row r="2955" spans="1:4">
      <c r="A2955" s="2" t="s">
        <v>7306</v>
      </c>
      <c r="B2955" t="s">
        <v>7630</v>
      </c>
      <c r="C2955" t="s">
        <v>5917</v>
      </c>
      <c r="D2955">
        <v>2</v>
      </c>
    </row>
    <row r="2956" spans="1:4">
      <c r="A2956" s="2" t="s">
        <v>5256</v>
      </c>
      <c r="B2956" t="s">
        <v>5916</v>
      </c>
      <c r="C2956" t="s">
        <v>5758</v>
      </c>
      <c r="D2956">
        <v>1</v>
      </c>
    </row>
    <row r="2957" spans="1:4">
      <c r="A2957" s="2" t="s">
        <v>1194</v>
      </c>
      <c r="B2957" t="s">
        <v>5385</v>
      </c>
      <c r="C2957" t="s">
        <v>5917</v>
      </c>
      <c r="D2957">
        <v>1</v>
      </c>
    </row>
    <row r="2958" spans="1:4">
      <c r="A2958" s="2" t="s">
        <v>8017</v>
      </c>
      <c r="B2958" t="s">
        <v>7630</v>
      </c>
      <c r="C2958" t="s">
        <v>5917</v>
      </c>
      <c r="D2958">
        <v>2</v>
      </c>
    </row>
    <row r="2959" spans="1:4">
      <c r="A2959" s="2" t="s">
        <v>5990</v>
      </c>
      <c r="B2959" t="s">
        <v>7630</v>
      </c>
      <c r="C2959" t="s">
        <v>5917</v>
      </c>
      <c r="D2959">
        <v>2</v>
      </c>
    </row>
    <row r="2960" spans="1:4">
      <c r="A2960" s="2" t="s">
        <v>3066</v>
      </c>
      <c r="B2960" t="s">
        <v>7630</v>
      </c>
      <c r="C2960" t="s">
        <v>5917</v>
      </c>
      <c r="D2960">
        <v>2</v>
      </c>
    </row>
    <row r="2961" spans="1:4">
      <c r="A2961" s="2" t="s">
        <v>7122</v>
      </c>
      <c r="B2961" t="s">
        <v>7630</v>
      </c>
      <c r="C2961" t="s">
        <v>5917</v>
      </c>
      <c r="D2961">
        <v>2</v>
      </c>
    </row>
    <row r="2962" spans="1:4">
      <c r="A2962" s="2" t="s">
        <v>3469</v>
      </c>
      <c r="B2962" t="s">
        <v>5385</v>
      </c>
      <c r="C2962" t="s">
        <v>5917</v>
      </c>
      <c r="D2962">
        <v>1</v>
      </c>
    </row>
    <row r="2963" spans="1:4">
      <c r="A2963" s="2" t="s">
        <v>6469</v>
      </c>
      <c r="B2963" t="s">
        <v>5385</v>
      </c>
      <c r="C2963" t="s">
        <v>5917</v>
      </c>
      <c r="D2963">
        <v>1</v>
      </c>
    </row>
    <row r="2964" spans="1:4">
      <c r="A2964" s="2" t="s">
        <v>2520</v>
      </c>
      <c r="B2964" t="s">
        <v>4864</v>
      </c>
      <c r="C2964" t="s">
        <v>5917</v>
      </c>
      <c r="D2964">
        <v>1</v>
      </c>
    </row>
    <row r="2965" spans="1:4">
      <c r="A2965" s="2" t="s">
        <v>2792</v>
      </c>
      <c r="B2965" t="s">
        <v>367</v>
      </c>
      <c r="C2965" t="s">
        <v>5917</v>
      </c>
      <c r="D2965">
        <v>1</v>
      </c>
    </row>
    <row r="2966" spans="1:4">
      <c r="A2966" s="2" t="s">
        <v>4268</v>
      </c>
      <c r="B2966" t="s">
        <v>7630</v>
      </c>
      <c r="C2966" t="s">
        <v>5917</v>
      </c>
      <c r="D2966">
        <v>2</v>
      </c>
    </row>
    <row r="2967" spans="1:4">
      <c r="A2967" s="2" t="s">
        <v>4391</v>
      </c>
      <c r="B2967" t="s">
        <v>7630</v>
      </c>
      <c r="C2967" t="s">
        <v>5917</v>
      </c>
      <c r="D2967">
        <v>2</v>
      </c>
    </row>
    <row r="2968" spans="1:4">
      <c r="A2968" s="2" t="s">
        <v>3434</v>
      </c>
      <c r="B2968" t="s">
        <v>7630</v>
      </c>
      <c r="C2968" t="s">
        <v>5917</v>
      </c>
      <c r="D2968">
        <v>2</v>
      </c>
    </row>
    <row r="2969" spans="1:4">
      <c r="A2969" s="2" t="s">
        <v>4842</v>
      </c>
      <c r="B2969" t="s">
        <v>7630</v>
      </c>
      <c r="C2969" t="s">
        <v>5917</v>
      </c>
      <c r="D2969">
        <v>2</v>
      </c>
    </row>
    <row r="2970" spans="1:4">
      <c r="A2970" s="2" t="s">
        <v>2328</v>
      </c>
      <c r="B2970" t="s">
        <v>5385</v>
      </c>
      <c r="C2970" t="s">
        <v>5917</v>
      </c>
      <c r="D2970">
        <v>1</v>
      </c>
    </row>
    <row r="2971" spans="1:4">
      <c r="A2971" s="2" t="s">
        <v>3398</v>
      </c>
      <c r="B2971" t="s">
        <v>7630</v>
      </c>
      <c r="C2971" t="s">
        <v>5917</v>
      </c>
      <c r="D2971">
        <v>2</v>
      </c>
    </row>
    <row r="2972" spans="1:4">
      <c r="A2972" s="2" t="s">
        <v>2871</v>
      </c>
      <c r="B2972" t="s">
        <v>7630</v>
      </c>
      <c r="C2972" t="s">
        <v>5917</v>
      </c>
      <c r="D2972">
        <v>2</v>
      </c>
    </row>
    <row r="2973" spans="1:4">
      <c r="A2973" s="2" t="s">
        <v>1202</v>
      </c>
      <c r="B2973" t="s">
        <v>5385</v>
      </c>
      <c r="C2973" t="s">
        <v>5917</v>
      </c>
      <c r="D2973">
        <v>1</v>
      </c>
    </row>
    <row r="2974" spans="1:4">
      <c r="A2974" s="2" t="s">
        <v>2656</v>
      </c>
      <c r="B2974" t="s">
        <v>5916</v>
      </c>
      <c r="C2974" t="s">
        <v>5917</v>
      </c>
      <c r="D2974">
        <v>1</v>
      </c>
    </row>
    <row r="2975" spans="1:4">
      <c r="A2975" s="2" t="s">
        <v>4420</v>
      </c>
      <c r="B2975" t="s">
        <v>7630</v>
      </c>
      <c r="C2975" t="s">
        <v>5917</v>
      </c>
      <c r="D2975">
        <v>2</v>
      </c>
    </row>
    <row r="2976" spans="1:4">
      <c r="A2976" s="2" t="s">
        <v>5935</v>
      </c>
      <c r="B2976" t="s">
        <v>1220</v>
      </c>
      <c r="C2976" t="s">
        <v>5917</v>
      </c>
      <c r="D2976">
        <v>1</v>
      </c>
    </row>
    <row r="2977" spans="1:4">
      <c r="A2977" s="2" t="s">
        <v>4806</v>
      </c>
      <c r="B2977" t="s">
        <v>7630</v>
      </c>
      <c r="C2977" t="s">
        <v>5917</v>
      </c>
      <c r="D2977">
        <v>2</v>
      </c>
    </row>
    <row r="2978" spans="1:4">
      <c r="A2978" s="2" t="s">
        <v>5976</v>
      </c>
      <c r="B2978" t="s">
        <v>7630</v>
      </c>
      <c r="C2978" t="s">
        <v>5917</v>
      </c>
      <c r="D2978">
        <v>2</v>
      </c>
    </row>
    <row r="2979" spans="1:4">
      <c r="A2979" s="2" t="s">
        <v>1211</v>
      </c>
      <c r="B2979" t="s">
        <v>5385</v>
      </c>
      <c r="C2979" t="s">
        <v>5917</v>
      </c>
      <c r="D2979">
        <v>1</v>
      </c>
    </row>
    <row r="2980" spans="1:4">
      <c r="A2980" s="2" t="s">
        <v>1164</v>
      </c>
      <c r="B2980" t="s">
        <v>5916</v>
      </c>
      <c r="C2980" t="s">
        <v>5758</v>
      </c>
      <c r="D2980">
        <v>1</v>
      </c>
    </row>
    <row r="2981" spans="1:4">
      <c r="A2981" s="2" t="s">
        <v>2729</v>
      </c>
      <c r="B2981" t="s">
        <v>7630</v>
      </c>
      <c r="C2981" t="s">
        <v>5917</v>
      </c>
      <c r="D2981">
        <v>2</v>
      </c>
    </row>
    <row r="2982" spans="1:4">
      <c r="A2982" s="2" t="s">
        <v>490</v>
      </c>
      <c r="B2982" t="s">
        <v>5385</v>
      </c>
      <c r="C2982" t="s">
        <v>5917</v>
      </c>
      <c r="D2982">
        <v>1</v>
      </c>
    </row>
    <row r="2983" spans="1:4">
      <c r="A2983" s="2" t="s">
        <v>6305</v>
      </c>
      <c r="B2983" t="s">
        <v>7630</v>
      </c>
      <c r="C2983" t="s">
        <v>5917</v>
      </c>
      <c r="D2983">
        <v>2</v>
      </c>
    </row>
    <row r="2984" spans="1:4">
      <c r="A2984" s="2" t="s">
        <v>5253</v>
      </c>
      <c r="B2984" t="s">
        <v>7630</v>
      </c>
      <c r="C2984" t="s">
        <v>5917</v>
      </c>
      <c r="D2984">
        <v>2</v>
      </c>
    </row>
    <row r="2985" spans="1:4">
      <c r="A2985" s="2" t="s">
        <v>102</v>
      </c>
      <c r="B2985" t="s">
        <v>5385</v>
      </c>
      <c r="C2985" t="s">
        <v>5917</v>
      </c>
      <c r="D2985">
        <v>1</v>
      </c>
    </row>
    <row r="2986" spans="1:4">
      <c r="A2986" s="2" t="s">
        <v>1480</v>
      </c>
      <c r="B2986" t="s">
        <v>7630</v>
      </c>
      <c r="C2986" t="s">
        <v>5917</v>
      </c>
      <c r="D2986">
        <v>2</v>
      </c>
    </row>
    <row r="2987" spans="1:4">
      <c r="A2987" s="2" t="s">
        <v>1550</v>
      </c>
      <c r="B2987" t="s">
        <v>7630</v>
      </c>
      <c r="C2987" t="s">
        <v>5917</v>
      </c>
      <c r="D2987">
        <v>2</v>
      </c>
    </row>
    <row r="2988" spans="1:4">
      <c r="A2988" s="2" t="s">
        <v>7550</v>
      </c>
      <c r="B2988" t="s">
        <v>7630</v>
      </c>
      <c r="C2988" t="s">
        <v>5917</v>
      </c>
      <c r="D2988">
        <v>2</v>
      </c>
    </row>
    <row r="2989" spans="1:4">
      <c r="A2989" s="2" t="s">
        <v>1347</v>
      </c>
      <c r="B2989" t="s">
        <v>7630</v>
      </c>
      <c r="C2989" t="s">
        <v>5917</v>
      </c>
      <c r="D2989">
        <v>2</v>
      </c>
    </row>
    <row r="2990" spans="1:4">
      <c r="A2990" s="2" t="s">
        <v>4343</v>
      </c>
      <c r="B2990" t="s">
        <v>7630</v>
      </c>
      <c r="C2990" t="s">
        <v>5917</v>
      </c>
      <c r="D2990">
        <v>2</v>
      </c>
    </row>
    <row r="2991" spans="1:4">
      <c r="A2991" s="2" t="s">
        <v>4233</v>
      </c>
      <c r="B2991" t="s">
        <v>7630</v>
      </c>
      <c r="C2991" t="s">
        <v>5917</v>
      </c>
      <c r="D2991">
        <v>2</v>
      </c>
    </row>
    <row r="2992" spans="1:4">
      <c r="A2992" s="2" t="s">
        <v>7904</v>
      </c>
      <c r="B2992" t="s">
        <v>7630</v>
      </c>
      <c r="C2992" t="s">
        <v>5917</v>
      </c>
      <c r="D2992">
        <v>2</v>
      </c>
    </row>
    <row r="2993" spans="1:4">
      <c r="A2993" s="2" t="s">
        <v>2131</v>
      </c>
      <c r="B2993" t="s">
        <v>7630</v>
      </c>
      <c r="C2993" t="s">
        <v>5917</v>
      </c>
      <c r="D2993">
        <v>2</v>
      </c>
    </row>
    <row r="2994" spans="1:4">
      <c r="A2994" s="2" t="s">
        <v>1966</v>
      </c>
      <c r="B2994" t="s">
        <v>7630</v>
      </c>
      <c r="C2994" t="s">
        <v>5917</v>
      </c>
      <c r="D2994">
        <v>2</v>
      </c>
    </row>
    <row r="2995" spans="1:4">
      <c r="A2995" s="2" t="s">
        <v>5642</v>
      </c>
      <c r="B2995" t="s">
        <v>5385</v>
      </c>
      <c r="C2995" t="s">
        <v>5917</v>
      </c>
      <c r="D2995">
        <v>1</v>
      </c>
    </row>
    <row r="2996" spans="1:4">
      <c r="A2996" s="2" t="s">
        <v>1611</v>
      </c>
      <c r="B2996" t="s">
        <v>7630</v>
      </c>
      <c r="C2996" t="s">
        <v>5917</v>
      </c>
      <c r="D2996">
        <v>2</v>
      </c>
    </row>
    <row r="2997" spans="1:4">
      <c r="A2997" s="2" t="s">
        <v>1644</v>
      </c>
      <c r="B2997" t="s">
        <v>7630</v>
      </c>
      <c r="C2997" t="s">
        <v>5917</v>
      </c>
      <c r="D2997">
        <v>2</v>
      </c>
    </row>
    <row r="2998" spans="1:4">
      <c r="A2998" s="2" t="s">
        <v>4688</v>
      </c>
      <c r="B2998" t="s">
        <v>7630</v>
      </c>
      <c r="C2998" t="s">
        <v>5917</v>
      </c>
      <c r="D2998">
        <v>2</v>
      </c>
    </row>
    <row r="2999" spans="1:4">
      <c r="A2999" s="2" t="s">
        <v>1903</v>
      </c>
      <c r="B2999" t="s">
        <v>7630</v>
      </c>
      <c r="C2999" t="s">
        <v>5917</v>
      </c>
      <c r="D2999">
        <v>2</v>
      </c>
    </row>
    <row r="3000" spans="1:4">
      <c r="A3000" s="2" t="s">
        <v>7102</v>
      </c>
      <c r="B3000" t="s">
        <v>7630</v>
      </c>
      <c r="C3000" t="s">
        <v>5917</v>
      </c>
      <c r="D3000">
        <v>2</v>
      </c>
    </row>
    <row r="3001" spans="1:4">
      <c r="A3001" s="2" t="s">
        <v>7257</v>
      </c>
      <c r="B3001" t="s">
        <v>7630</v>
      </c>
      <c r="C3001" t="s">
        <v>5917</v>
      </c>
      <c r="D3001">
        <v>2</v>
      </c>
    </row>
    <row r="3002" spans="1:4">
      <c r="A3002" s="2" t="s">
        <v>4764</v>
      </c>
      <c r="B3002" t="s">
        <v>5916</v>
      </c>
      <c r="C3002" t="s">
        <v>5917</v>
      </c>
      <c r="D3002">
        <v>1</v>
      </c>
    </row>
    <row r="3003" spans="1:4">
      <c r="A3003" s="2" t="s">
        <v>1708</v>
      </c>
      <c r="B3003" t="s">
        <v>7630</v>
      </c>
      <c r="C3003" t="s">
        <v>5917</v>
      </c>
      <c r="D3003">
        <v>2</v>
      </c>
    </row>
    <row r="3004" spans="1:4">
      <c r="A3004" s="2" t="s">
        <v>6560</v>
      </c>
      <c r="B3004" t="s">
        <v>5385</v>
      </c>
      <c r="C3004" t="s">
        <v>5917</v>
      </c>
      <c r="D3004">
        <v>1</v>
      </c>
    </row>
    <row r="3005" spans="1:4">
      <c r="A3005" s="2" t="s">
        <v>14</v>
      </c>
      <c r="B3005" t="s">
        <v>5385</v>
      </c>
      <c r="C3005" t="s">
        <v>5917</v>
      </c>
      <c r="D3005">
        <v>1</v>
      </c>
    </row>
    <row r="3006" spans="1:4">
      <c r="A3006" s="2" t="s">
        <v>6307</v>
      </c>
      <c r="B3006" t="s">
        <v>7630</v>
      </c>
      <c r="C3006" t="s">
        <v>5917</v>
      </c>
      <c r="D3006">
        <v>2</v>
      </c>
    </row>
    <row r="3007" spans="1:4">
      <c r="A3007" s="2" t="s">
        <v>7752</v>
      </c>
      <c r="B3007" t="s">
        <v>7630</v>
      </c>
      <c r="C3007" t="s">
        <v>5917</v>
      </c>
      <c r="D3007">
        <v>2</v>
      </c>
    </row>
    <row r="3008" spans="1:4">
      <c r="A3008" s="2" t="s">
        <v>7480</v>
      </c>
      <c r="B3008" t="s">
        <v>7630</v>
      </c>
      <c r="C3008" t="s">
        <v>5917</v>
      </c>
      <c r="D3008">
        <v>2</v>
      </c>
    </row>
    <row r="3009" spans="1:4">
      <c r="A3009" s="2" t="s">
        <v>1999</v>
      </c>
      <c r="B3009" t="s">
        <v>7630</v>
      </c>
      <c r="C3009" t="s">
        <v>5917</v>
      </c>
      <c r="D3009">
        <v>2</v>
      </c>
    </row>
    <row r="3010" spans="1:4">
      <c r="A3010" s="2" t="s">
        <v>5111</v>
      </c>
      <c r="B3010" t="s">
        <v>7630</v>
      </c>
      <c r="C3010" t="s">
        <v>5917</v>
      </c>
      <c r="D3010">
        <v>2</v>
      </c>
    </row>
    <row r="3011" spans="1:4">
      <c r="A3011" s="2" t="s">
        <v>7565</v>
      </c>
      <c r="B3011" t="s">
        <v>5916</v>
      </c>
      <c r="C3011" t="s">
        <v>5917</v>
      </c>
      <c r="D3011">
        <v>1</v>
      </c>
    </row>
    <row r="3012" spans="1:4">
      <c r="A3012" s="2" t="s">
        <v>1805</v>
      </c>
      <c r="B3012" t="s">
        <v>5385</v>
      </c>
      <c r="C3012" t="s">
        <v>5917</v>
      </c>
      <c r="D3012">
        <v>1</v>
      </c>
    </row>
    <row r="3013" spans="1:4">
      <c r="A3013" s="2" t="s">
        <v>2623</v>
      </c>
      <c r="B3013" t="s">
        <v>5385</v>
      </c>
      <c r="C3013" t="s">
        <v>5917</v>
      </c>
      <c r="D3013">
        <v>1</v>
      </c>
    </row>
    <row r="3014" spans="1:4">
      <c r="A3014" s="2" t="s">
        <v>1517</v>
      </c>
      <c r="B3014" t="s">
        <v>7630</v>
      </c>
      <c r="C3014" t="s">
        <v>5917</v>
      </c>
      <c r="D3014">
        <v>2</v>
      </c>
    </row>
    <row r="3015" spans="1:4">
      <c r="A3015" s="2" t="s">
        <v>3783</v>
      </c>
      <c r="B3015" t="s">
        <v>7630</v>
      </c>
      <c r="C3015" t="s">
        <v>5917</v>
      </c>
      <c r="D3015">
        <v>2</v>
      </c>
    </row>
    <row r="3016" spans="1:4">
      <c r="A3016" s="2" t="s">
        <v>3859</v>
      </c>
      <c r="B3016" t="s">
        <v>7630</v>
      </c>
      <c r="C3016" t="s">
        <v>5917</v>
      </c>
      <c r="D3016">
        <v>2</v>
      </c>
    </row>
    <row r="3017" spans="1:4">
      <c r="A3017" s="2" t="s">
        <v>1854</v>
      </c>
      <c r="B3017" t="s">
        <v>7630</v>
      </c>
      <c r="C3017" t="s">
        <v>5917</v>
      </c>
      <c r="D3017">
        <v>2</v>
      </c>
    </row>
    <row r="3018" spans="1:4">
      <c r="A3018" s="2" t="s">
        <v>5113</v>
      </c>
      <c r="B3018" t="s">
        <v>7630</v>
      </c>
      <c r="C3018" t="s">
        <v>5917</v>
      </c>
      <c r="D3018">
        <v>2</v>
      </c>
    </row>
    <row r="3019" spans="1:4">
      <c r="A3019" s="2" t="s">
        <v>1111</v>
      </c>
      <c r="B3019" t="s">
        <v>5916</v>
      </c>
      <c r="C3019" t="s">
        <v>5917</v>
      </c>
      <c r="D3019">
        <v>1</v>
      </c>
    </row>
    <row r="3020" spans="1:4">
      <c r="A3020" s="2" t="s">
        <v>949</v>
      </c>
      <c r="B3020" t="s">
        <v>610</v>
      </c>
      <c r="C3020" t="s">
        <v>5917</v>
      </c>
      <c r="D3020">
        <v>1</v>
      </c>
    </row>
    <row r="3021" spans="1:4">
      <c r="A3021" s="2" t="s">
        <v>7952</v>
      </c>
      <c r="B3021" t="s">
        <v>7630</v>
      </c>
      <c r="C3021" t="s">
        <v>5917</v>
      </c>
      <c r="D3021">
        <v>2</v>
      </c>
    </row>
    <row r="3022" spans="1:4">
      <c r="A3022" s="2" t="s">
        <v>7538</v>
      </c>
      <c r="B3022" t="s">
        <v>7630</v>
      </c>
      <c r="C3022" t="s">
        <v>5917</v>
      </c>
      <c r="D3022">
        <v>2</v>
      </c>
    </row>
    <row r="3023" spans="1:4">
      <c r="A3023" s="2" t="s">
        <v>7080</v>
      </c>
      <c r="B3023" t="s">
        <v>7630</v>
      </c>
      <c r="C3023" t="s">
        <v>5917</v>
      </c>
      <c r="D3023">
        <v>2</v>
      </c>
    </row>
    <row r="3024" spans="1:4">
      <c r="A3024" s="2" t="s">
        <v>5051</v>
      </c>
      <c r="B3024" t="s">
        <v>7630</v>
      </c>
      <c r="C3024" t="s">
        <v>5917</v>
      </c>
      <c r="D3024">
        <v>2</v>
      </c>
    </row>
    <row r="3025" spans="1:4">
      <c r="A3025" s="2" t="s">
        <v>3639</v>
      </c>
      <c r="B3025" t="s">
        <v>7630</v>
      </c>
      <c r="C3025" t="s">
        <v>5917</v>
      </c>
      <c r="D3025">
        <v>2</v>
      </c>
    </row>
    <row r="3026" spans="1:4">
      <c r="A3026" s="2" t="s">
        <v>6652</v>
      </c>
      <c r="B3026" t="s">
        <v>7630</v>
      </c>
      <c r="C3026" t="s">
        <v>5917</v>
      </c>
      <c r="D3026">
        <v>2</v>
      </c>
    </row>
    <row r="3027" spans="1:4">
      <c r="A3027" s="2" t="s">
        <v>110</v>
      </c>
      <c r="B3027" t="s">
        <v>5385</v>
      </c>
      <c r="C3027" t="s">
        <v>5917</v>
      </c>
      <c r="D3027">
        <v>1</v>
      </c>
    </row>
    <row r="3028" spans="1:4">
      <c r="A3028" s="2" t="s">
        <v>1369</v>
      </c>
      <c r="B3028" t="s">
        <v>7630</v>
      </c>
      <c r="C3028" t="s">
        <v>5917</v>
      </c>
      <c r="D3028">
        <v>2</v>
      </c>
    </row>
    <row r="3029" spans="1:4">
      <c r="A3029" s="2" t="s">
        <v>1974</v>
      </c>
      <c r="B3029" t="s">
        <v>7630</v>
      </c>
      <c r="C3029" t="s">
        <v>5917</v>
      </c>
      <c r="D3029">
        <v>2</v>
      </c>
    </row>
    <row r="3030" spans="1:4">
      <c r="A3030" s="2" t="s">
        <v>4962</v>
      </c>
      <c r="B3030" t="s">
        <v>7630</v>
      </c>
      <c r="C3030" t="s">
        <v>5917</v>
      </c>
      <c r="D3030">
        <v>2</v>
      </c>
    </row>
    <row r="3031" spans="1:4">
      <c r="A3031" s="2" t="s">
        <v>7831</v>
      </c>
      <c r="B3031" t="s">
        <v>5385</v>
      </c>
      <c r="C3031" t="s">
        <v>5917</v>
      </c>
      <c r="D3031">
        <v>1</v>
      </c>
    </row>
    <row r="3032" spans="1:4">
      <c r="A3032" s="2" t="s">
        <v>6651</v>
      </c>
      <c r="B3032" t="s">
        <v>7630</v>
      </c>
      <c r="C3032" t="s">
        <v>5917</v>
      </c>
      <c r="D3032">
        <v>2</v>
      </c>
    </row>
    <row r="3033" spans="1:4">
      <c r="A3033" s="2" t="s">
        <v>4492</v>
      </c>
      <c r="B3033" t="s">
        <v>7630</v>
      </c>
      <c r="C3033" t="s">
        <v>5917</v>
      </c>
      <c r="D3033">
        <v>2</v>
      </c>
    </row>
    <row r="3034" spans="1:4">
      <c r="A3034" s="2" t="s">
        <v>4371</v>
      </c>
      <c r="B3034" t="s">
        <v>7630</v>
      </c>
      <c r="C3034" t="s">
        <v>5917</v>
      </c>
      <c r="D3034">
        <v>2</v>
      </c>
    </row>
    <row r="3035" spans="1:4">
      <c r="A3035" s="2" t="s">
        <v>2956</v>
      </c>
      <c r="B3035" t="s">
        <v>7630</v>
      </c>
      <c r="C3035" t="s">
        <v>5917</v>
      </c>
      <c r="D3035">
        <v>2</v>
      </c>
    </row>
    <row r="3036" spans="1:4">
      <c r="A3036" s="2" t="s">
        <v>6911</v>
      </c>
      <c r="B3036" t="s">
        <v>7630</v>
      </c>
      <c r="C3036" t="s">
        <v>5917</v>
      </c>
      <c r="D3036">
        <v>2</v>
      </c>
    </row>
    <row r="3037" spans="1:4">
      <c r="A3037" s="2" t="s">
        <v>2885</v>
      </c>
      <c r="B3037" t="s">
        <v>7630</v>
      </c>
      <c r="C3037" t="s">
        <v>5917</v>
      </c>
      <c r="D3037">
        <v>2</v>
      </c>
    </row>
    <row r="3038" spans="1:4">
      <c r="A3038" s="2" t="s">
        <v>6374</v>
      </c>
      <c r="B3038" t="s">
        <v>7630</v>
      </c>
      <c r="C3038" t="s">
        <v>5917</v>
      </c>
      <c r="D3038">
        <v>2</v>
      </c>
    </row>
    <row r="3039" spans="1:4">
      <c r="A3039" s="2" t="s">
        <v>2415</v>
      </c>
      <c r="B3039" t="s">
        <v>5173</v>
      </c>
      <c r="C3039" t="s">
        <v>5917</v>
      </c>
      <c r="D3039">
        <v>2</v>
      </c>
    </row>
    <row r="3040" spans="1:4">
      <c r="A3040" s="2" t="s">
        <v>1572</v>
      </c>
      <c r="B3040" t="s">
        <v>7630</v>
      </c>
      <c r="C3040" t="s">
        <v>5917</v>
      </c>
      <c r="D3040">
        <v>2</v>
      </c>
    </row>
    <row r="3041" spans="1:4">
      <c r="A3041" s="2" t="s">
        <v>3982</v>
      </c>
      <c r="B3041" t="s">
        <v>7630</v>
      </c>
      <c r="C3041" t="s">
        <v>5917</v>
      </c>
      <c r="D3041">
        <v>2</v>
      </c>
    </row>
    <row r="3042" spans="1:4">
      <c r="A3042" s="2" t="s">
        <v>7809</v>
      </c>
      <c r="B3042" t="s">
        <v>7630</v>
      </c>
      <c r="C3042" t="s">
        <v>5917</v>
      </c>
      <c r="D3042">
        <v>2</v>
      </c>
    </row>
    <row r="3043" spans="1:4">
      <c r="A3043" s="2" t="s">
        <v>2886</v>
      </c>
      <c r="B3043" t="s">
        <v>7630</v>
      </c>
      <c r="C3043" t="s">
        <v>5917</v>
      </c>
      <c r="D3043">
        <v>2</v>
      </c>
    </row>
    <row r="3044" spans="1:4">
      <c r="A3044" s="2" t="s">
        <v>5780</v>
      </c>
      <c r="B3044" t="s">
        <v>5172</v>
      </c>
      <c r="C3044" t="s">
        <v>5758</v>
      </c>
      <c r="D3044">
        <v>2</v>
      </c>
    </row>
    <row r="3045" spans="1:4">
      <c r="A3045" s="2" t="s">
        <v>3696</v>
      </c>
      <c r="B3045" t="s">
        <v>7630</v>
      </c>
      <c r="C3045" t="s">
        <v>5917</v>
      </c>
      <c r="D3045">
        <v>2</v>
      </c>
    </row>
    <row r="3046" spans="1:4">
      <c r="A3046" s="2" t="s">
        <v>491</v>
      </c>
      <c r="B3046" t="s">
        <v>5385</v>
      </c>
      <c r="C3046" t="s">
        <v>5917</v>
      </c>
      <c r="D3046">
        <v>1</v>
      </c>
    </row>
    <row r="3047" spans="1:4">
      <c r="A3047" s="2" t="s">
        <v>5770</v>
      </c>
      <c r="B3047" t="s">
        <v>5385</v>
      </c>
      <c r="C3047" t="s">
        <v>5917</v>
      </c>
      <c r="D3047">
        <v>1</v>
      </c>
    </row>
    <row r="3048" spans="1:4">
      <c r="A3048" s="2" t="s">
        <v>4320</v>
      </c>
      <c r="B3048" t="s">
        <v>7630</v>
      </c>
      <c r="C3048" t="s">
        <v>5917</v>
      </c>
      <c r="D3048">
        <v>2</v>
      </c>
    </row>
    <row r="3049" spans="1:4">
      <c r="A3049" s="2" t="s">
        <v>3940</v>
      </c>
      <c r="B3049" t="s">
        <v>7630</v>
      </c>
      <c r="C3049" t="s">
        <v>5917</v>
      </c>
      <c r="D3049">
        <v>2</v>
      </c>
    </row>
    <row r="3050" spans="1:4">
      <c r="A3050" s="2" t="s">
        <v>3824</v>
      </c>
      <c r="B3050" t="s">
        <v>7630</v>
      </c>
      <c r="C3050" t="s">
        <v>5917</v>
      </c>
      <c r="D3050">
        <v>2</v>
      </c>
    </row>
    <row r="3051" spans="1:4">
      <c r="A3051" s="2" t="s">
        <v>5871</v>
      </c>
      <c r="B3051" t="s">
        <v>7630</v>
      </c>
      <c r="C3051" t="s">
        <v>5917</v>
      </c>
      <c r="D3051">
        <v>2</v>
      </c>
    </row>
    <row r="3052" spans="1:4">
      <c r="A3052" s="2" t="s">
        <v>4644</v>
      </c>
      <c r="B3052" t="s">
        <v>7630</v>
      </c>
      <c r="C3052" t="s">
        <v>5917</v>
      </c>
      <c r="D3052">
        <v>2</v>
      </c>
    </row>
    <row r="3053" spans="1:4">
      <c r="A3053" s="2" t="s">
        <v>2251</v>
      </c>
      <c r="B3053" t="s">
        <v>7630</v>
      </c>
      <c r="C3053" t="s">
        <v>5917</v>
      </c>
      <c r="D3053">
        <v>2</v>
      </c>
    </row>
    <row r="3054" spans="1:4">
      <c r="A3054" s="2" t="s">
        <v>2624</v>
      </c>
      <c r="B3054" t="s">
        <v>5385</v>
      </c>
      <c r="C3054" t="s">
        <v>5917</v>
      </c>
      <c r="D3054">
        <v>1</v>
      </c>
    </row>
    <row r="3055" spans="1:4">
      <c r="A3055" s="2" t="s">
        <v>1404</v>
      </c>
      <c r="B3055" t="s">
        <v>7630</v>
      </c>
      <c r="C3055" t="s">
        <v>5917</v>
      </c>
      <c r="D3055">
        <v>2</v>
      </c>
    </row>
    <row r="3056" spans="1:4">
      <c r="A3056" s="2" t="s">
        <v>4143</v>
      </c>
      <c r="B3056" t="s">
        <v>7630</v>
      </c>
      <c r="C3056" t="s">
        <v>5917</v>
      </c>
      <c r="D3056">
        <v>2</v>
      </c>
    </row>
    <row r="3057" spans="1:4">
      <c r="A3057" s="2" t="s">
        <v>3820</v>
      </c>
      <c r="B3057" t="s">
        <v>7630</v>
      </c>
      <c r="C3057" t="s">
        <v>5917</v>
      </c>
      <c r="D3057">
        <v>2</v>
      </c>
    </row>
    <row r="3058" spans="1:4">
      <c r="A3058" s="2" t="s">
        <v>3964</v>
      </c>
      <c r="B3058" t="s">
        <v>7630</v>
      </c>
      <c r="C3058" t="s">
        <v>5917</v>
      </c>
      <c r="D3058">
        <v>2</v>
      </c>
    </row>
    <row r="3059" spans="1:4">
      <c r="A3059" s="2" t="s">
        <v>3163</v>
      </c>
      <c r="B3059" t="s">
        <v>5172</v>
      </c>
      <c r="C3059" t="s">
        <v>5917</v>
      </c>
      <c r="D3059">
        <v>2</v>
      </c>
    </row>
    <row r="3060" spans="1:4">
      <c r="A3060" s="2" t="s">
        <v>4803</v>
      </c>
      <c r="B3060" t="s">
        <v>7630</v>
      </c>
      <c r="C3060" t="s">
        <v>5917</v>
      </c>
      <c r="D3060">
        <v>2</v>
      </c>
    </row>
    <row r="3061" spans="1:4">
      <c r="A3061" s="2" t="s">
        <v>2880</v>
      </c>
      <c r="B3061" t="s">
        <v>7630</v>
      </c>
      <c r="C3061" t="s">
        <v>5917</v>
      </c>
      <c r="D3061">
        <v>2</v>
      </c>
    </row>
    <row r="3062" spans="1:4">
      <c r="A3062" s="2" t="s">
        <v>6269</v>
      </c>
      <c r="B3062" t="s">
        <v>7630</v>
      </c>
      <c r="C3062" t="s">
        <v>5917</v>
      </c>
      <c r="D3062">
        <v>2</v>
      </c>
    </row>
    <row r="3063" spans="1:4">
      <c r="A3063" s="2" t="s">
        <v>1721</v>
      </c>
      <c r="B3063" t="s">
        <v>5385</v>
      </c>
      <c r="C3063" t="s">
        <v>5917</v>
      </c>
      <c r="D3063">
        <v>1</v>
      </c>
    </row>
    <row r="3064" spans="1:4">
      <c r="A3064" s="2" t="s">
        <v>837</v>
      </c>
      <c r="B3064" t="s">
        <v>5385</v>
      </c>
      <c r="C3064" t="s">
        <v>5917</v>
      </c>
      <c r="D3064">
        <v>1</v>
      </c>
    </row>
    <row r="3065" spans="1:4">
      <c r="A3065" s="2" t="s">
        <v>5115</v>
      </c>
      <c r="B3065" t="s">
        <v>7630</v>
      </c>
      <c r="C3065" t="s">
        <v>5917</v>
      </c>
      <c r="D3065">
        <v>2</v>
      </c>
    </row>
    <row r="3066" spans="1:4">
      <c r="A3066" s="2" t="s">
        <v>4650</v>
      </c>
      <c r="B3066" t="s">
        <v>7630</v>
      </c>
      <c r="C3066" t="s">
        <v>5917</v>
      </c>
      <c r="D3066">
        <v>2</v>
      </c>
    </row>
    <row r="3067" spans="1:4">
      <c r="A3067" s="2" t="s">
        <v>7499</v>
      </c>
      <c r="B3067" t="s">
        <v>7630</v>
      </c>
      <c r="C3067" t="s">
        <v>5917</v>
      </c>
      <c r="D3067">
        <v>2</v>
      </c>
    </row>
    <row r="3068" spans="1:4">
      <c r="A3068" s="2" t="s">
        <v>1978</v>
      </c>
      <c r="B3068" t="s">
        <v>7630</v>
      </c>
      <c r="C3068" t="s">
        <v>5917</v>
      </c>
      <c r="D3068">
        <v>2</v>
      </c>
    </row>
    <row r="3069" spans="1:4">
      <c r="A3069" s="2" t="s">
        <v>7145</v>
      </c>
      <c r="B3069" t="s">
        <v>7630</v>
      </c>
      <c r="C3069" t="s">
        <v>5917</v>
      </c>
      <c r="D3069">
        <v>2</v>
      </c>
    </row>
    <row r="3070" spans="1:4">
      <c r="A3070" s="2" t="s">
        <v>227</v>
      </c>
      <c r="B3070" t="s">
        <v>5385</v>
      </c>
      <c r="C3070" t="s">
        <v>5758</v>
      </c>
      <c r="D3070">
        <v>1</v>
      </c>
    </row>
    <row r="3071" spans="1:4">
      <c r="A3071" s="2" t="s">
        <v>1797</v>
      </c>
      <c r="B3071" t="s">
        <v>7630</v>
      </c>
      <c r="C3071" t="s">
        <v>5917</v>
      </c>
      <c r="D3071">
        <v>2</v>
      </c>
    </row>
    <row r="3072" spans="1:4">
      <c r="A3072" s="2" t="s">
        <v>4278</v>
      </c>
      <c r="B3072" t="s">
        <v>7630</v>
      </c>
      <c r="C3072" t="s">
        <v>5917</v>
      </c>
      <c r="D3072">
        <v>2</v>
      </c>
    </row>
    <row r="3073" spans="1:4">
      <c r="A3073" s="2" t="s">
        <v>3476</v>
      </c>
      <c r="B3073" t="s">
        <v>7630</v>
      </c>
      <c r="C3073" t="s">
        <v>5917</v>
      </c>
      <c r="D3073">
        <v>2</v>
      </c>
    </row>
    <row r="3074" spans="1:4">
      <c r="A3074" s="2" t="s">
        <v>7854</v>
      </c>
      <c r="B3074" t="s">
        <v>7630</v>
      </c>
      <c r="C3074" t="s">
        <v>5917</v>
      </c>
      <c r="D3074">
        <v>2</v>
      </c>
    </row>
    <row r="3075" spans="1:4">
      <c r="A3075" s="2" t="s">
        <v>6952</v>
      </c>
      <c r="B3075" t="s">
        <v>7630</v>
      </c>
      <c r="C3075" t="s">
        <v>5917</v>
      </c>
      <c r="D3075">
        <v>2</v>
      </c>
    </row>
    <row r="3076" spans="1:4">
      <c r="A3076" s="2" t="s">
        <v>1748</v>
      </c>
      <c r="B3076" t="s">
        <v>5385</v>
      </c>
      <c r="C3076" t="s">
        <v>5917</v>
      </c>
      <c r="D3076">
        <v>1</v>
      </c>
    </row>
    <row r="3077" spans="1:4">
      <c r="A3077" s="2" t="s">
        <v>2903</v>
      </c>
      <c r="B3077" t="s">
        <v>7630</v>
      </c>
      <c r="C3077" t="s">
        <v>5917</v>
      </c>
      <c r="D3077">
        <v>2</v>
      </c>
    </row>
    <row r="3078" spans="1:4">
      <c r="A3078" s="2" t="s">
        <v>7532</v>
      </c>
      <c r="B3078" t="s">
        <v>7630</v>
      </c>
      <c r="C3078" t="s">
        <v>5917</v>
      </c>
      <c r="D3078">
        <v>2</v>
      </c>
    </row>
    <row r="3079" spans="1:4">
      <c r="A3079" s="2" t="s">
        <v>2273</v>
      </c>
      <c r="B3079" t="s">
        <v>5385</v>
      </c>
      <c r="C3079" t="s">
        <v>5917</v>
      </c>
      <c r="D3079">
        <v>1</v>
      </c>
    </row>
    <row r="3080" spans="1:4">
      <c r="A3080" s="2" t="s">
        <v>6502</v>
      </c>
      <c r="B3080" t="s">
        <v>7630</v>
      </c>
      <c r="C3080" t="s">
        <v>5917</v>
      </c>
      <c r="D3080">
        <v>2</v>
      </c>
    </row>
    <row r="3081" spans="1:4">
      <c r="A3081" s="2" t="s">
        <v>2203</v>
      </c>
      <c r="B3081" t="s">
        <v>5385</v>
      </c>
      <c r="C3081" t="s">
        <v>5917</v>
      </c>
      <c r="D3081">
        <v>1</v>
      </c>
    </row>
    <row r="3082" spans="1:4">
      <c r="A3082" s="2" t="s">
        <v>492</v>
      </c>
      <c r="B3082" t="s">
        <v>5385</v>
      </c>
      <c r="C3082" t="s">
        <v>5917</v>
      </c>
      <c r="D3082">
        <v>1</v>
      </c>
    </row>
    <row r="3083" spans="1:4">
      <c r="A3083" s="2" t="s">
        <v>4166</v>
      </c>
      <c r="B3083" t="s">
        <v>7630</v>
      </c>
      <c r="C3083" t="s">
        <v>5917</v>
      </c>
      <c r="D3083">
        <v>2</v>
      </c>
    </row>
    <row r="3084" spans="1:4">
      <c r="A3084" s="2" t="s">
        <v>3759</v>
      </c>
      <c r="B3084" t="s">
        <v>7630</v>
      </c>
      <c r="C3084" t="s">
        <v>5917</v>
      </c>
      <c r="D3084">
        <v>2</v>
      </c>
    </row>
    <row r="3085" spans="1:4">
      <c r="A3085" s="2" t="s">
        <v>3654</v>
      </c>
      <c r="B3085" t="s">
        <v>7630</v>
      </c>
      <c r="C3085" t="s">
        <v>5917</v>
      </c>
      <c r="D3085">
        <v>2</v>
      </c>
    </row>
    <row r="3086" spans="1:4">
      <c r="A3086" s="2" t="s">
        <v>2143</v>
      </c>
      <c r="B3086" t="s">
        <v>7630</v>
      </c>
      <c r="C3086" t="s">
        <v>5917</v>
      </c>
      <c r="D3086">
        <v>2</v>
      </c>
    </row>
    <row r="3087" spans="1:4">
      <c r="A3087" s="2" t="s">
        <v>7249</v>
      </c>
      <c r="B3087" t="s">
        <v>7630</v>
      </c>
      <c r="C3087" t="s">
        <v>5917</v>
      </c>
      <c r="D3087">
        <v>2</v>
      </c>
    </row>
    <row r="3088" spans="1:4">
      <c r="A3088" s="2" t="s">
        <v>6585</v>
      </c>
      <c r="B3088" t="s">
        <v>7630</v>
      </c>
      <c r="C3088" t="s">
        <v>5917</v>
      </c>
      <c r="D3088">
        <v>2</v>
      </c>
    </row>
    <row r="3089" spans="1:4">
      <c r="A3089" s="2" t="s">
        <v>2496</v>
      </c>
      <c r="B3089" t="s">
        <v>2772</v>
      </c>
      <c r="C3089" t="s">
        <v>5917</v>
      </c>
      <c r="D3089">
        <v>1</v>
      </c>
    </row>
    <row r="3090" spans="1:4">
      <c r="A3090" s="2" t="s">
        <v>493</v>
      </c>
      <c r="B3090" t="s">
        <v>5385</v>
      </c>
      <c r="C3090" t="s">
        <v>5917</v>
      </c>
      <c r="D3090">
        <v>1</v>
      </c>
    </row>
    <row r="3091" spans="1:4">
      <c r="A3091" s="2" t="s">
        <v>1795</v>
      </c>
      <c r="B3091" t="s">
        <v>7630</v>
      </c>
      <c r="C3091" t="s">
        <v>5917</v>
      </c>
      <c r="D3091">
        <v>2</v>
      </c>
    </row>
    <row r="3092" spans="1:4">
      <c r="A3092" s="2" t="s">
        <v>4544</v>
      </c>
      <c r="B3092" t="s">
        <v>7630</v>
      </c>
      <c r="C3092" t="s">
        <v>5917</v>
      </c>
      <c r="D3092">
        <v>2</v>
      </c>
    </row>
    <row r="3093" spans="1:4">
      <c r="A3093" s="2" t="s">
        <v>1836</v>
      </c>
      <c r="B3093" t="s">
        <v>7630</v>
      </c>
      <c r="C3093" t="s">
        <v>5917</v>
      </c>
      <c r="D3093">
        <v>2</v>
      </c>
    </row>
    <row r="3094" spans="1:4">
      <c r="A3094" s="2" t="s">
        <v>6038</v>
      </c>
      <c r="B3094" t="s">
        <v>5916</v>
      </c>
      <c r="C3094" t="s">
        <v>5756</v>
      </c>
      <c r="D3094">
        <v>1</v>
      </c>
    </row>
    <row r="3095" spans="1:4">
      <c r="A3095" s="2" t="s">
        <v>6795</v>
      </c>
      <c r="B3095" t="s">
        <v>7630</v>
      </c>
      <c r="C3095" t="s">
        <v>5917</v>
      </c>
      <c r="D3095">
        <v>2</v>
      </c>
    </row>
    <row r="3096" spans="1:4">
      <c r="A3096" s="2" t="s">
        <v>6673</v>
      </c>
      <c r="B3096" t="s">
        <v>7630</v>
      </c>
      <c r="C3096" t="s">
        <v>5917</v>
      </c>
      <c r="D3096">
        <v>2</v>
      </c>
    </row>
    <row r="3097" spans="1:4">
      <c r="A3097" s="2" t="s">
        <v>2526</v>
      </c>
      <c r="B3097" t="s">
        <v>5385</v>
      </c>
      <c r="C3097" t="s">
        <v>5917</v>
      </c>
      <c r="D3097">
        <v>1</v>
      </c>
    </row>
    <row r="3098" spans="1:4">
      <c r="A3098" s="2" t="s">
        <v>675</v>
      </c>
      <c r="B3098" t="s">
        <v>5385</v>
      </c>
      <c r="C3098" t="s">
        <v>5917</v>
      </c>
      <c r="D3098">
        <v>1</v>
      </c>
    </row>
    <row r="3099" spans="1:4">
      <c r="A3099" s="2" t="s">
        <v>692</v>
      </c>
      <c r="B3099" t="s">
        <v>5385</v>
      </c>
      <c r="C3099" t="s">
        <v>5917</v>
      </c>
      <c r="D3099">
        <v>1</v>
      </c>
    </row>
    <row r="3100" spans="1:4">
      <c r="A3100" s="2" t="s">
        <v>494</v>
      </c>
      <c r="B3100" t="s">
        <v>5385</v>
      </c>
      <c r="C3100" t="s">
        <v>5917</v>
      </c>
      <c r="D3100">
        <v>1</v>
      </c>
    </row>
    <row r="3101" spans="1:4">
      <c r="A3101" s="2" t="s">
        <v>277</v>
      </c>
      <c r="B3101" t="s">
        <v>5385</v>
      </c>
      <c r="C3101" t="s">
        <v>5917</v>
      </c>
      <c r="D3101">
        <v>1</v>
      </c>
    </row>
    <row r="3102" spans="1:4">
      <c r="A3102" s="2" t="s">
        <v>1443</v>
      </c>
      <c r="B3102" t="s">
        <v>7630</v>
      </c>
      <c r="C3102" t="s">
        <v>5917</v>
      </c>
      <c r="D3102">
        <v>2</v>
      </c>
    </row>
    <row r="3103" spans="1:4">
      <c r="A3103" s="2" t="s">
        <v>1519</v>
      </c>
      <c r="B3103" t="s">
        <v>7630</v>
      </c>
      <c r="C3103" t="s">
        <v>5917</v>
      </c>
      <c r="D3103">
        <v>2</v>
      </c>
    </row>
    <row r="3104" spans="1:4">
      <c r="A3104" s="2" t="s">
        <v>5874</v>
      </c>
      <c r="B3104" t="s">
        <v>5385</v>
      </c>
      <c r="C3104" t="s">
        <v>5917</v>
      </c>
      <c r="D3104">
        <v>1</v>
      </c>
    </row>
    <row r="3105" spans="1:4">
      <c r="A3105" s="2" t="s">
        <v>7440</v>
      </c>
      <c r="B3105" t="s">
        <v>7630</v>
      </c>
      <c r="C3105" t="s">
        <v>5917</v>
      </c>
      <c r="D3105">
        <v>2</v>
      </c>
    </row>
    <row r="3106" spans="1:4">
      <c r="A3106" s="2" t="s">
        <v>5024</v>
      </c>
      <c r="B3106" t="s">
        <v>7630</v>
      </c>
      <c r="C3106" t="s">
        <v>5917</v>
      </c>
      <c r="D3106">
        <v>2</v>
      </c>
    </row>
    <row r="3107" spans="1:4">
      <c r="A3107" s="2" t="s">
        <v>6268</v>
      </c>
      <c r="B3107" t="s">
        <v>7630</v>
      </c>
      <c r="C3107" t="s">
        <v>5917</v>
      </c>
      <c r="D3107">
        <v>2</v>
      </c>
    </row>
    <row r="3108" spans="1:4">
      <c r="A3108" s="2" t="s">
        <v>2511</v>
      </c>
      <c r="B3108" t="s">
        <v>2592</v>
      </c>
      <c r="C3108" t="s">
        <v>5917</v>
      </c>
      <c r="D3108">
        <v>1</v>
      </c>
    </row>
    <row r="3109" spans="1:4">
      <c r="A3109" s="2" t="s">
        <v>2805</v>
      </c>
      <c r="B3109" t="s">
        <v>5916</v>
      </c>
      <c r="C3109" t="s">
        <v>5756</v>
      </c>
      <c r="D3109">
        <v>1</v>
      </c>
    </row>
    <row r="3110" spans="1:4">
      <c r="A3110" s="2" t="s">
        <v>654</v>
      </c>
      <c r="B3110" t="s">
        <v>5385</v>
      </c>
      <c r="C3110" t="s">
        <v>5917</v>
      </c>
      <c r="D3110">
        <v>1</v>
      </c>
    </row>
    <row r="3111" spans="1:4">
      <c r="A3111" s="2" t="s">
        <v>243</v>
      </c>
      <c r="B3111" t="s">
        <v>5385</v>
      </c>
      <c r="C3111" t="s">
        <v>5917</v>
      </c>
      <c r="D3111">
        <v>1</v>
      </c>
    </row>
    <row r="3112" spans="1:4">
      <c r="A3112" s="2" t="s">
        <v>4158</v>
      </c>
      <c r="B3112" t="s">
        <v>7630</v>
      </c>
      <c r="C3112" t="s">
        <v>5917</v>
      </c>
      <c r="D3112">
        <v>2</v>
      </c>
    </row>
    <row r="3113" spans="1:4">
      <c r="A3113" s="2" t="s">
        <v>7534</v>
      </c>
      <c r="B3113" t="s">
        <v>7630</v>
      </c>
      <c r="C3113" t="s">
        <v>5917</v>
      </c>
      <c r="D3113">
        <v>2</v>
      </c>
    </row>
    <row r="3114" spans="1:4">
      <c r="A3114" s="2" t="s">
        <v>6794</v>
      </c>
      <c r="B3114" t="s">
        <v>7630</v>
      </c>
      <c r="C3114" t="s">
        <v>5917</v>
      </c>
      <c r="D3114">
        <v>2</v>
      </c>
    </row>
    <row r="3115" spans="1:4">
      <c r="A3115" s="2" t="s">
        <v>154</v>
      </c>
      <c r="B3115" t="s">
        <v>5385</v>
      </c>
      <c r="C3115" t="s">
        <v>5917</v>
      </c>
      <c r="D3115">
        <v>1</v>
      </c>
    </row>
    <row r="3116" spans="1:4">
      <c r="A3116" s="2" t="s">
        <v>4671</v>
      </c>
      <c r="B3116" t="s">
        <v>7630</v>
      </c>
      <c r="C3116" t="s">
        <v>5917</v>
      </c>
      <c r="D3116">
        <v>2</v>
      </c>
    </row>
    <row r="3117" spans="1:4">
      <c r="A3117" s="2" t="s">
        <v>7519</v>
      </c>
      <c r="B3117" t="s">
        <v>5385</v>
      </c>
      <c r="C3117" t="s">
        <v>5917</v>
      </c>
      <c r="D3117">
        <v>1</v>
      </c>
    </row>
    <row r="3118" spans="1:4">
      <c r="A3118" s="2" t="s">
        <v>834</v>
      </c>
      <c r="B3118" t="s">
        <v>5385</v>
      </c>
      <c r="C3118" t="s">
        <v>5917</v>
      </c>
      <c r="D3118">
        <v>1</v>
      </c>
    </row>
    <row r="3119" spans="1:4">
      <c r="A3119" s="2" t="s">
        <v>2950</v>
      </c>
      <c r="B3119" t="s">
        <v>7630</v>
      </c>
      <c r="C3119" t="s">
        <v>5917</v>
      </c>
      <c r="D3119">
        <v>2</v>
      </c>
    </row>
    <row r="3120" spans="1:4">
      <c r="A3120" s="2" t="s">
        <v>6145</v>
      </c>
      <c r="B3120" t="s">
        <v>5916</v>
      </c>
      <c r="C3120" t="s">
        <v>5756</v>
      </c>
      <c r="D3120">
        <v>1</v>
      </c>
    </row>
    <row r="3121" spans="1:4">
      <c r="A3121" s="2" t="s">
        <v>7697</v>
      </c>
      <c r="B3121" t="s">
        <v>5172</v>
      </c>
      <c r="C3121" t="s">
        <v>5917</v>
      </c>
      <c r="D3121">
        <v>1</v>
      </c>
    </row>
    <row r="3122" spans="1:4">
      <c r="A3122" s="2" t="s">
        <v>5294</v>
      </c>
      <c r="B3122" t="s">
        <v>5916</v>
      </c>
      <c r="C3122" t="s">
        <v>5758</v>
      </c>
      <c r="D3122">
        <v>1</v>
      </c>
    </row>
    <row r="3123" spans="1:4">
      <c r="A3123" s="2" t="s">
        <v>2280</v>
      </c>
      <c r="B3123" t="s">
        <v>5916</v>
      </c>
      <c r="C3123" t="s">
        <v>5917</v>
      </c>
      <c r="D3123">
        <v>1</v>
      </c>
    </row>
    <row r="3124" spans="1:4">
      <c r="A3124" s="2" t="s">
        <v>1186</v>
      </c>
      <c r="B3124" t="s">
        <v>5385</v>
      </c>
      <c r="C3124" t="s">
        <v>5917</v>
      </c>
      <c r="D3124">
        <v>1</v>
      </c>
    </row>
    <row r="3125" spans="1:4">
      <c r="A3125" s="2" t="s">
        <v>871</v>
      </c>
      <c r="B3125" t="s">
        <v>5385</v>
      </c>
      <c r="C3125" t="s">
        <v>5917</v>
      </c>
      <c r="D3125">
        <v>1</v>
      </c>
    </row>
    <row r="3126" spans="1:4">
      <c r="A3126" s="2" t="s">
        <v>5336</v>
      </c>
      <c r="B3126" t="s">
        <v>7630</v>
      </c>
      <c r="C3126" t="s">
        <v>5917</v>
      </c>
      <c r="D3126">
        <v>2</v>
      </c>
    </row>
    <row r="3127" spans="1:4">
      <c r="A3127" s="2" t="s">
        <v>4497</v>
      </c>
      <c r="B3127" t="s">
        <v>7630</v>
      </c>
      <c r="C3127" t="s">
        <v>5917</v>
      </c>
      <c r="D3127">
        <v>2</v>
      </c>
    </row>
    <row r="3128" spans="1:4">
      <c r="A3128" s="2" t="s">
        <v>3861</v>
      </c>
      <c r="B3128" t="s">
        <v>7630</v>
      </c>
      <c r="C3128" t="s">
        <v>5917</v>
      </c>
      <c r="D3128">
        <v>2</v>
      </c>
    </row>
    <row r="3129" spans="1:4">
      <c r="A3129" s="2" t="s">
        <v>3190</v>
      </c>
      <c r="B3129" t="s">
        <v>7630</v>
      </c>
      <c r="C3129" t="s">
        <v>5917</v>
      </c>
      <c r="D3129">
        <v>2</v>
      </c>
    </row>
    <row r="3130" spans="1:4">
      <c r="A3130" s="2" t="s">
        <v>4701</v>
      </c>
      <c r="B3130" t="s">
        <v>7630</v>
      </c>
      <c r="C3130" t="s">
        <v>5917</v>
      </c>
      <c r="D3130">
        <v>2</v>
      </c>
    </row>
    <row r="3131" spans="1:4">
      <c r="A3131" s="2" t="s">
        <v>3049</v>
      </c>
      <c r="B3131" t="s">
        <v>7630</v>
      </c>
      <c r="C3131" t="s">
        <v>5917</v>
      </c>
      <c r="D3131">
        <v>2</v>
      </c>
    </row>
    <row r="3132" spans="1:4">
      <c r="A3132" s="2" t="s">
        <v>7307</v>
      </c>
      <c r="B3132" t="s">
        <v>7630</v>
      </c>
      <c r="C3132" t="s">
        <v>5917</v>
      </c>
      <c r="D3132">
        <v>2</v>
      </c>
    </row>
    <row r="3133" spans="1:4">
      <c r="A3133" s="2" t="s">
        <v>6062</v>
      </c>
      <c r="B3133" t="s">
        <v>5916</v>
      </c>
      <c r="C3133" t="s">
        <v>5917</v>
      </c>
      <c r="D3133">
        <v>1</v>
      </c>
    </row>
    <row r="3134" spans="1:4">
      <c r="A3134" s="2" t="s">
        <v>2862</v>
      </c>
      <c r="B3134" t="s">
        <v>7630</v>
      </c>
      <c r="C3134" t="s">
        <v>5917</v>
      </c>
      <c r="D3134">
        <v>2</v>
      </c>
    </row>
    <row r="3135" spans="1:4">
      <c r="A3135" s="2" t="s">
        <v>7403</v>
      </c>
      <c r="B3135" t="s">
        <v>2590</v>
      </c>
      <c r="C3135" t="s">
        <v>5917</v>
      </c>
      <c r="D3135">
        <v>1</v>
      </c>
    </row>
    <row r="3136" spans="1:4">
      <c r="A3136" s="2" t="s">
        <v>1275</v>
      </c>
      <c r="B3136" t="s">
        <v>5385</v>
      </c>
      <c r="C3136" t="s">
        <v>5756</v>
      </c>
      <c r="D3136">
        <v>1</v>
      </c>
    </row>
    <row r="3137" spans="1:4">
      <c r="A3137" s="2" t="s">
        <v>5330</v>
      </c>
      <c r="B3137" t="s">
        <v>7630</v>
      </c>
      <c r="C3137" t="s">
        <v>5917</v>
      </c>
      <c r="D3137">
        <v>2</v>
      </c>
    </row>
    <row r="3138" spans="1:4">
      <c r="A3138" s="2" t="s">
        <v>1491</v>
      </c>
      <c r="B3138" t="s">
        <v>7630</v>
      </c>
      <c r="C3138" t="s">
        <v>5917</v>
      </c>
      <c r="D3138">
        <v>2</v>
      </c>
    </row>
    <row r="3139" spans="1:4">
      <c r="A3139" s="2" t="s">
        <v>3212</v>
      </c>
      <c r="B3139" t="s">
        <v>7630</v>
      </c>
      <c r="C3139" t="s">
        <v>5917</v>
      </c>
      <c r="D3139">
        <v>2</v>
      </c>
    </row>
    <row r="3140" spans="1:4">
      <c r="A3140" s="2" t="s">
        <v>4812</v>
      </c>
      <c r="B3140" t="s">
        <v>7630</v>
      </c>
      <c r="C3140" t="s">
        <v>5917</v>
      </c>
      <c r="D3140">
        <v>2</v>
      </c>
    </row>
    <row r="3141" spans="1:4">
      <c r="A3141" s="2" t="s">
        <v>4719</v>
      </c>
      <c r="B3141" t="s">
        <v>7630</v>
      </c>
      <c r="C3141" t="s">
        <v>5917</v>
      </c>
      <c r="D3141">
        <v>2</v>
      </c>
    </row>
    <row r="3142" spans="1:4">
      <c r="A3142" s="2" t="s">
        <v>7689</v>
      </c>
      <c r="B3142" t="s">
        <v>5385</v>
      </c>
      <c r="C3142" t="s">
        <v>5917</v>
      </c>
      <c r="D3142">
        <v>1</v>
      </c>
    </row>
    <row r="3143" spans="1:4">
      <c r="A3143" s="2" t="s">
        <v>5726</v>
      </c>
      <c r="B3143" t="s">
        <v>7630</v>
      </c>
      <c r="C3143" t="s">
        <v>5917</v>
      </c>
      <c r="D3143">
        <v>2</v>
      </c>
    </row>
    <row r="3144" spans="1:4">
      <c r="A3144" s="2" t="s">
        <v>2292</v>
      </c>
      <c r="B3144" t="s">
        <v>5385</v>
      </c>
      <c r="C3144" t="s">
        <v>5758</v>
      </c>
      <c r="D3144">
        <v>1</v>
      </c>
    </row>
    <row r="3145" spans="1:4">
      <c r="A3145" s="2" t="s">
        <v>653</v>
      </c>
      <c r="B3145" t="s">
        <v>5385</v>
      </c>
      <c r="C3145" t="s">
        <v>5917</v>
      </c>
      <c r="D3145">
        <v>1</v>
      </c>
    </row>
    <row r="3146" spans="1:4">
      <c r="A3146" s="2" t="s">
        <v>319</v>
      </c>
      <c r="B3146" t="s">
        <v>5385</v>
      </c>
      <c r="C3146" t="s">
        <v>5917</v>
      </c>
      <c r="D3146">
        <v>1</v>
      </c>
    </row>
    <row r="3147" spans="1:4">
      <c r="A3147" s="2" t="s">
        <v>4959</v>
      </c>
      <c r="B3147" t="s">
        <v>7630</v>
      </c>
      <c r="C3147" t="s">
        <v>5917</v>
      </c>
      <c r="D3147">
        <v>2</v>
      </c>
    </row>
    <row r="3148" spans="1:4">
      <c r="A3148" s="2" t="s">
        <v>6052</v>
      </c>
      <c r="B3148" t="s">
        <v>5916</v>
      </c>
      <c r="C3148" t="s">
        <v>5756</v>
      </c>
      <c r="D3148">
        <v>1</v>
      </c>
    </row>
    <row r="3149" spans="1:4">
      <c r="A3149" s="2" t="s">
        <v>2412</v>
      </c>
      <c r="B3149" t="s">
        <v>5385</v>
      </c>
      <c r="C3149" t="s">
        <v>5917</v>
      </c>
      <c r="D3149">
        <v>1</v>
      </c>
    </row>
    <row r="3150" spans="1:4">
      <c r="A3150" s="2" t="s">
        <v>1547</v>
      </c>
      <c r="B3150" t="s">
        <v>7630</v>
      </c>
      <c r="C3150" t="s">
        <v>5917</v>
      </c>
      <c r="D3150">
        <v>2</v>
      </c>
    </row>
    <row r="3151" spans="1:4">
      <c r="A3151" s="2" t="s">
        <v>4534</v>
      </c>
      <c r="B3151" t="s">
        <v>7630</v>
      </c>
      <c r="C3151" t="s">
        <v>5917</v>
      </c>
      <c r="D3151">
        <v>2</v>
      </c>
    </row>
    <row r="3152" spans="1:4">
      <c r="A3152" s="2" t="s">
        <v>4065</v>
      </c>
      <c r="B3152" t="s">
        <v>7630</v>
      </c>
      <c r="C3152" t="s">
        <v>5917</v>
      </c>
      <c r="D3152">
        <v>2</v>
      </c>
    </row>
    <row r="3153" spans="1:4">
      <c r="A3153" s="2" t="s">
        <v>3729</v>
      </c>
      <c r="B3153" t="s">
        <v>7630</v>
      </c>
      <c r="C3153" t="s">
        <v>5917</v>
      </c>
      <c r="D3153">
        <v>2</v>
      </c>
    </row>
    <row r="3154" spans="1:4">
      <c r="A3154" s="2" t="s">
        <v>7998</v>
      </c>
      <c r="B3154" t="s">
        <v>7630</v>
      </c>
      <c r="C3154" t="s">
        <v>5917</v>
      </c>
      <c r="D3154">
        <v>2</v>
      </c>
    </row>
    <row r="3155" spans="1:4">
      <c r="A3155" s="2" t="s">
        <v>1948</v>
      </c>
      <c r="B3155" t="s">
        <v>7630</v>
      </c>
      <c r="C3155" t="s">
        <v>5917</v>
      </c>
      <c r="D3155">
        <v>2</v>
      </c>
    </row>
    <row r="3156" spans="1:4">
      <c r="A3156" s="2" t="s">
        <v>2108</v>
      </c>
      <c r="B3156" t="s">
        <v>7630</v>
      </c>
      <c r="C3156" t="s">
        <v>5917</v>
      </c>
      <c r="D3156">
        <v>2</v>
      </c>
    </row>
    <row r="3157" spans="1:4">
      <c r="A3157" s="2" t="s">
        <v>2096</v>
      </c>
      <c r="B3157" t="s">
        <v>7630</v>
      </c>
      <c r="C3157" t="s">
        <v>5917</v>
      </c>
      <c r="D3157">
        <v>2</v>
      </c>
    </row>
    <row r="3158" spans="1:4">
      <c r="A3158" s="2" t="s">
        <v>5269</v>
      </c>
      <c r="B3158" t="s">
        <v>759</v>
      </c>
      <c r="C3158" t="s">
        <v>5917</v>
      </c>
      <c r="D3158">
        <v>1</v>
      </c>
    </row>
    <row r="3159" spans="1:4">
      <c r="A3159" s="2" t="s">
        <v>923</v>
      </c>
      <c r="B3159" t="s">
        <v>5385</v>
      </c>
      <c r="C3159" t="s">
        <v>5917</v>
      </c>
      <c r="D3159">
        <v>1</v>
      </c>
    </row>
    <row r="3160" spans="1:4">
      <c r="A3160" s="2" t="s">
        <v>4360</v>
      </c>
      <c r="B3160" t="s">
        <v>7630</v>
      </c>
      <c r="C3160" t="s">
        <v>5917</v>
      </c>
      <c r="D3160">
        <v>2</v>
      </c>
    </row>
    <row r="3161" spans="1:4">
      <c r="A3161" s="2" t="s">
        <v>5751</v>
      </c>
      <c r="B3161" t="s">
        <v>5385</v>
      </c>
      <c r="C3161" t="s">
        <v>5917</v>
      </c>
      <c r="D3161">
        <v>1</v>
      </c>
    </row>
    <row r="3162" spans="1:4">
      <c r="A3162" s="2" t="s">
        <v>4950</v>
      </c>
      <c r="B3162" t="s">
        <v>5385</v>
      </c>
      <c r="C3162" t="s">
        <v>5917</v>
      </c>
      <c r="D3162">
        <v>1</v>
      </c>
    </row>
    <row r="3163" spans="1:4">
      <c r="A3163" s="2" t="s">
        <v>4857</v>
      </c>
      <c r="B3163" t="s">
        <v>7630</v>
      </c>
      <c r="C3163" t="s">
        <v>5917</v>
      </c>
      <c r="D3163">
        <v>2</v>
      </c>
    </row>
    <row r="3164" spans="1:4">
      <c r="A3164" s="2" t="s">
        <v>2351</v>
      </c>
      <c r="B3164" t="s">
        <v>7630</v>
      </c>
      <c r="C3164" t="s">
        <v>5758</v>
      </c>
      <c r="D3164">
        <v>2</v>
      </c>
    </row>
    <row r="3165" spans="1:4">
      <c r="A3165" s="2" t="s">
        <v>7392</v>
      </c>
      <c r="B3165" t="s">
        <v>7630</v>
      </c>
      <c r="C3165" t="s">
        <v>5917</v>
      </c>
      <c r="D3165">
        <v>2</v>
      </c>
    </row>
    <row r="3166" spans="1:4">
      <c r="A3166" s="2" t="s">
        <v>7527</v>
      </c>
      <c r="B3166" t="s">
        <v>7630</v>
      </c>
      <c r="C3166" t="s">
        <v>5917</v>
      </c>
      <c r="D3166">
        <v>2</v>
      </c>
    </row>
    <row r="3167" spans="1:4">
      <c r="A3167" s="2" t="s">
        <v>5852</v>
      </c>
      <c r="B3167" t="s">
        <v>7630</v>
      </c>
      <c r="C3167" t="s">
        <v>5917</v>
      </c>
      <c r="D3167">
        <v>2</v>
      </c>
    </row>
    <row r="3168" spans="1:4">
      <c r="A3168" s="2" t="s">
        <v>6725</v>
      </c>
      <c r="B3168" t="s">
        <v>7630</v>
      </c>
      <c r="C3168" t="s">
        <v>5917</v>
      </c>
      <c r="D3168">
        <v>2</v>
      </c>
    </row>
    <row r="3169" spans="1:4">
      <c r="A3169" s="2" t="s">
        <v>4080</v>
      </c>
      <c r="B3169" t="s">
        <v>7630</v>
      </c>
      <c r="C3169" t="s">
        <v>5917</v>
      </c>
      <c r="D3169">
        <v>2</v>
      </c>
    </row>
    <row r="3170" spans="1:4">
      <c r="A3170" s="2" t="s">
        <v>4115</v>
      </c>
      <c r="B3170" t="s">
        <v>7630</v>
      </c>
      <c r="C3170" t="s">
        <v>5917</v>
      </c>
      <c r="D3170">
        <v>2</v>
      </c>
    </row>
    <row r="3171" spans="1:4">
      <c r="A3171" s="2" t="s">
        <v>5176</v>
      </c>
      <c r="B3171" t="s">
        <v>7630</v>
      </c>
      <c r="C3171" t="s">
        <v>5917</v>
      </c>
      <c r="D3171">
        <v>2</v>
      </c>
    </row>
    <row r="3172" spans="1:4">
      <c r="A3172" s="2" t="s">
        <v>2931</v>
      </c>
      <c r="B3172" t="s">
        <v>7630</v>
      </c>
      <c r="C3172" t="s">
        <v>5917</v>
      </c>
      <c r="D3172">
        <v>2</v>
      </c>
    </row>
    <row r="3173" spans="1:4">
      <c r="A3173" s="2" t="s">
        <v>7761</v>
      </c>
      <c r="B3173" t="s">
        <v>7630</v>
      </c>
      <c r="C3173" t="s">
        <v>5917</v>
      </c>
      <c r="D3173">
        <v>2</v>
      </c>
    </row>
    <row r="3174" spans="1:4">
      <c r="A3174" s="2" t="s">
        <v>1672</v>
      </c>
      <c r="B3174" t="s">
        <v>7630</v>
      </c>
      <c r="C3174" t="s">
        <v>5917</v>
      </c>
      <c r="D3174">
        <v>2</v>
      </c>
    </row>
    <row r="3175" spans="1:4">
      <c r="A3175" s="2" t="s">
        <v>2466</v>
      </c>
      <c r="B3175" t="s">
        <v>5385</v>
      </c>
      <c r="C3175" t="s">
        <v>5917</v>
      </c>
      <c r="D3175">
        <v>1</v>
      </c>
    </row>
    <row r="3176" spans="1:4">
      <c r="A3176" s="2" t="s">
        <v>4788</v>
      </c>
      <c r="B3176" t="s">
        <v>7630</v>
      </c>
      <c r="C3176" t="s">
        <v>5917</v>
      </c>
      <c r="D3176">
        <v>2</v>
      </c>
    </row>
    <row r="3177" spans="1:4">
      <c r="A3177" s="2" t="s">
        <v>5219</v>
      </c>
      <c r="B3177" t="s">
        <v>7630</v>
      </c>
      <c r="C3177" t="s">
        <v>5917</v>
      </c>
      <c r="D3177">
        <v>2</v>
      </c>
    </row>
    <row r="3178" spans="1:4">
      <c r="A3178" s="2" t="s">
        <v>6919</v>
      </c>
      <c r="B3178" t="s">
        <v>7630</v>
      </c>
      <c r="C3178" t="s">
        <v>5917</v>
      </c>
      <c r="D3178">
        <v>2</v>
      </c>
    </row>
    <row r="3179" spans="1:4">
      <c r="A3179" s="2" t="s">
        <v>2376</v>
      </c>
      <c r="B3179" t="s">
        <v>30</v>
      </c>
      <c r="C3179" t="s">
        <v>5917</v>
      </c>
      <c r="D3179">
        <v>1</v>
      </c>
    </row>
    <row r="3180" spans="1:4">
      <c r="A3180" s="2" t="s">
        <v>2705</v>
      </c>
      <c r="B3180" t="s">
        <v>5916</v>
      </c>
      <c r="C3180" t="s">
        <v>5917</v>
      </c>
      <c r="D3180">
        <v>1</v>
      </c>
    </row>
    <row r="3181" spans="1:4">
      <c r="A3181" s="2" t="s">
        <v>205</v>
      </c>
      <c r="B3181" t="s">
        <v>5385</v>
      </c>
      <c r="C3181" t="s">
        <v>5758</v>
      </c>
      <c r="D3181">
        <v>1</v>
      </c>
    </row>
    <row r="3182" spans="1:4">
      <c r="A3182" s="2" t="s">
        <v>4252</v>
      </c>
      <c r="B3182" t="s">
        <v>7630</v>
      </c>
      <c r="C3182" t="s">
        <v>5917</v>
      </c>
      <c r="D3182">
        <v>2</v>
      </c>
    </row>
    <row r="3183" spans="1:4">
      <c r="A3183" s="2" t="s">
        <v>3973</v>
      </c>
      <c r="B3183" t="s">
        <v>7630</v>
      </c>
      <c r="C3183" t="s">
        <v>5917</v>
      </c>
      <c r="D3183">
        <v>2</v>
      </c>
    </row>
    <row r="3184" spans="1:4">
      <c r="A3184" s="2" t="s">
        <v>6141</v>
      </c>
      <c r="B3184" t="s">
        <v>7630</v>
      </c>
      <c r="C3184" t="s">
        <v>5917</v>
      </c>
      <c r="D3184">
        <v>2</v>
      </c>
    </row>
    <row r="3185" spans="1:4">
      <c r="A3185" s="2" t="s">
        <v>7701</v>
      </c>
      <c r="B3185" t="s">
        <v>5385</v>
      </c>
      <c r="C3185" t="s">
        <v>5917</v>
      </c>
      <c r="D3185">
        <v>1</v>
      </c>
    </row>
    <row r="3186" spans="1:4">
      <c r="A3186" s="2" t="s">
        <v>907</v>
      </c>
      <c r="B3186" t="s">
        <v>2682</v>
      </c>
      <c r="C3186" t="s">
        <v>5917</v>
      </c>
      <c r="D3186">
        <v>1</v>
      </c>
    </row>
    <row r="3187" spans="1:4">
      <c r="A3187" s="2" t="s">
        <v>6409</v>
      </c>
      <c r="B3187" t="s">
        <v>7630</v>
      </c>
      <c r="C3187" t="s">
        <v>5917</v>
      </c>
      <c r="D3187">
        <v>2</v>
      </c>
    </row>
    <row r="3188" spans="1:4">
      <c r="A3188" s="2" t="s">
        <v>1097</v>
      </c>
      <c r="B3188" t="s">
        <v>5916</v>
      </c>
      <c r="C3188" t="s">
        <v>5917</v>
      </c>
      <c r="D3188">
        <v>1</v>
      </c>
    </row>
    <row r="3189" spans="1:4">
      <c r="A3189" s="2" t="s">
        <v>753</v>
      </c>
      <c r="B3189" t="s">
        <v>5385</v>
      </c>
      <c r="C3189" t="s">
        <v>5917</v>
      </c>
      <c r="D3189">
        <v>1</v>
      </c>
    </row>
    <row r="3190" spans="1:4">
      <c r="A3190" s="2" t="s">
        <v>1534</v>
      </c>
      <c r="B3190" t="s">
        <v>7630</v>
      </c>
      <c r="C3190" t="s">
        <v>5917</v>
      </c>
      <c r="D3190">
        <v>2</v>
      </c>
    </row>
    <row r="3191" spans="1:4">
      <c r="A3191" s="2" t="s">
        <v>4405</v>
      </c>
      <c r="B3191" t="s">
        <v>7630</v>
      </c>
      <c r="C3191" t="s">
        <v>5917</v>
      </c>
      <c r="D3191">
        <v>2</v>
      </c>
    </row>
    <row r="3192" spans="1:4">
      <c r="A3192" s="2" t="s">
        <v>1779</v>
      </c>
      <c r="B3192" t="s">
        <v>7630</v>
      </c>
      <c r="C3192" t="s">
        <v>5917</v>
      </c>
      <c r="D3192">
        <v>2</v>
      </c>
    </row>
    <row r="3193" spans="1:4">
      <c r="A3193" s="2" t="s">
        <v>1245</v>
      </c>
      <c r="B3193" t="s">
        <v>5385</v>
      </c>
      <c r="C3193" t="s">
        <v>5917</v>
      </c>
      <c r="D3193">
        <v>1</v>
      </c>
    </row>
    <row r="3194" spans="1:4">
      <c r="A3194" s="2" t="s">
        <v>2449</v>
      </c>
      <c r="B3194" t="s">
        <v>8022</v>
      </c>
      <c r="C3194" t="s">
        <v>5917</v>
      </c>
      <c r="D3194">
        <v>1</v>
      </c>
    </row>
    <row r="3195" spans="1:4">
      <c r="A3195" s="2" t="s">
        <v>2075</v>
      </c>
      <c r="B3195" t="s">
        <v>7630</v>
      </c>
      <c r="C3195" t="s">
        <v>5917</v>
      </c>
      <c r="D3195">
        <v>2</v>
      </c>
    </row>
    <row r="3196" spans="1:4">
      <c r="A3196" s="2" t="s">
        <v>7656</v>
      </c>
      <c r="B3196" t="s">
        <v>7630</v>
      </c>
      <c r="C3196" t="s">
        <v>5917</v>
      </c>
      <c r="D3196">
        <v>2</v>
      </c>
    </row>
    <row r="3197" spans="1:4">
      <c r="A3197" s="2" t="s">
        <v>1094</v>
      </c>
      <c r="B3197" t="s">
        <v>2682</v>
      </c>
      <c r="C3197" t="s">
        <v>5917</v>
      </c>
      <c r="D3197">
        <v>1</v>
      </c>
    </row>
    <row r="3198" spans="1:4">
      <c r="A3198" s="2" t="s">
        <v>2760</v>
      </c>
      <c r="B3198" t="s">
        <v>7630</v>
      </c>
      <c r="C3198" t="s">
        <v>5917</v>
      </c>
      <c r="D3198">
        <v>2</v>
      </c>
    </row>
    <row r="3199" spans="1:4">
      <c r="A3199" s="2" t="s">
        <v>3624</v>
      </c>
      <c r="B3199" t="s">
        <v>7630</v>
      </c>
      <c r="C3199" t="s">
        <v>5917</v>
      </c>
      <c r="D3199">
        <v>2</v>
      </c>
    </row>
    <row r="3200" spans="1:4">
      <c r="A3200" s="2" t="s">
        <v>4938</v>
      </c>
      <c r="B3200" t="s">
        <v>7630</v>
      </c>
      <c r="C3200" t="s">
        <v>5917</v>
      </c>
      <c r="D3200">
        <v>2</v>
      </c>
    </row>
    <row r="3201" spans="1:4">
      <c r="A3201" s="2" t="s">
        <v>4757</v>
      </c>
      <c r="B3201" t="s">
        <v>7630</v>
      </c>
      <c r="C3201" t="s">
        <v>5917</v>
      </c>
      <c r="D3201">
        <v>2</v>
      </c>
    </row>
    <row r="3202" spans="1:4">
      <c r="A3202" s="2" t="s">
        <v>7611</v>
      </c>
      <c r="B3202" t="s">
        <v>7630</v>
      </c>
      <c r="C3202" t="s">
        <v>5917</v>
      </c>
      <c r="D3202">
        <v>2</v>
      </c>
    </row>
    <row r="3203" spans="1:4">
      <c r="A3203" s="2" t="s">
        <v>1970</v>
      </c>
      <c r="B3203" t="s">
        <v>7630</v>
      </c>
      <c r="C3203" t="s">
        <v>5917</v>
      </c>
      <c r="D3203">
        <v>2</v>
      </c>
    </row>
    <row r="3204" spans="1:4">
      <c r="A3204" s="2" t="s">
        <v>1853</v>
      </c>
      <c r="B3204" t="s">
        <v>7630</v>
      </c>
      <c r="C3204" t="s">
        <v>5917</v>
      </c>
      <c r="D3204">
        <v>2</v>
      </c>
    </row>
    <row r="3205" spans="1:4">
      <c r="A3205" s="2" t="s">
        <v>7523</v>
      </c>
      <c r="B3205" t="s">
        <v>7630</v>
      </c>
      <c r="C3205" t="s">
        <v>5917</v>
      </c>
      <c r="D3205">
        <v>2</v>
      </c>
    </row>
    <row r="3206" spans="1:4">
      <c r="A3206" s="2" t="s">
        <v>2089</v>
      </c>
      <c r="B3206" t="s">
        <v>7630</v>
      </c>
      <c r="C3206" t="s">
        <v>5917</v>
      </c>
      <c r="D3206">
        <v>2</v>
      </c>
    </row>
    <row r="3207" spans="1:4">
      <c r="A3207" s="2" t="s">
        <v>6100</v>
      </c>
      <c r="B3207" t="s">
        <v>7630</v>
      </c>
      <c r="C3207" t="s">
        <v>5917</v>
      </c>
      <c r="D3207">
        <v>2</v>
      </c>
    </row>
    <row r="3208" spans="1:4">
      <c r="A3208" s="2" t="s">
        <v>2689</v>
      </c>
      <c r="B3208" t="s">
        <v>5385</v>
      </c>
      <c r="C3208" t="s">
        <v>5917</v>
      </c>
      <c r="D3208">
        <v>1</v>
      </c>
    </row>
    <row r="3209" spans="1:4">
      <c r="A3209" s="2" t="s">
        <v>737</v>
      </c>
      <c r="B3209" t="s">
        <v>5385</v>
      </c>
      <c r="C3209" t="s">
        <v>5917</v>
      </c>
      <c r="D3209">
        <v>1</v>
      </c>
    </row>
    <row r="3210" spans="1:4">
      <c r="A3210" s="2" t="s">
        <v>228</v>
      </c>
      <c r="B3210" t="s">
        <v>5385</v>
      </c>
      <c r="C3210" t="s">
        <v>5758</v>
      </c>
      <c r="D3210">
        <v>1</v>
      </c>
    </row>
    <row r="3211" spans="1:4">
      <c r="A3211" s="2" t="s">
        <v>1568</v>
      </c>
      <c r="B3211" t="s">
        <v>7630</v>
      </c>
      <c r="C3211" t="s">
        <v>5917</v>
      </c>
      <c r="D3211">
        <v>2</v>
      </c>
    </row>
    <row r="3212" spans="1:4">
      <c r="A3212" s="2" t="s">
        <v>4442</v>
      </c>
      <c r="B3212" t="s">
        <v>7630</v>
      </c>
      <c r="C3212" t="s">
        <v>5917</v>
      </c>
      <c r="D3212">
        <v>2</v>
      </c>
    </row>
    <row r="3213" spans="1:4">
      <c r="A3213" s="2" t="s">
        <v>4002</v>
      </c>
      <c r="B3213" t="s">
        <v>7630</v>
      </c>
      <c r="C3213" t="s">
        <v>5917</v>
      </c>
      <c r="D3213">
        <v>2</v>
      </c>
    </row>
    <row r="3214" spans="1:4">
      <c r="A3214" s="2" t="s">
        <v>5004</v>
      </c>
      <c r="B3214" t="s">
        <v>7630</v>
      </c>
      <c r="C3214" t="s">
        <v>5917</v>
      </c>
      <c r="D3214">
        <v>2</v>
      </c>
    </row>
    <row r="3215" spans="1:4">
      <c r="A3215" s="2" t="s">
        <v>7446</v>
      </c>
      <c r="B3215" t="s">
        <v>7630</v>
      </c>
      <c r="C3215" t="s">
        <v>5917</v>
      </c>
      <c r="D3215">
        <v>2</v>
      </c>
    </row>
    <row r="3216" spans="1:4">
      <c r="A3216" s="2" t="s">
        <v>7687</v>
      </c>
      <c r="B3216" t="s">
        <v>7630</v>
      </c>
      <c r="C3216" t="s">
        <v>5917</v>
      </c>
      <c r="D3216">
        <v>2</v>
      </c>
    </row>
    <row r="3217" spans="1:4">
      <c r="A3217" s="2" t="s">
        <v>6485</v>
      </c>
      <c r="B3217" t="s">
        <v>7630</v>
      </c>
      <c r="C3217" t="s">
        <v>5917</v>
      </c>
      <c r="D3217">
        <v>2</v>
      </c>
    </row>
    <row r="3218" spans="1:4">
      <c r="A3218" s="2" t="s">
        <v>2249</v>
      </c>
      <c r="B3218" t="s">
        <v>5385</v>
      </c>
      <c r="C3218" t="s">
        <v>5917</v>
      </c>
      <c r="D3218">
        <v>1</v>
      </c>
    </row>
    <row r="3219" spans="1:4">
      <c r="A3219" s="2" t="s">
        <v>1339</v>
      </c>
      <c r="B3219" t="s">
        <v>7630</v>
      </c>
      <c r="C3219" t="s">
        <v>5917</v>
      </c>
      <c r="D3219">
        <v>2</v>
      </c>
    </row>
    <row r="3220" spans="1:4">
      <c r="A3220" s="2" t="s">
        <v>4228</v>
      </c>
      <c r="B3220" t="s">
        <v>7630</v>
      </c>
      <c r="C3220" t="s">
        <v>5917</v>
      </c>
      <c r="D3220">
        <v>2</v>
      </c>
    </row>
    <row r="3221" spans="1:4">
      <c r="A3221" s="2" t="s">
        <v>3471</v>
      </c>
      <c r="B3221" t="s">
        <v>7630</v>
      </c>
      <c r="C3221" t="s">
        <v>5917</v>
      </c>
      <c r="D3221">
        <v>2</v>
      </c>
    </row>
    <row r="3222" spans="1:4">
      <c r="A3222" s="2" t="s">
        <v>4735</v>
      </c>
      <c r="B3222" t="s">
        <v>7630</v>
      </c>
      <c r="C3222" t="s">
        <v>5917</v>
      </c>
      <c r="D3222">
        <v>2</v>
      </c>
    </row>
    <row r="3223" spans="1:4">
      <c r="A3223" s="2" t="s">
        <v>7062</v>
      </c>
      <c r="B3223" t="s">
        <v>7630</v>
      </c>
      <c r="C3223" t="s">
        <v>5917</v>
      </c>
      <c r="D3223">
        <v>2</v>
      </c>
    </row>
    <row r="3224" spans="1:4">
      <c r="A3224" s="2" t="s">
        <v>6694</v>
      </c>
      <c r="B3224" t="s">
        <v>7630</v>
      </c>
      <c r="C3224" t="s">
        <v>5917</v>
      </c>
      <c r="D3224">
        <v>2</v>
      </c>
    </row>
    <row r="3225" spans="1:4">
      <c r="A3225" s="2" t="s">
        <v>6019</v>
      </c>
      <c r="B3225" t="s">
        <v>5385</v>
      </c>
      <c r="C3225" t="s">
        <v>5917</v>
      </c>
      <c r="D3225">
        <v>1</v>
      </c>
    </row>
    <row r="3226" spans="1:4">
      <c r="A3226" s="2" t="s">
        <v>4748</v>
      </c>
      <c r="B3226" t="s">
        <v>5385</v>
      </c>
      <c r="C3226" t="s">
        <v>5917</v>
      </c>
      <c r="D3226">
        <v>1</v>
      </c>
    </row>
    <row r="3227" spans="1:4">
      <c r="A3227" s="2" t="s">
        <v>2210</v>
      </c>
      <c r="B3227" t="s">
        <v>5172</v>
      </c>
      <c r="C3227" t="s">
        <v>5917</v>
      </c>
      <c r="D3227">
        <v>2</v>
      </c>
    </row>
    <row r="3228" spans="1:4">
      <c r="A3228" s="2" t="s">
        <v>2690</v>
      </c>
      <c r="B3228" t="s">
        <v>5385</v>
      </c>
      <c r="C3228" t="s">
        <v>5917</v>
      </c>
      <c r="D3228">
        <v>1</v>
      </c>
    </row>
    <row r="3229" spans="1:4">
      <c r="A3229" s="2" t="s">
        <v>383</v>
      </c>
      <c r="B3229" t="s">
        <v>5385</v>
      </c>
      <c r="C3229" t="s">
        <v>5917</v>
      </c>
      <c r="D3229">
        <v>1</v>
      </c>
    </row>
    <row r="3230" spans="1:4">
      <c r="A3230" s="2" t="s">
        <v>7798</v>
      </c>
      <c r="B3230" t="s">
        <v>7630</v>
      </c>
      <c r="C3230" t="s">
        <v>5917</v>
      </c>
      <c r="D3230">
        <v>2</v>
      </c>
    </row>
    <row r="3231" spans="1:4">
      <c r="A3231" s="2" t="s">
        <v>7226</v>
      </c>
      <c r="B3231" t="s">
        <v>7630</v>
      </c>
      <c r="C3231" t="s">
        <v>5917</v>
      </c>
      <c r="D3231">
        <v>2</v>
      </c>
    </row>
    <row r="3232" spans="1:4">
      <c r="A3232" s="2" t="s">
        <v>4990</v>
      </c>
      <c r="B3232" t="s">
        <v>7630</v>
      </c>
      <c r="C3232" t="s">
        <v>5917</v>
      </c>
      <c r="D3232">
        <v>2</v>
      </c>
    </row>
    <row r="3233" spans="1:4">
      <c r="A3233" s="2" t="s">
        <v>6209</v>
      </c>
      <c r="B3233" t="s">
        <v>7630</v>
      </c>
      <c r="C3233" t="s">
        <v>5917</v>
      </c>
      <c r="D3233">
        <v>2</v>
      </c>
    </row>
    <row r="3234" spans="1:4">
      <c r="A3234" s="2" t="s">
        <v>1911</v>
      </c>
      <c r="B3234" t="s">
        <v>7630</v>
      </c>
      <c r="C3234" t="s">
        <v>5917</v>
      </c>
      <c r="D3234">
        <v>2</v>
      </c>
    </row>
    <row r="3235" spans="1:4">
      <c r="A3235" s="2" t="s">
        <v>2244</v>
      </c>
      <c r="B3235" t="s">
        <v>5385</v>
      </c>
      <c r="C3235" t="s">
        <v>5917</v>
      </c>
      <c r="D3235">
        <v>1</v>
      </c>
    </row>
    <row r="3236" spans="1:4">
      <c r="A3236" s="2" t="s">
        <v>6378</v>
      </c>
      <c r="B3236" t="s">
        <v>601</v>
      </c>
      <c r="C3236" t="s">
        <v>5917</v>
      </c>
      <c r="D3236">
        <v>1</v>
      </c>
    </row>
    <row r="3237" spans="1:4">
      <c r="A3237" s="2" t="s">
        <v>2806</v>
      </c>
      <c r="B3237" t="s">
        <v>5916</v>
      </c>
      <c r="C3237" t="s">
        <v>5756</v>
      </c>
      <c r="D3237">
        <v>1</v>
      </c>
    </row>
    <row r="3238" spans="1:4">
      <c r="A3238" s="2" t="s">
        <v>4258</v>
      </c>
      <c r="B3238" t="s">
        <v>7630</v>
      </c>
      <c r="C3238" t="s">
        <v>5917</v>
      </c>
      <c r="D3238">
        <v>2</v>
      </c>
    </row>
    <row r="3239" spans="1:4">
      <c r="A3239" s="2" t="s">
        <v>4026</v>
      </c>
      <c r="B3239" t="s">
        <v>7630</v>
      </c>
      <c r="C3239" t="s">
        <v>5917</v>
      </c>
      <c r="D3239">
        <v>2</v>
      </c>
    </row>
    <row r="3240" spans="1:4">
      <c r="A3240" s="2" t="s">
        <v>7497</v>
      </c>
      <c r="B3240" t="s">
        <v>7630</v>
      </c>
      <c r="C3240" t="s">
        <v>5917</v>
      </c>
      <c r="D3240">
        <v>2</v>
      </c>
    </row>
    <row r="3241" spans="1:4">
      <c r="A3241" s="2" t="s">
        <v>3570</v>
      </c>
      <c r="B3241" t="s">
        <v>7630</v>
      </c>
      <c r="C3241" t="s">
        <v>5917</v>
      </c>
      <c r="D3241">
        <v>2</v>
      </c>
    </row>
    <row r="3242" spans="1:4">
      <c r="A3242" s="2" t="s">
        <v>6880</v>
      </c>
      <c r="B3242" t="s">
        <v>7630</v>
      </c>
      <c r="C3242" t="s">
        <v>5917</v>
      </c>
      <c r="D3242">
        <v>2</v>
      </c>
    </row>
    <row r="3243" spans="1:4">
      <c r="A3243" s="2" t="s">
        <v>6479</v>
      </c>
      <c r="B3243" t="s">
        <v>7630</v>
      </c>
      <c r="C3243" t="s">
        <v>5917</v>
      </c>
      <c r="D3243">
        <v>2</v>
      </c>
    </row>
    <row r="3244" spans="1:4">
      <c r="A3244" s="2" t="s">
        <v>5309</v>
      </c>
      <c r="B3244" t="s">
        <v>5916</v>
      </c>
      <c r="C3244" t="s">
        <v>5917</v>
      </c>
      <c r="D3244">
        <v>2</v>
      </c>
    </row>
    <row r="3245" spans="1:4">
      <c r="A3245" s="2" t="s">
        <v>2657</v>
      </c>
      <c r="B3245" t="s">
        <v>5916</v>
      </c>
      <c r="C3245" t="s">
        <v>5917</v>
      </c>
      <c r="D3245">
        <v>1</v>
      </c>
    </row>
    <row r="3246" spans="1:4">
      <c r="A3246" s="2" t="s">
        <v>657</v>
      </c>
      <c r="B3246" t="s">
        <v>5385</v>
      </c>
      <c r="C3246" t="s">
        <v>5917</v>
      </c>
      <c r="D3246">
        <v>1</v>
      </c>
    </row>
    <row r="3247" spans="1:4">
      <c r="A3247" s="2" t="s">
        <v>206</v>
      </c>
      <c r="B3247" t="s">
        <v>5385</v>
      </c>
      <c r="C3247" t="s">
        <v>5758</v>
      </c>
      <c r="D3247">
        <v>1</v>
      </c>
    </row>
    <row r="3248" spans="1:4">
      <c r="A3248" s="2" t="s">
        <v>5351</v>
      </c>
      <c r="B3248" t="s">
        <v>7630</v>
      </c>
      <c r="C3248" t="s">
        <v>5917</v>
      </c>
      <c r="D3248">
        <v>2</v>
      </c>
    </row>
    <row r="3249" spans="1:4">
      <c r="A3249" s="2" t="s">
        <v>2031</v>
      </c>
      <c r="B3249" t="s">
        <v>7630</v>
      </c>
      <c r="C3249" t="s">
        <v>5917</v>
      </c>
      <c r="D3249">
        <v>2</v>
      </c>
    </row>
    <row r="3250" spans="1:4">
      <c r="A3250" s="2" t="s">
        <v>1772</v>
      </c>
      <c r="B3250" t="s">
        <v>7630</v>
      </c>
      <c r="C3250" t="s">
        <v>5917</v>
      </c>
      <c r="D3250">
        <v>2</v>
      </c>
    </row>
    <row r="3251" spans="1:4">
      <c r="A3251" s="2" t="s">
        <v>7121</v>
      </c>
      <c r="B3251" t="s">
        <v>5385</v>
      </c>
      <c r="C3251" t="s">
        <v>5917</v>
      </c>
      <c r="D3251">
        <v>1</v>
      </c>
    </row>
    <row r="3252" spans="1:4">
      <c r="A3252" s="2" t="s">
        <v>7110</v>
      </c>
      <c r="B3252" t="s">
        <v>7630</v>
      </c>
      <c r="C3252" t="s">
        <v>5917</v>
      </c>
      <c r="D3252">
        <v>2</v>
      </c>
    </row>
    <row r="3253" spans="1:4">
      <c r="A3253" s="2" t="s">
        <v>6326</v>
      </c>
      <c r="B3253" t="s">
        <v>7630</v>
      </c>
      <c r="C3253" t="s">
        <v>5917</v>
      </c>
      <c r="D3253">
        <v>2</v>
      </c>
    </row>
    <row r="3254" spans="1:4">
      <c r="A3254" s="2" t="s">
        <v>6401</v>
      </c>
      <c r="B3254" t="s">
        <v>5385</v>
      </c>
      <c r="C3254" t="s">
        <v>5917</v>
      </c>
      <c r="D3254">
        <v>1</v>
      </c>
    </row>
    <row r="3255" spans="1:4">
      <c r="A3255" s="2" t="s">
        <v>2421</v>
      </c>
      <c r="B3255" t="s">
        <v>5385</v>
      </c>
      <c r="C3255" t="s">
        <v>5758</v>
      </c>
      <c r="D3255">
        <v>1</v>
      </c>
    </row>
    <row r="3256" spans="1:4">
      <c r="A3256" s="2" t="s">
        <v>766</v>
      </c>
      <c r="B3256" t="s">
        <v>7994</v>
      </c>
      <c r="C3256" t="s">
        <v>5917</v>
      </c>
      <c r="D3256">
        <v>1</v>
      </c>
    </row>
    <row r="3257" spans="1:4">
      <c r="A3257" s="2" t="s">
        <v>5811</v>
      </c>
      <c r="B3257" t="s">
        <v>5172</v>
      </c>
      <c r="C3257" t="s">
        <v>5917</v>
      </c>
      <c r="D3257">
        <v>1</v>
      </c>
    </row>
    <row r="3258" spans="1:4">
      <c r="A3258" s="2" t="s">
        <v>7173</v>
      </c>
      <c r="B3258" t="s">
        <v>7630</v>
      </c>
      <c r="C3258" t="s">
        <v>5917</v>
      </c>
      <c r="D3258">
        <v>2</v>
      </c>
    </row>
    <row r="3259" spans="1:4">
      <c r="A3259" s="2" t="s">
        <v>1803</v>
      </c>
      <c r="B3259" t="s">
        <v>5385</v>
      </c>
      <c r="C3259" t="s">
        <v>5917</v>
      </c>
      <c r="D3259">
        <v>1</v>
      </c>
    </row>
    <row r="3260" spans="1:4">
      <c r="A3260" s="2" t="s">
        <v>2254</v>
      </c>
      <c r="B3260" t="s">
        <v>5385</v>
      </c>
      <c r="C3260" t="s">
        <v>5917</v>
      </c>
      <c r="D3260">
        <v>1</v>
      </c>
    </row>
    <row r="3261" spans="1:4">
      <c r="A3261" s="2" t="s">
        <v>2394</v>
      </c>
      <c r="B3261" t="s">
        <v>7630</v>
      </c>
      <c r="C3261" t="s">
        <v>5917</v>
      </c>
      <c r="D3261">
        <v>2</v>
      </c>
    </row>
    <row r="3262" spans="1:4">
      <c r="A3262" s="2" t="s">
        <v>2441</v>
      </c>
      <c r="B3262" t="s">
        <v>5385</v>
      </c>
      <c r="C3262" t="s">
        <v>5917</v>
      </c>
      <c r="D3262">
        <v>1</v>
      </c>
    </row>
    <row r="3263" spans="1:4">
      <c r="A3263" s="2" t="s">
        <v>5329</v>
      </c>
      <c r="B3263" t="s">
        <v>7630</v>
      </c>
      <c r="C3263" t="s">
        <v>5917</v>
      </c>
      <c r="D3263">
        <v>2</v>
      </c>
    </row>
    <row r="3264" spans="1:4">
      <c r="A3264" s="2" t="s">
        <v>1452</v>
      </c>
      <c r="B3264" t="s">
        <v>7630</v>
      </c>
      <c r="C3264" t="s">
        <v>5917</v>
      </c>
      <c r="D3264">
        <v>2</v>
      </c>
    </row>
    <row r="3265" spans="1:4">
      <c r="A3265" s="2" t="s">
        <v>3817</v>
      </c>
      <c r="B3265" t="s">
        <v>7630</v>
      </c>
      <c r="C3265" t="s">
        <v>5917</v>
      </c>
      <c r="D3265">
        <v>2</v>
      </c>
    </row>
    <row r="3266" spans="1:4">
      <c r="A3266" s="2" t="s">
        <v>3634</v>
      </c>
      <c r="B3266" t="s">
        <v>7630</v>
      </c>
      <c r="C3266" t="s">
        <v>5917</v>
      </c>
      <c r="D3266">
        <v>2</v>
      </c>
    </row>
    <row r="3267" spans="1:4">
      <c r="A3267" s="2" t="s">
        <v>3682</v>
      </c>
      <c r="B3267" t="s">
        <v>7630</v>
      </c>
      <c r="C3267" t="s">
        <v>5917</v>
      </c>
      <c r="D3267">
        <v>2</v>
      </c>
    </row>
    <row r="3268" spans="1:4">
      <c r="A3268" s="2" t="s">
        <v>6304</v>
      </c>
      <c r="B3268" t="s">
        <v>7630</v>
      </c>
      <c r="C3268" t="s">
        <v>5917</v>
      </c>
      <c r="D3268">
        <v>2</v>
      </c>
    </row>
    <row r="3269" spans="1:4">
      <c r="A3269" s="2" t="s">
        <v>8015</v>
      </c>
      <c r="B3269" t="s">
        <v>7630</v>
      </c>
      <c r="C3269" t="s">
        <v>5917</v>
      </c>
      <c r="D3269">
        <v>2</v>
      </c>
    </row>
    <row r="3270" spans="1:4">
      <c r="A3270" s="2" t="s">
        <v>7915</v>
      </c>
      <c r="B3270" t="s">
        <v>7630</v>
      </c>
      <c r="C3270" t="s">
        <v>5917</v>
      </c>
      <c r="D3270">
        <v>2</v>
      </c>
    </row>
    <row r="3271" spans="1:4">
      <c r="A3271" s="2" t="s">
        <v>5962</v>
      </c>
      <c r="B3271" t="s">
        <v>7630</v>
      </c>
      <c r="C3271" t="s">
        <v>5917</v>
      </c>
      <c r="D3271">
        <v>2</v>
      </c>
    </row>
    <row r="3272" spans="1:4">
      <c r="A3272" s="2" t="s">
        <v>7465</v>
      </c>
      <c r="B3272" t="s">
        <v>5385</v>
      </c>
      <c r="C3272" t="s">
        <v>5917</v>
      </c>
      <c r="D3272">
        <v>1</v>
      </c>
    </row>
    <row r="3273" spans="1:4">
      <c r="A3273" s="2" t="s">
        <v>1071</v>
      </c>
      <c r="B3273" t="s">
        <v>5916</v>
      </c>
      <c r="C3273" t="s">
        <v>5917</v>
      </c>
      <c r="D3273">
        <v>1</v>
      </c>
    </row>
    <row r="3274" spans="1:4">
      <c r="A3274" s="2" t="s">
        <v>5508</v>
      </c>
      <c r="B3274" t="s">
        <v>7630</v>
      </c>
      <c r="C3274" t="s">
        <v>5917</v>
      </c>
      <c r="D3274">
        <v>2</v>
      </c>
    </row>
    <row r="3275" spans="1:4">
      <c r="A3275" s="2" t="s">
        <v>4340</v>
      </c>
      <c r="B3275" t="s">
        <v>7630</v>
      </c>
      <c r="C3275" t="s">
        <v>5917</v>
      </c>
      <c r="D3275">
        <v>2</v>
      </c>
    </row>
    <row r="3276" spans="1:4">
      <c r="A3276" s="2" t="s">
        <v>3738</v>
      </c>
      <c r="B3276" t="s">
        <v>7630</v>
      </c>
      <c r="C3276" t="s">
        <v>5917</v>
      </c>
      <c r="D3276">
        <v>2</v>
      </c>
    </row>
    <row r="3277" spans="1:4">
      <c r="A3277" s="2" t="s">
        <v>3208</v>
      </c>
      <c r="B3277" t="s">
        <v>7630</v>
      </c>
      <c r="C3277" t="s">
        <v>5917</v>
      </c>
      <c r="D3277">
        <v>2</v>
      </c>
    </row>
    <row r="3278" spans="1:4">
      <c r="A3278" s="2" t="s">
        <v>4994</v>
      </c>
      <c r="B3278" t="s">
        <v>7630</v>
      </c>
      <c r="C3278" t="s">
        <v>5917</v>
      </c>
      <c r="D3278">
        <v>2</v>
      </c>
    </row>
    <row r="3279" spans="1:4">
      <c r="A3279" s="2" t="s">
        <v>4639</v>
      </c>
      <c r="B3279" t="s">
        <v>7630</v>
      </c>
      <c r="C3279" t="s">
        <v>5917</v>
      </c>
      <c r="D3279">
        <v>2</v>
      </c>
    </row>
    <row r="3280" spans="1:4">
      <c r="A3280" s="2" t="s">
        <v>7764</v>
      </c>
      <c r="B3280" t="s">
        <v>7630</v>
      </c>
      <c r="C3280" t="s">
        <v>5917</v>
      </c>
      <c r="D3280">
        <v>2</v>
      </c>
    </row>
    <row r="3281" spans="1:4">
      <c r="A3281" s="2" t="s">
        <v>3232</v>
      </c>
      <c r="B3281" t="s">
        <v>7630</v>
      </c>
      <c r="C3281" t="s">
        <v>5917</v>
      </c>
      <c r="D3281">
        <v>2</v>
      </c>
    </row>
    <row r="3282" spans="1:4">
      <c r="A3282" s="2" t="s">
        <v>3968</v>
      </c>
      <c r="B3282" t="s">
        <v>7630</v>
      </c>
      <c r="C3282" t="s">
        <v>5917</v>
      </c>
      <c r="D3282">
        <v>2</v>
      </c>
    </row>
    <row r="3283" spans="1:4">
      <c r="A3283" s="2" t="s">
        <v>2263</v>
      </c>
      <c r="B3283" t="s">
        <v>7630</v>
      </c>
      <c r="C3283" t="s">
        <v>5917</v>
      </c>
      <c r="D3283">
        <v>2</v>
      </c>
    </row>
    <row r="3284" spans="1:4">
      <c r="A3284" s="2" t="s">
        <v>2973</v>
      </c>
      <c r="B3284" t="s">
        <v>7630</v>
      </c>
      <c r="C3284" t="s">
        <v>5917</v>
      </c>
      <c r="D3284">
        <v>2</v>
      </c>
    </row>
    <row r="3285" spans="1:4">
      <c r="A3285" s="2" t="s">
        <v>1114</v>
      </c>
      <c r="B3285" t="s">
        <v>5385</v>
      </c>
      <c r="C3285" t="s">
        <v>5917</v>
      </c>
      <c r="D3285">
        <v>1</v>
      </c>
    </row>
    <row r="3286" spans="1:4">
      <c r="A3286" s="2" t="s">
        <v>950</v>
      </c>
      <c r="B3286" t="s">
        <v>5385</v>
      </c>
      <c r="C3286" t="s">
        <v>5917</v>
      </c>
      <c r="D3286">
        <v>1</v>
      </c>
    </row>
    <row r="3287" spans="1:4">
      <c r="A3287" s="2" t="s">
        <v>1401</v>
      </c>
      <c r="B3287" t="s">
        <v>7630</v>
      </c>
      <c r="C3287" t="s">
        <v>5917</v>
      </c>
      <c r="D3287">
        <v>2</v>
      </c>
    </row>
    <row r="3288" spans="1:4">
      <c r="A3288" s="2" t="s">
        <v>3258</v>
      </c>
      <c r="B3288" t="s">
        <v>7630</v>
      </c>
      <c r="C3288" t="s">
        <v>5917</v>
      </c>
      <c r="D3288">
        <v>2</v>
      </c>
    </row>
    <row r="3289" spans="1:4">
      <c r="A3289" s="2" t="s">
        <v>2118</v>
      </c>
      <c r="B3289" t="s">
        <v>7630</v>
      </c>
      <c r="C3289" t="s">
        <v>5917</v>
      </c>
      <c r="D3289">
        <v>2</v>
      </c>
    </row>
    <row r="3290" spans="1:4">
      <c r="A3290" s="2" t="s">
        <v>7298</v>
      </c>
      <c r="B3290" t="s">
        <v>7630</v>
      </c>
      <c r="C3290" t="s">
        <v>5917</v>
      </c>
      <c r="D3290">
        <v>2</v>
      </c>
    </row>
    <row r="3291" spans="1:4">
      <c r="A3291" s="2" t="s">
        <v>6367</v>
      </c>
      <c r="B3291" t="s">
        <v>5385</v>
      </c>
      <c r="C3291" t="s">
        <v>5917</v>
      </c>
      <c r="D3291">
        <v>1</v>
      </c>
    </row>
    <row r="3292" spans="1:4">
      <c r="A3292" s="2" t="s">
        <v>2198</v>
      </c>
      <c r="B3292" t="s">
        <v>5385</v>
      </c>
      <c r="C3292" t="s">
        <v>5917</v>
      </c>
      <c r="D3292">
        <v>1</v>
      </c>
    </row>
    <row r="3293" spans="1:4">
      <c r="A3293" s="2" t="s">
        <v>2199</v>
      </c>
      <c r="B3293" t="s">
        <v>5385</v>
      </c>
      <c r="C3293" t="s">
        <v>5917</v>
      </c>
      <c r="D3293">
        <v>1</v>
      </c>
    </row>
    <row r="3294" spans="1:4">
      <c r="A3294" s="2" t="s">
        <v>6394</v>
      </c>
      <c r="B3294" t="s">
        <v>5385</v>
      </c>
      <c r="C3294" t="s">
        <v>5917</v>
      </c>
      <c r="D3294">
        <v>1</v>
      </c>
    </row>
    <row r="3295" spans="1:4">
      <c r="A3295" s="2" t="s">
        <v>2405</v>
      </c>
      <c r="B3295" t="s">
        <v>5172</v>
      </c>
      <c r="C3295" t="s">
        <v>5756</v>
      </c>
      <c r="D3295">
        <v>2</v>
      </c>
    </row>
    <row r="3296" spans="1:4">
      <c r="A3296" s="2" t="s">
        <v>2793</v>
      </c>
      <c r="B3296" t="s">
        <v>5916</v>
      </c>
      <c r="C3296" t="s">
        <v>5917</v>
      </c>
      <c r="D3296">
        <v>1</v>
      </c>
    </row>
    <row r="3297" spans="1:4">
      <c r="A3297" s="2" t="s">
        <v>4382</v>
      </c>
      <c r="B3297" t="s">
        <v>7630</v>
      </c>
      <c r="C3297" t="s">
        <v>5917</v>
      </c>
      <c r="D3297">
        <v>2</v>
      </c>
    </row>
    <row r="3298" spans="1:4">
      <c r="A3298" s="2" t="s">
        <v>3879</v>
      </c>
      <c r="B3298" t="s">
        <v>7630</v>
      </c>
      <c r="C3298" t="s">
        <v>5917</v>
      </c>
      <c r="D3298">
        <v>2</v>
      </c>
    </row>
    <row r="3299" spans="1:4">
      <c r="A3299" s="2" t="s">
        <v>6837</v>
      </c>
      <c r="B3299" t="s">
        <v>7630</v>
      </c>
      <c r="C3299" t="s">
        <v>5917</v>
      </c>
      <c r="D3299">
        <v>2</v>
      </c>
    </row>
    <row r="3300" spans="1:4">
      <c r="A3300" s="2" t="s">
        <v>1392</v>
      </c>
      <c r="B3300" t="s">
        <v>7630</v>
      </c>
      <c r="C3300" t="s">
        <v>5917</v>
      </c>
      <c r="D3300">
        <v>2</v>
      </c>
    </row>
    <row r="3301" spans="1:4">
      <c r="A3301" s="2" t="s">
        <v>278</v>
      </c>
      <c r="B3301" t="s">
        <v>5385</v>
      </c>
      <c r="C3301" t="s">
        <v>5917</v>
      </c>
      <c r="D3301">
        <v>1</v>
      </c>
    </row>
    <row r="3302" spans="1:4">
      <c r="A3302" s="2" t="s">
        <v>1626</v>
      </c>
      <c r="B3302" t="s">
        <v>7630</v>
      </c>
      <c r="C3302" t="s">
        <v>5917</v>
      </c>
      <c r="D3302">
        <v>2</v>
      </c>
    </row>
    <row r="3303" spans="1:4">
      <c r="A3303" s="2" t="s">
        <v>1431</v>
      </c>
      <c r="B3303" t="s">
        <v>7630</v>
      </c>
      <c r="C3303" t="s">
        <v>5917</v>
      </c>
      <c r="D3303">
        <v>2</v>
      </c>
    </row>
    <row r="3304" spans="1:4">
      <c r="A3304" s="2" t="s">
        <v>3380</v>
      </c>
      <c r="B3304" t="s">
        <v>7630</v>
      </c>
      <c r="C3304" t="s">
        <v>5917</v>
      </c>
      <c r="D3304">
        <v>2</v>
      </c>
    </row>
    <row r="3305" spans="1:4">
      <c r="A3305" s="2" t="s">
        <v>8021</v>
      </c>
      <c r="B3305" t="s">
        <v>7630</v>
      </c>
      <c r="C3305" t="s">
        <v>5917</v>
      </c>
      <c r="D3305">
        <v>2</v>
      </c>
    </row>
    <row r="3306" spans="1:4">
      <c r="A3306" s="2" t="s">
        <v>7886</v>
      </c>
      <c r="B3306" t="s">
        <v>7630</v>
      </c>
      <c r="C3306" t="s">
        <v>5917</v>
      </c>
      <c r="D3306">
        <v>2</v>
      </c>
    </row>
    <row r="3307" spans="1:4">
      <c r="A3307" s="2" t="s">
        <v>2073</v>
      </c>
      <c r="B3307" t="s">
        <v>7630</v>
      </c>
      <c r="C3307" t="s">
        <v>5917</v>
      </c>
      <c r="D3307">
        <v>2</v>
      </c>
    </row>
    <row r="3308" spans="1:4">
      <c r="A3308" s="2" t="s">
        <v>5835</v>
      </c>
      <c r="B3308" t="s">
        <v>5916</v>
      </c>
      <c r="C3308" t="s">
        <v>5917</v>
      </c>
      <c r="D3308">
        <v>1</v>
      </c>
    </row>
    <row r="3309" spans="1:4">
      <c r="A3309" s="2" t="s">
        <v>3304</v>
      </c>
      <c r="B3309" t="s">
        <v>7630</v>
      </c>
      <c r="C3309" t="s">
        <v>5917</v>
      </c>
      <c r="D3309">
        <v>2</v>
      </c>
    </row>
    <row r="3310" spans="1:4">
      <c r="A3310" s="2" t="s">
        <v>1873</v>
      </c>
      <c r="B3310" t="s">
        <v>7630</v>
      </c>
      <c r="C3310" t="s">
        <v>5917</v>
      </c>
      <c r="D3310">
        <v>2</v>
      </c>
    </row>
    <row r="3311" spans="1:4">
      <c r="A3311" s="2" t="s">
        <v>999</v>
      </c>
      <c r="B3311" t="s">
        <v>5916</v>
      </c>
      <c r="C3311" t="s">
        <v>5917</v>
      </c>
      <c r="D3311">
        <v>1</v>
      </c>
    </row>
    <row r="3312" spans="1:4">
      <c r="A3312" s="2" t="s">
        <v>2730</v>
      </c>
      <c r="B3312" t="s">
        <v>7630</v>
      </c>
      <c r="C3312" t="s">
        <v>5917</v>
      </c>
      <c r="D3312">
        <v>2</v>
      </c>
    </row>
    <row r="3313" spans="1:4">
      <c r="A3313" s="2" t="s">
        <v>1687</v>
      </c>
      <c r="B3313" t="s">
        <v>7630</v>
      </c>
      <c r="C3313" t="s">
        <v>5917</v>
      </c>
      <c r="D3313">
        <v>2</v>
      </c>
    </row>
    <row r="3314" spans="1:4">
      <c r="A3314" s="2" t="s">
        <v>3950</v>
      </c>
      <c r="B3314" t="s">
        <v>7630</v>
      </c>
      <c r="C3314" t="s">
        <v>5917</v>
      </c>
      <c r="D3314">
        <v>2</v>
      </c>
    </row>
    <row r="3315" spans="1:4">
      <c r="A3315" s="2" t="s">
        <v>4933</v>
      </c>
      <c r="B3315" t="s">
        <v>7630</v>
      </c>
      <c r="C3315" t="s">
        <v>5917</v>
      </c>
      <c r="D3315">
        <v>2</v>
      </c>
    </row>
    <row r="3316" spans="1:4">
      <c r="A3316" s="2" t="s">
        <v>6079</v>
      </c>
      <c r="B3316" t="s">
        <v>7630</v>
      </c>
      <c r="C3316" t="s">
        <v>5917</v>
      </c>
      <c r="D3316">
        <v>2</v>
      </c>
    </row>
    <row r="3317" spans="1:4">
      <c r="A3317" s="2" t="s">
        <v>7500</v>
      </c>
      <c r="B3317" t="s">
        <v>7630</v>
      </c>
      <c r="C3317" t="s">
        <v>5917</v>
      </c>
      <c r="D3317">
        <v>2</v>
      </c>
    </row>
    <row r="3318" spans="1:4">
      <c r="A3318" s="2" t="s">
        <v>4718</v>
      </c>
      <c r="B3318" t="s">
        <v>7630</v>
      </c>
      <c r="C3318" t="s">
        <v>5917</v>
      </c>
      <c r="D3318">
        <v>2</v>
      </c>
    </row>
    <row r="3319" spans="1:4">
      <c r="A3319" s="2" t="s">
        <v>7188</v>
      </c>
      <c r="B3319" t="s">
        <v>5385</v>
      </c>
      <c r="C3319" t="s">
        <v>5917</v>
      </c>
      <c r="D3319">
        <v>1</v>
      </c>
    </row>
    <row r="3320" spans="1:4">
      <c r="A3320" s="2" t="s">
        <v>3375</v>
      </c>
      <c r="B3320" t="s">
        <v>7630</v>
      </c>
      <c r="C3320" t="s">
        <v>5917</v>
      </c>
      <c r="D3320">
        <v>2</v>
      </c>
    </row>
    <row r="3321" spans="1:4">
      <c r="A3321" s="2" t="s">
        <v>1150</v>
      </c>
      <c r="B3321" t="s">
        <v>5385</v>
      </c>
      <c r="C3321" t="s">
        <v>5917</v>
      </c>
      <c r="D3321">
        <v>1</v>
      </c>
    </row>
    <row r="3322" spans="1:4">
      <c r="A3322" s="2" t="s">
        <v>5</v>
      </c>
      <c r="B3322" t="s">
        <v>5385</v>
      </c>
      <c r="C3322" t="s">
        <v>5917</v>
      </c>
      <c r="D3322">
        <v>1</v>
      </c>
    </row>
    <row r="3323" spans="1:4">
      <c r="A3323" s="2" t="s">
        <v>3999</v>
      </c>
      <c r="B3323" t="s">
        <v>7630</v>
      </c>
      <c r="C3323" t="s">
        <v>5917</v>
      </c>
      <c r="D3323">
        <v>2</v>
      </c>
    </row>
    <row r="3324" spans="1:4">
      <c r="A3324" s="2" t="s">
        <v>3242</v>
      </c>
      <c r="B3324" t="s">
        <v>7630</v>
      </c>
      <c r="C3324" t="s">
        <v>5917</v>
      </c>
      <c r="D3324">
        <v>2</v>
      </c>
    </row>
    <row r="3325" spans="1:4">
      <c r="A3325" s="2" t="s">
        <v>7380</v>
      </c>
      <c r="B3325" t="s">
        <v>7630</v>
      </c>
      <c r="C3325" t="s">
        <v>5917</v>
      </c>
      <c r="D3325">
        <v>2</v>
      </c>
    </row>
    <row r="3326" spans="1:4">
      <c r="A3326" s="2" t="s">
        <v>1751</v>
      </c>
      <c r="B3326" t="s">
        <v>5385</v>
      </c>
      <c r="C3326" t="s">
        <v>5917</v>
      </c>
      <c r="D3326">
        <v>1</v>
      </c>
    </row>
    <row r="3327" spans="1:4">
      <c r="A3327" s="2" t="s">
        <v>3277</v>
      </c>
      <c r="B3327" t="s">
        <v>7630</v>
      </c>
      <c r="C3327" t="s">
        <v>5917</v>
      </c>
      <c r="D3327">
        <v>2</v>
      </c>
    </row>
    <row r="3328" spans="1:4">
      <c r="A3328" s="2" t="s">
        <v>5934</v>
      </c>
      <c r="B3328" t="s">
        <v>7630</v>
      </c>
      <c r="C3328" t="s">
        <v>5917</v>
      </c>
      <c r="D3328">
        <v>2</v>
      </c>
    </row>
    <row r="3329" spans="1:4">
      <c r="A3329" s="2" t="s">
        <v>1006</v>
      </c>
      <c r="B3329" t="s">
        <v>5385</v>
      </c>
      <c r="C3329" t="s">
        <v>5917</v>
      </c>
      <c r="D3329">
        <v>1</v>
      </c>
    </row>
    <row r="3330" spans="1:4">
      <c r="A3330" s="2" t="s">
        <v>768</v>
      </c>
      <c r="B3330" t="s">
        <v>7630</v>
      </c>
      <c r="C3330" t="s">
        <v>5917</v>
      </c>
      <c r="D3330">
        <v>2</v>
      </c>
    </row>
    <row r="3331" spans="1:4">
      <c r="A3331" s="2" t="s">
        <v>495</v>
      </c>
      <c r="B3331" t="s">
        <v>5385</v>
      </c>
      <c r="C3331" t="s">
        <v>5917</v>
      </c>
      <c r="D3331">
        <v>1</v>
      </c>
    </row>
    <row r="3332" spans="1:4">
      <c r="A3332" s="2" t="s">
        <v>8009</v>
      </c>
      <c r="B3332" t="s">
        <v>7630</v>
      </c>
      <c r="C3332" t="s">
        <v>5917</v>
      </c>
      <c r="D3332">
        <v>2</v>
      </c>
    </row>
    <row r="3333" spans="1:4">
      <c r="A3333" s="2" t="s">
        <v>1995</v>
      </c>
      <c r="B3333" t="s">
        <v>7630</v>
      </c>
      <c r="C3333" t="s">
        <v>5917</v>
      </c>
      <c r="D3333">
        <v>2</v>
      </c>
    </row>
    <row r="3334" spans="1:4">
      <c r="A3334" s="2" t="s">
        <v>2088</v>
      </c>
      <c r="B3334" t="s">
        <v>7630</v>
      </c>
      <c r="C3334" t="s">
        <v>5917</v>
      </c>
      <c r="D3334">
        <v>2</v>
      </c>
    </row>
    <row r="3335" spans="1:4">
      <c r="A3335" s="2" t="s">
        <v>2963</v>
      </c>
      <c r="B3335" t="s">
        <v>7630</v>
      </c>
      <c r="C3335" t="s">
        <v>5917</v>
      </c>
      <c r="D3335">
        <v>2</v>
      </c>
    </row>
    <row r="3336" spans="1:4">
      <c r="A3336" s="2" t="s">
        <v>3642</v>
      </c>
      <c r="B3336" t="s">
        <v>7630</v>
      </c>
      <c r="C3336" t="s">
        <v>5917</v>
      </c>
      <c r="D3336">
        <v>2</v>
      </c>
    </row>
    <row r="3337" spans="1:4">
      <c r="A3337" s="2" t="s">
        <v>5356</v>
      </c>
      <c r="B3337" t="s">
        <v>7630</v>
      </c>
      <c r="C3337" t="s">
        <v>5917</v>
      </c>
      <c r="D3337">
        <v>2</v>
      </c>
    </row>
    <row r="3338" spans="1:4">
      <c r="A3338" s="2" t="s">
        <v>4561</v>
      </c>
      <c r="B3338" t="s">
        <v>7630</v>
      </c>
      <c r="C3338" t="s">
        <v>5917</v>
      </c>
      <c r="D3338">
        <v>2</v>
      </c>
    </row>
    <row r="3339" spans="1:4">
      <c r="A3339" s="2" t="s">
        <v>6991</v>
      </c>
      <c r="B3339" t="s">
        <v>7630</v>
      </c>
      <c r="C3339" t="s">
        <v>5917</v>
      </c>
      <c r="D3339">
        <v>2</v>
      </c>
    </row>
    <row r="3340" spans="1:4">
      <c r="A3340" s="2" t="s">
        <v>5032</v>
      </c>
      <c r="B3340" t="s">
        <v>7630</v>
      </c>
      <c r="C3340" t="s">
        <v>5917</v>
      </c>
      <c r="D3340">
        <v>2</v>
      </c>
    </row>
    <row r="3341" spans="1:4">
      <c r="A3341" s="2" t="s">
        <v>4579</v>
      </c>
      <c r="B3341" t="s">
        <v>7630</v>
      </c>
      <c r="C3341" t="s">
        <v>5917</v>
      </c>
      <c r="D3341">
        <v>2</v>
      </c>
    </row>
    <row r="3342" spans="1:4">
      <c r="A3342" s="2" t="s">
        <v>4489</v>
      </c>
      <c r="B3342" t="s">
        <v>7630</v>
      </c>
      <c r="C3342" t="s">
        <v>5917</v>
      </c>
      <c r="D3342">
        <v>2</v>
      </c>
    </row>
    <row r="3343" spans="1:4">
      <c r="A3343" s="2" t="s">
        <v>4366</v>
      </c>
      <c r="B3343" t="s">
        <v>7630</v>
      </c>
      <c r="C3343" t="s">
        <v>5917</v>
      </c>
      <c r="D3343">
        <v>2</v>
      </c>
    </row>
    <row r="3344" spans="1:4">
      <c r="A3344" s="2" t="s">
        <v>2372</v>
      </c>
      <c r="B3344" t="s">
        <v>2592</v>
      </c>
      <c r="C3344" t="s">
        <v>5917</v>
      </c>
      <c r="D3344">
        <v>2</v>
      </c>
    </row>
    <row r="3345" spans="1:4">
      <c r="A3345" s="2" t="s">
        <v>2490</v>
      </c>
      <c r="B3345" t="s">
        <v>7734</v>
      </c>
      <c r="C3345" t="s">
        <v>5917</v>
      </c>
      <c r="D3345">
        <v>1</v>
      </c>
    </row>
    <row r="3346" spans="1:4">
      <c r="A3346" s="2" t="s">
        <v>983</v>
      </c>
      <c r="B3346" t="s">
        <v>7630</v>
      </c>
      <c r="C3346" t="s">
        <v>5757</v>
      </c>
      <c r="D3346">
        <v>2</v>
      </c>
    </row>
    <row r="3347" spans="1:4">
      <c r="A3347" s="2" t="s">
        <v>3023</v>
      </c>
      <c r="B3347" t="s">
        <v>7630</v>
      </c>
      <c r="C3347" t="s">
        <v>5917</v>
      </c>
      <c r="D3347">
        <v>2</v>
      </c>
    </row>
    <row r="3348" spans="1:4">
      <c r="A3348" s="2" t="s">
        <v>7801</v>
      </c>
      <c r="B3348" t="s">
        <v>7630</v>
      </c>
      <c r="C3348" t="s">
        <v>5917</v>
      </c>
      <c r="D3348">
        <v>2</v>
      </c>
    </row>
    <row r="3349" spans="1:4">
      <c r="A3349" s="2" t="s">
        <v>7335</v>
      </c>
      <c r="B3349" t="s">
        <v>7630</v>
      </c>
      <c r="C3349" t="s">
        <v>5917</v>
      </c>
      <c r="D3349">
        <v>2</v>
      </c>
    </row>
    <row r="3350" spans="1:4">
      <c r="A3350" s="2" t="s">
        <v>7579</v>
      </c>
      <c r="B3350" t="s">
        <v>5385</v>
      </c>
      <c r="C3350" t="s">
        <v>5917</v>
      </c>
      <c r="D3350">
        <v>1</v>
      </c>
    </row>
    <row r="3351" spans="1:4">
      <c r="A3351" s="2" t="s">
        <v>6190</v>
      </c>
      <c r="B3351" t="s">
        <v>7630</v>
      </c>
      <c r="C3351" t="s">
        <v>5917</v>
      </c>
      <c r="D3351">
        <v>2</v>
      </c>
    </row>
    <row r="3352" spans="1:4">
      <c r="A3352" s="2" t="s">
        <v>6016</v>
      </c>
      <c r="B3352" t="s">
        <v>5916</v>
      </c>
      <c r="C3352" t="s">
        <v>5756</v>
      </c>
      <c r="D3352">
        <v>1</v>
      </c>
    </row>
    <row r="3353" spans="1:4">
      <c r="A3353" s="2" t="s">
        <v>1304</v>
      </c>
      <c r="B3353" t="s">
        <v>366</v>
      </c>
      <c r="C3353" t="s">
        <v>5917</v>
      </c>
      <c r="D3353">
        <v>1</v>
      </c>
    </row>
    <row r="3354" spans="1:4">
      <c r="A3354" s="2" t="s">
        <v>1531</v>
      </c>
      <c r="B3354" t="s">
        <v>7630</v>
      </c>
      <c r="C3354" t="s">
        <v>5917</v>
      </c>
      <c r="D3354">
        <v>2</v>
      </c>
    </row>
    <row r="3355" spans="1:4">
      <c r="A3355" s="2" t="s">
        <v>4540</v>
      </c>
      <c r="B3355" t="s">
        <v>7630</v>
      </c>
      <c r="C3355" t="s">
        <v>5917</v>
      </c>
      <c r="D3355">
        <v>2</v>
      </c>
    </row>
    <row r="3356" spans="1:4">
      <c r="A3356" s="2" t="s">
        <v>3012</v>
      </c>
      <c r="B3356" t="s">
        <v>7630</v>
      </c>
      <c r="C3356" t="s">
        <v>5917</v>
      </c>
      <c r="D3356">
        <v>2</v>
      </c>
    </row>
    <row r="3357" spans="1:4">
      <c r="A3357" s="2" t="s">
        <v>7872</v>
      </c>
      <c r="B3357" t="s">
        <v>7630</v>
      </c>
      <c r="C3357" t="s">
        <v>5917</v>
      </c>
      <c r="D3357">
        <v>2</v>
      </c>
    </row>
    <row r="3358" spans="1:4">
      <c r="A3358" s="2" t="s">
        <v>2262</v>
      </c>
      <c r="B3358" t="s">
        <v>7630</v>
      </c>
      <c r="C3358" t="s">
        <v>5917</v>
      </c>
      <c r="D3358">
        <v>2</v>
      </c>
    </row>
    <row r="3359" spans="1:4">
      <c r="A3359" s="2" t="s">
        <v>5443</v>
      </c>
      <c r="B3359" t="s">
        <v>7630</v>
      </c>
      <c r="C3359" t="s">
        <v>5917</v>
      </c>
      <c r="D3359">
        <v>2</v>
      </c>
    </row>
    <row r="3360" spans="1:4">
      <c r="A3360" s="2" t="s">
        <v>4432</v>
      </c>
      <c r="B3360" t="s">
        <v>7630</v>
      </c>
      <c r="C3360" t="s">
        <v>5917</v>
      </c>
      <c r="D3360">
        <v>2</v>
      </c>
    </row>
    <row r="3361" spans="1:4">
      <c r="A3361" s="2" t="s">
        <v>1821</v>
      </c>
      <c r="B3361" t="s">
        <v>7630</v>
      </c>
      <c r="C3361" t="s">
        <v>5917</v>
      </c>
      <c r="D3361">
        <v>2</v>
      </c>
    </row>
    <row r="3362" spans="1:4">
      <c r="A3362" s="2" t="s">
        <v>2529</v>
      </c>
      <c r="B3362" t="s">
        <v>5385</v>
      </c>
      <c r="C3362" t="s">
        <v>5917</v>
      </c>
      <c r="D3362">
        <v>1</v>
      </c>
    </row>
    <row r="3363" spans="1:4">
      <c r="A3363" s="2" t="s">
        <v>320</v>
      </c>
      <c r="B3363" t="s">
        <v>5385</v>
      </c>
      <c r="C3363" t="s">
        <v>5917</v>
      </c>
      <c r="D3363">
        <v>1</v>
      </c>
    </row>
    <row r="3364" spans="1:4">
      <c r="A3364" s="2" t="s">
        <v>4903</v>
      </c>
      <c r="B3364" t="s">
        <v>7630</v>
      </c>
      <c r="C3364" t="s">
        <v>5917</v>
      </c>
      <c r="D3364">
        <v>2</v>
      </c>
    </row>
    <row r="3365" spans="1:4">
      <c r="A3365" s="2" t="s">
        <v>2103</v>
      </c>
      <c r="B3365" t="s">
        <v>7630</v>
      </c>
      <c r="C3365" t="s">
        <v>5917</v>
      </c>
      <c r="D3365">
        <v>2</v>
      </c>
    </row>
    <row r="3366" spans="1:4">
      <c r="A3366" s="2" t="s">
        <v>1025</v>
      </c>
      <c r="B3366" t="s">
        <v>615</v>
      </c>
      <c r="C3366" t="s">
        <v>5917</v>
      </c>
      <c r="D3366">
        <v>1</v>
      </c>
    </row>
    <row r="3367" spans="1:4">
      <c r="A3367" s="2" t="s">
        <v>4402</v>
      </c>
      <c r="B3367" t="s">
        <v>7630</v>
      </c>
      <c r="C3367" t="s">
        <v>5917</v>
      </c>
      <c r="D3367">
        <v>2</v>
      </c>
    </row>
    <row r="3368" spans="1:4">
      <c r="A3368" s="2" t="s">
        <v>7966</v>
      </c>
      <c r="B3368" t="s">
        <v>7630</v>
      </c>
      <c r="C3368" t="s">
        <v>5917</v>
      </c>
      <c r="D3368">
        <v>2</v>
      </c>
    </row>
    <row r="3369" spans="1:4">
      <c r="A3369" s="2" t="s">
        <v>7220</v>
      </c>
      <c r="B3369" t="s">
        <v>7630</v>
      </c>
      <c r="C3369" t="s">
        <v>5917</v>
      </c>
      <c r="D3369">
        <v>2</v>
      </c>
    </row>
    <row r="3370" spans="1:4">
      <c r="A3370" s="2" t="s">
        <v>7479</v>
      </c>
      <c r="B3370" t="s">
        <v>7630</v>
      </c>
      <c r="C3370" t="s">
        <v>5917</v>
      </c>
      <c r="D3370">
        <v>2</v>
      </c>
    </row>
    <row r="3371" spans="1:4">
      <c r="A3371" s="2" t="s">
        <v>3158</v>
      </c>
      <c r="B3371" t="s">
        <v>7630</v>
      </c>
      <c r="C3371" t="s">
        <v>5917</v>
      </c>
      <c r="D3371">
        <v>2</v>
      </c>
    </row>
    <row r="3372" spans="1:4">
      <c r="A3372" s="2" t="s">
        <v>5606</v>
      </c>
      <c r="B3372" t="s">
        <v>5385</v>
      </c>
      <c r="C3372" t="s">
        <v>5917</v>
      </c>
      <c r="D3372">
        <v>1</v>
      </c>
    </row>
    <row r="3373" spans="1:4">
      <c r="A3373" s="2" t="s">
        <v>2232</v>
      </c>
      <c r="B3373" t="s">
        <v>7630</v>
      </c>
      <c r="C3373" t="s">
        <v>5917</v>
      </c>
      <c r="D3373">
        <v>2</v>
      </c>
    </row>
    <row r="3374" spans="1:4">
      <c r="A3374" s="2" t="s">
        <v>155</v>
      </c>
      <c r="B3374" t="s">
        <v>42</v>
      </c>
      <c r="C3374" t="s">
        <v>5917</v>
      </c>
      <c r="D3374">
        <v>1</v>
      </c>
    </row>
    <row r="3375" spans="1:4">
      <c r="A3375" s="2" t="s">
        <v>5128</v>
      </c>
      <c r="B3375" t="s">
        <v>7630</v>
      </c>
      <c r="C3375" t="s">
        <v>5917</v>
      </c>
      <c r="D3375">
        <v>2</v>
      </c>
    </row>
    <row r="3376" spans="1:4">
      <c r="A3376" s="2" t="s">
        <v>6351</v>
      </c>
      <c r="B3376" t="s">
        <v>7630</v>
      </c>
      <c r="C3376" t="s">
        <v>5917</v>
      </c>
      <c r="D3376">
        <v>2</v>
      </c>
    </row>
    <row r="3377" spans="1:4">
      <c r="A3377" s="2" t="s">
        <v>2032</v>
      </c>
      <c r="B3377" t="s">
        <v>7630</v>
      </c>
      <c r="C3377" t="s">
        <v>5917</v>
      </c>
      <c r="D3377">
        <v>2</v>
      </c>
    </row>
    <row r="3378" spans="1:4">
      <c r="A3378" s="2" t="s">
        <v>7434</v>
      </c>
      <c r="B3378" t="s">
        <v>7630</v>
      </c>
      <c r="C3378" t="s">
        <v>5917</v>
      </c>
      <c r="D3378">
        <v>2</v>
      </c>
    </row>
    <row r="3379" spans="1:4">
      <c r="A3379" s="2" t="s">
        <v>7068</v>
      </c>
      <c r="B3379" t="s">
        <v>7630</v>
      </c>
      <c r="C3379" t="s">
        <v>5917</v>
      </c>
      <c r="D3379">
        <v>2</v>
      </c>
    </row>
    <row r="3380" spans="1:4">
      <c r="A3380" s="2" t="s">
        <v>6506</v>
      </c>
      <c r="B3380" t="s">
        <v>7630</v>
      </c>
      <c r="C3380" t="s">
        <v>5917</v>
      </c>
      <c r="D3380">
        <v>2</v>
      </c>
    </row>
    <row r="3381" spans="1:4">
      <c r="A3381" s="2" t="s">
        <v>5483</v>
      </c>
      <c r="B3381" t="s">
        <v>5385</v>
      </c>
      <c r="C3381" t="s">
        <v>5917</v>
      </c>
      <c r="D3381">
        <v>1</v>
      </c>
    </row>
    <row r="3382" spans="1:4">
      <c r="A3382" s="2" t="s">
        <v>6568</v>
      </c>
      <c r="B3382" t="s">
        <v>5385</v>
      </c>
      <c r="C3382" t="s">
        <v>5917</v>
      </c>
      <c r="D3382">
        <v>1</v>
      </c>
    </row>
    <row r="3383" spans="1:4">
      <c r="A3383" s="2" t="s">
        <v>5468</v>
      </c>
      <c r="B3383" t="s">
        <v>7630</v>
      </c>
      <c r="C3383" t="s">
        <v>5917</v>
      </c>
      <c r="D3383">
        <v>2</v>
      </c>
    </row>
    <row r="3384" spans="1:4">
      <c r="A3384" s="2" t="s">
        <v>4145</v>
      </c>
      <c r="B3384" t="s">
        <v>7630</v>
      </c>
      <c r="C3384" t="s">
        <v>5917</v>
      </c>
      <c r="D3384">
        <v>2</v>
      </c>
    </row>
    <row r="3385" spans="1:4">
      <c r="A3385" s="2" t="s">
        <v>3733</v>
      </c>
      <c r="B3385" t="s">
        <v>7630</v>
      </c>
      <c r="C3385" t="s">
        <v>5917</v>
      </c>
      <c r="D3385">
        <v>2</v>
      </c>
    </row>
    <row r="3386" spans="1:4">
      <c r="A3386" s="2" t="s">
        <v>5632</v>
      </c>
      <c r="B3386" t="s">
        <v>5385</v>
      </c>
      <c r="C3386" t="s">
        <v>5917</v>
      </c>
      <c r="D3386">
        <v>1</v>
      </c>
    </row>
    <row r="3387" spans="1:4">
      <c r="A3387" s="2" t="s">
        <v>1657</v>
      </c>
      <c r="B3387" t="s">
        <v>5385</v>
      </c>
      <c r="C3387" t="s">
        <v>5917</v>
      </c>
      <c r="D3387">
        <v>1</v>
      </c>
    </row>
    <row r="3388" spans="1:4">
      <c r="A3388" s="2" t="s">
        <v>5224</v>
      </c>
      <c r="B3388" t="s">
        <v>7630</v>
      </c>
      <c r="C3388" t="s">
        <v>5917</v>
      </c>
      <c r="D3388">
        <v>2</v>
      </c>
    </row>
    <row r="3389" spans="1:4">
      <c r="A3389" s="2" t="s">
        <v>6446</v>
      </c>
      <c r="B3389" t="s">
        <v>7630</v>
      </c>
      <c r="C3389" t="s">
        <v>5917</v>
      </c>
      <c r="D3389">
        <v>2</v>
      </c>
    </row>
    <row r="3390" spans="1:4">
      <c r="A3390" s="2" t="s">
        <v>1146</v>
      </c>
      <c r="B3390" t="s">
        <v>5385</v>
      </c>
      <c r="C3390" t="s">
        <v>5917</v>
      </c>
      <c r="D3390">
        <v>1</v>
      </c>
    </row>
    <row r="3391" spans="1:4">
      <c r="A3391" s="2" t="s">
        <v>207</v>
      </c>
      <c r="B3391" t="s">
        <v>5385</v>
      </c>
      <c r="C3391" t="s">
        <v>5758</v>
      </c>
      <c r="D3391">
        <v>1</v>
      </c>
    </row>
    <row r="3392" spans="1:4">
      <c r="A3392" s="2" t="s">
        <v>7763</v>
      </c>
      <c r="B3392" t="s">
        <v>7630</v>
      </c>
      <c r="C3392" t="s">
        <v>5917</v>
      </c>
      <c r="D3392">
        <v>2</v>
      </c>
    </row>
    <row r="3393" spans="1:4">
      <c r="A3393" s="2" t="s">
        <v>2922</v>
      </c>
      <c r="B3393" t="s">
        <v>7630</v>
      </c>
      <c r="C3393" t="s">
        <v>5917</v>
      </c>
      <c r="D3393">
        <v>2</v>
      </c>
    </row>
    <row r="3394" spans="1:4">
      <c r="A3394" s="2" t="s">
        <v>6858</v>
      </c>
      <c r="B3394" t="s">
        <v>7630</v>
      </c>
      <c r="C3394" t="s">
        <v>5917</v>
      </c>
      <c r="D3394">
        <v>2</v>
      </c>
    </row>
    <row r="3395" spans="1:4">
      <c r="A3395" s="2" t="s">
        <v>3488</v>
      </c>
      <c r="B3395" t="s">
        <v>7630</v>
      </c>
      <c r="C3395" t="s">
        <v>5917</v>
      </c>
      <c r="D3395">
        <v>2</v>
      </c>
    </row>
    <row r="3396" spans="1:4">
      <c r="A3396" s="2" t="s">
        <v>3514</v>
      </c>
      <c r="B3396" t="s">
        <v>7630</v>
      </c>
      <c r="C3396" t="s">
        <v>5917</v>
      </c>
      <c r="D3396">
        <v>2</v>
      </c>
    </row>
    <row r="3397" spans="1:4">
      <c r="A3397" s="2" t="s">
        <v>5105</v>
      </c>
      <c r="B3397" t="s">
        <v>7630</v>
      </c>
      <c r="C3397" t="s">
        <v>5917</v>
      </c>
      <c r="D3397">
        <v>2</v>
      </c>
    </row>
    <row r="3398" spans="1:4">
      <c r="A3398" s="2" t="s">
        <v>4716</v>
      </c>
      <c r="B3398" t="s">
        <v>7630</v>
      </c>
      <c r="C3398" t="s">
        <v>5917</v>
      </c>
      <c r="D3398">
        <v>2</v>
      </c>
    </row>
    <row r="3399" spans="1:4">
      <c r="A3399" s="2" t="s">
        <v>1819</v>
      </c>
      <c r="B3399" t="s">
        <v>7630</v>
      </c>
      <c r="C3399" t="s">
        <v>5917</v>
      </c>
      <c r="D3399">
        <v>2</v>
      </c>
    </row>
    <row r="3400" spans="1:4">
      <c r="A3400" s="2" t="s">
        <v>1682</v>
      </c>
      <c r="B3400" t="s">
        <v>7630</v>
      </c>
      <c r="C3400" t="s">
        <v>5917</v>
      </c>
      <c r="D3400">
        <v>2</v>
      </c>
    </row>
    <row r="3401" spans="1:4">
      <c r="A3401" s="2" t="s">
        <v>3124</v>
      </c>
      <c r="B3401" t="s">
        <v>7630</v>
      </c>
      <c r="C3401" t="s">
        <v>5917</v>
      </c>
      <c r="D3401">
        <v>2</v>
      </c>
    </row>
    <row r="3402" spans="1:4">
      <c r="A3402" s="2" t="s">
        <v>6321</v>
      </c>
      <c r="B3402" t="s">
        <v>7630</v>
      </c>
      <c r="C3402" t="s">
        <v>5917</v>
      </c>
      <c r="D3402">
        <v>2</v>
      </c>
    </row>
    <row r="3403" spans="1:4">
      <c r="A3403" s="2" t="s">
        <v>7194</v>
      </c>
      <c r="B3403" t="s">
        <v>5385</v>
      </c>
      <c r="C3403" t="s">
        <v>5917</v>
      </c>
      <c r="D3403">
        <v>1</v>
      </c>
    </row>
    <row r="3404" spans="1:4">
      <c r="A3404" s="2" t="s">
        <v>6603</v>
      </c>
      <c r="B3404" t="s">
        <v>5385</v>
      </c>
      <c r="C3404" t="s">
        <v>5917</v>
      </c>
      <c r="D3404">
        <v>1</v>
      </c>
    </row>
    <row r="3405" spans="1:4">
      <c r="A3405" s="2" t="s">
        <v>1215</v>
      </c>
      <c r="B3405" t="s">
        <v>5385</v>
      </c>
      <c r="C3405" t="s">
        <v>5917</v>
      </c>
      <c r="D3405">
        <v>1</v>
      </c>
    </row>
    <row r="3406" spans="1:4">
      <c r="A3406" s="2" t="s">
        <v>279</v>
      </c>
      <c r="B3406" t="s">
        <v>5385</v>
      </c>
      <c r="C3406" t="s">
        <v>5917</v>
      </c>
      <c r="D3406">
        <v>1</v>
      </c>
    </row>
    <row r="3407" spans="1:4">
      <c r="A3407" s="2" t="s">
        <v>5462</v>
      </c>
      <c r="B3407" t="s">
        <v>7630</v>
      </c>
      <c r="C3407" t="s">
        <v>5917</v>
      </c>
      <c r="D3407">
        <v>2</v>
      </c>
    </row>
    <row r="3408" spans="1:4">
      <c r="A3408" s="2" t="s">
        <v>1728</v>
      </c>
      <c r="B3408" t="s">
        <v>7630</v>
      </c>
      <c r="C3408" t="s">
        <v>5917</v>
      </c>
      <c r="D3408">
        <v>2</v>
      </c>
    </row>
    <row r="3409" spans="1:4">
      <c r="A3409" s="2" t="s">
        <v>1563</v>
      </c>
      <c r="B3409" t="s">
        <v>7630</v>
      </c>
      <c r="C3409" t="s">
        <v>5917</v>
      </c>
      <c r="D3409">
        <v>2</v>
      </c>
    </row>
    <row r="3410" spans="1:4">
      <c r="A3410" s="2" t="s">
        <v>4614</v>
      </c>
      <c r="B3410" t="s">
        <v>7630</v>
      </c>
      <c r="C3410" t="s">
        <v>5917</v>
      </c>
      <c r="D3410">
        <v>2</v>
      </c>
    </row>
    <row r="3411" spans="1:4">
      <c r="A3411" s="2" t="s">
        <v>4154</v>
      </c>
      <c r="B3411" t="s">
        <v>7630</v>
      </c>
      <c r="C3411" t="s">
        <v>5917</v>
      </c>
      <c r="D3411">
        <v>2</v>
      </c>
    </row>
    <row r="3412" spans="1:4">
      <c r="A3412" s="2" t="s">
        <v>4126</v>
      </c>
      <c r="B3412" t="s">
        <v>7630</v>
      </c>
      <c r="C3412" t="s">
        <v>5917</v>
      </c>
      <c r="D3412">
        <v>2</v>
      </c>
    </row>
    <row r="3413" spans="1:4">
      <c r="A3413" s="2" t="s">
        <v>1161</v>
      </c>
      <c r="B3413" t="s">
        <v>5916</v>
      </c>
      <c r="C3413" t="s">
        <v>5758</v>
      </c>
      <c r="D3413">
        <v>1</v>
      </c>
    </row>
    <row r="3414" spans="1:4">
      <c r="A3414" s="2" t="s">
        <v>826</v>
      </c>
      <c r="B3414" t="s">
        <v>5385</v>
      </c>
      <c r="C3414" t="s">
        <v>5917</v>
      </c>
      <c r="D3414">
        <v>1</v>
      </c>
    </row>
    <row r="3415" spans="1:4">
      <c r="A3415" s="2" t="s">
        <v>280</v>
      </c>
      <c r="B3415" t="s">
        <v>5385</v>
      </c>
      <c r="C3415" t="s">
        <v>5917</v>
      </c>
      <c r="D3415">
        <v>1</v>
      </c>
    </row>
    <row r="3416" spans="1:4">
      <c r="A3416" s="2" t="s">
        <v>7231</v>
      </c>
      <c r="B3416" t="s">
        <v>7630</v>
      </c>
      <c r="C3416" t="s">
        <v>5917</v>
      </c>
      <c r="D3416">
        <v>2</v>
      </c>
    </row>
    <row r="3417" spans="1:4">
      <c r="A3417" s="2" t="s">
        <v>7474</v>
      </c>
      <c r="B3417" t="s">
        <v>7630</v>
      </c>
      <c r="C3417" t="s">
        <v>5917</v>
      </c>
      <c r="D3417">
        <v>2</v>
      </c>
    </row>
    <row r="3418" spans="1:4">
      <c r="A3418" s="2" t="s">
        <v>5106</v>
      </c>
      <c r="B3418" t="s">
        <v>5385</v>
      </c>
      <c r="C3418" t="s">
        <v>5917</v>
      </c>
      <c r="D3418">
        <v>1</v>
      </c>
    </row>
    <row r="3419" spans="1:4">
      <c r="A3419" s="2" t="s">
        <v>2889</v>
      </c>
      <c r="B3419" t="s">
        <v>7630</v>
      </c>
      <c r="C3419" t="s">
        <v>5917</v>
      </c>
      <c r="D3419">
        <v>2</v>
      </c>
    </row>
    <row r="3420" spans="1:4">
      <c r="A3420" s="2" t="s">
        <v>7717</v>
      </c>
      <c r="B3420" t="s">
        <v>5385</v>
      </c>
      <c r="C3420" t="s">
        <v>5917</v>
      </c>
      <c r="D3420">
        <v>1</v>
      </c>
    </row>
    <row r="3421" spans="1:4">
      <c r="A3421" s="2" t="s">
        <v>2868</v>
      </c>
      <c r="B3421" t="s">
        <v>7630</v>
      </c>
      <c r="C3421" t="s">
        <v>5917</v>
      </c>
      <c r="D3421">
        <v>2</v>
      </c>
    </row>
    <row r="3422" spans="1:4">
      <c r="A3422" s="2" t="s">
        <v>4336</v>
      </c>
      <c r="B3422" t="s">
        <v>7630</v>
      </c>
      <c r="C3422" t="s">
        <v>5917</v>
      </c>
      <c r="D3422">
        <v>2</v>
      </c>
    </row>
    <row r="3423" spans="1:4">
      <c r="A3423" s="2" t="s">
        <v>5987</v>
      </c>
      <c r="B3423" t="s">
        <v>7630</v>
      </c>
      <c r="C3423" t="s">
        <v>5917</v>
      </c>
      <c r="D3423">
        <v>2</v>
      </c>
    </row>
    <row r="3424" spans="1:4">
      <c r="A3424" s="2" t="s">
        <v>2142</v>
      </c>
      <c r="B3424" t="s">
        <v>7630</v>
      </c>
      <c r="C3424" t="s">
        <v>5917</v>
      </c>
      <c r="D3424">
        <v>2</v>
      </c>
    </row>
    <row r="3425" spans="1:4">
      <c r="A3425" s="2" t="s">
        <v>1994</v>
      </c>
      <c r="B3425" t="s">
        <v>7630</v>
      </c>
      <c r="C3425" t="s">
        <v>5917</v>
      </c>
      <c r="D3425">
        <v>2</v>
      </c>
    </row>
    <row r="3426" spans="1:4">
      <c r="A3426" s="2" t="s">
        <v>6904</v>
      </c>
      <c r="B3426" t="s">
        <v>7630</v>
      </c>
      <c r="C3426" t="s">
        <v>5917</v>
      </c>
      <c r="D3426">
        <v>2</v>
      </c>
    </row>
    <row r="3427" spans="1:4">
      <c r="A3427" s="2" t="s">
        <v>7696</v>
      </c>
      <c r="B3427" t="s">
        <v>1045</v>
      </c>
      <c r="C3427" t="s">
        <v>5917</v>
      </c>
      <c r="D3427">
        <v>1</v>
      </c>
    </row>
    <row r="3428" spans="1:4">
      <c r="A3428" s="2" t="s">
        <v>4914</v>
      </c>
      <c r="B3428" t="s">
        <v>7630</v>
      </c>
      <c r="C3428" t="s">
        <v>5917</v>
      </c>
      <c r="D3428">
        <v>2</v>
      </c>
    </row>
    <row r="3429" spans="1:4">
      <c r="A3429" s="2" t="s">
        <v>1243</v>
      </c>
      <c r="B3429" t="s">
        <v>5916</v>
      </c>
      <c r="C3429" t="s">
        <v>5917</v>
      </c>
      <c r="D3429">
        <v>1</v>
      </c>
    </row>
    <row r="3430" spans="1:4">
      <c r="A3430" s="2" t="s">
        <v>846</v>
      </c>
      <c r="B3430" t="s">
        <v>1303</v>
      </c>
      <c r="C3430" t="s">
        <v>5917</v>
      </c>
      <c r="D3430">
        <v>1</v>
      </c>
    </row>
    <row r="3431" spans="1:4">
      <c r="A3431" s="2" t="s">
        <v>6712</v>
      </c>
      <c r="B3431" t="s">
        <v>5385</v>
      </c>
      <c r="C3431" t="s">
        <v>5917</v>
      </c>
      <c r="D3431">
        <v>1</v>
      </c>
    </row>
    <row r="3432" spans="1:4">
      <c r="A3432" s="2" t="s">
        <v>3054</v>
      </c>
      <c r="B3432" t="s">
        <v>7630</v>
      </c>
      <c r="C3432" t="s">
        <v>5917</v>
      </c>
      <c r="D3432">
        <v>2</v>
      </c>
    </row>
    <row r="3433" spans="1:4">
      <c r="A3433" s="2" t="s">
        <v>7359</v>
      </c>
      <c r="B3433" t="s">
        <v>7630</v>
      </c>
      <c r="C3433" t="s">
        <v>5917</v>
      </c>
      <c r="D3433">
        <v>2</v>
      </c>
    </row>
    <row r="3434" spans="1:4">
      <c r="A3434" s="2" t="s">
        <v>6704</v>
      </c>
      <c r="B3434" t="s">
        <v>7630</v>
      </c>
      <c r="C3434" t="s">
        <v>5917</v>
      </c>
      <c r="D3434">
        <v>2</v>
      </c>
    </row>
    <row r="3435" spans="1:4">
      <c r="A3435" s="2" t="s">
        <v>2807</v>
      </c>
      <c r="B3435" t="s">
        <v>5168</v>
      </c>
      <c r="C3435" t="s">
        <v>5756</v>
      </c>
      <c r="D3435">
        <v>1</v>
      </c>
    </row>
    <row r="3436" spans="1:4">
      <c r="A3436" s="2" t="s">
        <v>2706</v>
      </c>
      <c r="B3436" t="s">
        <v>5916</v>
      </c>
      <c r="C3436" t="s">
        <v>5917</v>
      </c>
      <c r="D3436">
        <v>1</v>
      </c>
    </row>
    <row r="3437" spans="1:4">
      <c r="A3437" s="2" t="s">
        <v>5153</v>
      </c>
      <c r="B3437" t="s">
        <v>7630</v>
      </c>
      <c r="C3437" t="s">
        <v>5917</v>
      </c>
      <c r="D3437">
        <v>2</v>
      </c>
    </row>
    <row r="3438" spans="1:4">
      <c r="A3438" s="2" t="s">
        <v>1549</v>
      </c>
      <c r="B3438" t="s">
        <v>7630</v>
      </c>
      <c r="C3438" t="s">
        <v>5917</v>
      </c>
      <c r="D3438">
        <v>2</v>
      </c>
    </row>
    <row r="3439" spans="1:4">
      <c r="A3439" s="2" t="s">
        <v>3211</v>
      </c>
      <c r="B3439" t="s">
        <v>7630</v>
      </c>
      <c r="C3439" t="s">
        <v>5917</v>
      </c>
      <c r="D3439">
        <v>2</v>
      </c>
    </row>
    <row r="3440" spans="1:4">
      <c r="A3440" s="2" t="s">
        <v>7051</v>
      </c>
      <c r="B3440" t="s">
        <v>7630</v>
      </c>
      <c r="C3440" t="s">
        <v>5917</v>
      </c>
      <c r="D3440">
        <v>2</v>
      </c>
    </row>
    <row r="3441" spans="1:4">
      <c r="A3441" s="2" t="s">
        <v>2229</v>
      </c>
      <c r="B3441" t="s">
        <v>7630</v>
      </c>
      <c r="C3441" t="s">
        <v>5917</v>
      </c>
      <c r="D3441">
        <v>2</v>
      </c>
    </row>
    <row r="3442" spans="1:4">
      <c r="A3442" s="2" t="s">
        <v>6447</v>
      </c>
      <c r="B3442" t="s">
        <v>7630</v>
      </c>
      <c r="C3442" t="s">
        <v>5917</v>
      </c>
      <c r="D3442">
        <v>2</v>
      </c>
    </row>
    <row r="3443" spans="1:4">
      <c r="A3443" s="2" t="s">
        <v>156</v>
      </c>
      <c r="B3443" t="s">
        <v>5916</v>
      </c>
      <c r="C3443" t="s">
        <v>5917</v>
      </c>
      <c r="D3443">
        <v>1</v>
      </c>
    </row>
    <row r="3444" spans="1:4">
      <c r="A3444" s="2" t="s">
        <v>157</v>
      </c>
      <c r="B3444" t="s">
        <v>992</v>
      </c>
      <c r="C3444" t="s">
        <v>5917</v>
      </c>
      <c r="D3444">
        <v>1</v>
      </c>
    </row>
    <row r="3445" spans="1:4">
      <c r="A3445" s="2" t="s">
        <v>4991</v>
      </c>
      <c r="B3445" t="s">
        <v>7630</v>
      </c>
      <c r="C3445" t="s">
        <v>5917</v>
      </c>
      <c r="D3445">
        <v>2</v>
      </c>
    </row>
    <row r="3446" spans="1:4">
      <c r="A3446" s="2" t="s">
        <v>4853</v>
      </c>
      <c r="B3446" t="s">
        <v>7630</v>
      </c>
      <c r="C3446" t="s">
        <v>5917</v>
      </c>
      <c r="D3446">
        <v>2</v>
      </c>
    </row>
    <row r="3447" spans="1:4">
      <c r="A3447" s="2" t="s">
        <v>5567</v>
      </c>
      <c r="B3447" t="s">
        <v>5916</v>
      </c>
      <c r="C3447" t="s">
        <v>5917</v>
      </c>
      <c r="D3447">
        <v>1</v>
      </c>
    </row>
    <row r="3448" spans="1:4">
      <c r="A3448" s="2" t="s">
        <v>5246</v>
      </c>
      <c r="B3448" t="s">
        <v>7630</v>
      </c>
      <c r="C3448" t="s">
        <v>5758</v>
      </c>
      <c r="D3448">
        <v>2</v>
      </c>
    </row>
    <row r="3449" spans="1:4">
      <c r="A3449" s="2" t="s">
        <v>2478</v>
      </c>
      <c r="B3449" t="s">
        <v>5385</v>
      </c>
      <c r="C3449" t="s">
        <v>5917</v>
      </c>
      <c r="D3449">
        <v>1</v>
      </c>
    </row>
    <row r="3450" spans="1:4">
      <c r="A3450" s="2" t="s">
        <v>896</v>
      </c>
      <c r="B3450" t="s">
        <v>5385</v>
      </c>
      <c r="C3450" t="s">
        <v>5917</v>
      </c>
      <c r="D3450">
        <v>1</v>
      </c>
    </row>
    <row r="3451" spans="1:4">
      <c r="A3451" s="2" t="s">
        <v>2091</v>
      </c>
      <c r="B3451" t="s">
        <v>7630</v>
      </c>
      <c r="C3451" t="s">
        <v>5917</v>
      </c>
      <c r="D3451">
        <v>2</v>
      </c>
    </row>
    <row r="3452" spans="1:4">
      <c r="A3452" s="2" t="s">
        <v>5274</v>
      </c>
      <c r="B3452" t="s">
        <v>5385</v>
      </c>
      <c r="C3452" t="s">
        <v>5917</v>
      </c>
      <c r="D3452">
        <v>1</v>
      </c>
    </row>
    <row r="3453" spans="1:4">
      <c r="A3453" s="2" t="s">
        <v>6676</v>
      </c>
      <c r="B3453" t="s">
        <v>7630</v>
      </c>
      <c r="C3453" t="s">
        <v>5917</v>
      </c>
      <c r="D3453">
        <v>2</v>
      </c>
    </row>
    <row r="3454" spans="1:4">
      <c r="A3454" s="2" t="s">
        <v>5857</v>
      </c>
      <c r="B3454" t="s">
        <v>5916</v>
      </c>
      <c r="C3454" t="s">
        <v>5917</v>
      </c>
      <c r="D3454">
        <v>2</v>
      </c>
    </row>
    <row r="3455" spans="1:4">
      <c r="A3455" s="2" t="s">
        <v>5946</v>
      </c>
      <c r="B3455" t="s">
        <v>5385</v>
      </c>
      <c r="C3455" t="s">
        <v>5917</v>
      </c>
      <c r="D3455">
        <v>1</v>
      </c>
    </row>
    <row r="3456" spans="1:4">
      <c r="A3456" s="2" t="s">
        <v>6169</v>
      </c>
      <c r="B3456" t="s">
        <v>7630</v>
      </c>
      <c r="C3456" t="s">
        <v>5758</v>
      </c>
      <c r="D3456">
        <v>2</v>
      </c>
    </row>
    <row r="3457" spans="1:4">
      <c r="A3457" s="2" t="s">
        <v>5240</v>
      </c>
      <c r="B3457" t="s">
        <v>5173</v>
      </c>
      <c r="C3457" t="s">
        <v>5757</v>
      </c>
      <c r="D3457">
        <v>1</v>
      </c>
    </row>
    <row r="3458" spans="1:4">
      <c r="A3458" s="2" t="s">
        <v>2246</v>
      </c>
      <c r="B3458" t="s">
        <v>5385</v>
      </c>
      <c r="C3458" t="s">
        <v>5917</v>
      </c>
      <c r="D3458">
        <v>1</v>
      </c>
    </row>
    <row r="3459" spans="1:4">
      <c r="A3459" s="2" t="s">
        <v>496</v>
      </c>
      <c r="B3459" t="s">
        <v>5385</v>
      </c>
      <c r="C3459" t="s">
        <v>5917</v>
      </c>
      <c r="D3459">
        <v>1</v>
      </c>
    </row>
    <row r="3460" spans="1:4">
      <c r="A3460" s="2" t="s">
        <v>1571</v>
      </c>
      <c r="B3460" t="s">
        <v>7630</v>
      </c>
      <c r="C3460" t="s">
        <v>5917</v>
      </c>
      <c r="D3460">
        <v>2</v>
      </c>
    </row>
    <row r="3461" spans="1:4">
      <c r="A3461" s="2" t="s">
        <v>1699</v>
      </c>
      <c r="B3461" t="s">
        <v>7630</v>
      </c>
      <c r="C3461" t="s">
        <v>5917</v>
      </c>
      <c r="D3461">
        <v>2</v>
      </c>
    </row>
    <row r="3462" spans="1:4">
      <c r="A3462" s="2" t="s">
        <v>4100</v>
      </c>
      <c r="B3462" t="s">
        <v>7630</v>
      </c>
      <c r="C3462" t="s">
        <v>5917</v>
      </c>
      <c r="D3462">
        <v>2</v>
      </c>
    </row>
    <row r="3463" spans="1:4">
      <c r="A3463" s="2" t="s">
        <v>3627</v>
      </c>
      <c r="B3463" t="s">
        <v>7630</v>
      </c>
      <c r="C3463" t="s">
        <v>5917</v>
      </c>
      <c r="D3463">
        <v>2</v>
      </c>
    </row>
    <row r="3464" spans="1:4">
      <c r="A3464" s="2" t="s">
        <v>2967</v>
      </c>
      <c r="B3464" t="s">
        <v>7630</v>
      </c>
      <c r="C3464" t="s">
        <v>5917</v>
      </c>
      <c r="D3464">
        <v>2</v>
      </c>
    </row>
    <row r="3465" spans="1:4">
      <c r="A3465" s="2" t="s">
        <v>5035</v>
      </c>
      <c r="B3465" t="s">
        <v>7630</v>
      </c>
      <c r="C3465" t="s">
        <v>5917</v>
      </c>
      <c r="D3465">
        <v>2</v>
      </c>
    </row>
    <row r="3466" spans="1:4">
      <c r="A3466" s="2" t="s">
        <v>6639</v>
      </c>
      <c r="B3466" t="s">
        <v>613</v>
      </c>
      <c r="C3466" t="s">
        <v>5917</v>
      </c>
      <c r="D3466">
        <v>1</v>
      </c>
    </row>
    <row r="3467" spans="1:4">
      <c r="A3467" s="2" t="s">
        <v>2757</v>
      </c>
      <c r="B3467" t="s">
        <v>7630</v>
      </c>
      <c r="C3467" t="s">
        <v>5917</v>
      </c>
      <c r="D3467">
        <v>2</v>
      </c>
    </row>
    <row r="3468" spans="1:4">
      <c r="A3468" s="2" t="s">
        <v>7428</v>
      </c>
      <c r="B3468" t="s">
        <v>7630</v>
      </c>
      <c r="C3468" t="s">
        <v>5917</v>
      </c>
      <c r="D3468">
        <v>2</v>
      </c>
    </row>
    <row r="3469" spans="1:4">
      <c r="A3469" s="2" t="s">
        <v>5994</v>
      </c>
      <c r="B3469" t="s">
        <v>7630</v>
      </c>
      <c r="C3469" t="s">
        <v>5917</v>
      </c>
      <c r="D3469">
        <v>2</v>
      </c>
    </row>
    <row r="3470" spans="1:4">
      <c r="A3470" s="2" t="s">
        <v>2172</v>
      </c>
      <c r="B3470" t="s">
        <v>7630</v>
      </c>
      <c r="C3470" t="s">
        <v>5917</v>
      </c>
      <c r="D3470">
        <v>2</v>
      </c>
    </row>
    <row r="3471" spans="1:4">
      <c r="A3471" s="2" t="s">
        <v>3279</v>
      </c>
      <c r="B3471" t="s">
        <v>5385</v>
      </c>
      <c r="C3471" t="s">
        <v>5917</v>
      </c>
      <c r="D3471">
        <v>1</v>
      </c>
    </row>
    <row r="3472" spans="1:4">
      <c r="A3472" s="2" t="s">
        <v>5641</v>
      </c>
      <c r="B3472" t="s">
        <v>7630</v>
      </c>
      <c r="C3472" t="s">
        <v>5917</v>
      </c>
      <c r="D3472">
        <v>2</v>
      </c>
    </row>
    <row r="3473" spans="1:4">
      <c r="A3473" s="2" t="s">
        <v>5163</v>
      </c>
      <c r="B3473" t="s">
        <v>5916</v>
      </c>
      <c r="C3473" t="s">
        <v>5756</v>
      </c>
      <c r="D3473">
        <v>1</v>
      </c>
    </row>
    <row r="3474" spans="1:4">
      <c r="A3474" s="2" t="s">
        <v>1583</v>
      </c>
      <c r="B3474" t="s">
        <v>7630</v>
      </c>
      <c r="C3474" t="s">
        <v>5917</v>
      </c>
      <c r="D3474">
        <v>2</v>
      </c>
    </row>
    <row r="3475" spans="1:4">
      <c r="A3475" s="2" t="s">
        <v>4874</v>
      </c>
      <c r="B3475" t="s">
        <v>7630</v>
      </c>
      <c r="C3475" t="s">
        <v>5917</v>
      </c>
      <c r="D3475">
        <v>2</v>
      </c>
    </row>
    <row r="3476" spans="1:4">
      <c r="A3476" s="2" t="s">
        <v>7927</v>
      </c>
      <c r="B3476" t="s">
        <v>7630</v>
      </c>
      <c r="C3476" t="s">
        <v>5917</v>
      </c>
      <c r="D3476">
        <v>2</v>
      </c>
    </row>
    <row r="3477" spans="1:4">
      <c r="A3477" s="2" t="s">
        <v>7317</v>
      </c>
      <c r="B3477" t="s">
        <v>7630</v>
      </c>
      <c r="C3477" t="s">
        <v>5917</v>
      </c>
      <c r="D3477">
        <v>2</v>
      </c>
    </row>
    <row r="3478" spans="1:4">
      <c r="A3478" s="2" t="s">
        <v>7720</v>
      </c>
      <c r="B3478" t="s">
        <v>7630</v>
      </c>
      <c r="C3478" t="s">
        <v>5917</v>
      </c>
      <c r="D3478">
        <v>2</v>
      </c>
    </row>
    <row r="3479" spans="1:4">
      <c r="A3479" s="2" t="s">
        <v>5803</v>
      </c>
      <c r="B3479" t="s">
        <v>7630</v>
      </c>
      <c r="C3479" t="s">
        <v>5917</v>
      </c>
      <c r="D3479">
        <v>2</v>
      </c>
    </row>
    <row r="3480" spans="1:4">
      <c r="A3480" s="2" t="s">
        <v>3101</v>
      </c>
      <c r="B3480" t="s">
        <v>5385</v>
      </c>
      <c r="C3480" t="s">
        <v>5917</v>
      </c>
      <c r="D3480">
        <v>1</v>
      </c>
    </row>
    <row r="3481" spans="1:4">
      <c r="A3481" s="2" t="s">
        <v>7823</v>
      </c>
      <c r="B3481" t="s">
        <v>5385</v>
      </c>
      <c r="C3481" t="s">
        <v>5917</v>
      </c>
      <c r="D3481">
        <v>1</v>
      </c>
    </row>
    <row r="3482" spans="1:4">
      <c r="A3482" s="2" t="s">
        <v>7348</v>
      </c>
      <c r="B3482" t="s">
        <v>7630</v>
      </c>
      <c r="C3482" t="s">
        <v>5917</v>
      </c>
      <c r="D3482">
        <v>2</v>
      </c>
    </row>
    <row r="3483" spans="1:4">
      <c r="A3483" s="2" t="s">
        <v>5160</v>
      </c>
      <c r="B3483" t="s">
        <v>7630</v>
      </c>
      <c r="C3483" t="s">
        <v>5917</v>
      </c>
      <c r="D3483">
        <v>2</v>
      </c>
    </row>
    <row r="3484" spans="1:4">
      <c r="A3484" s="2" t="s">
        <v>2794</v>
      </c>
      <c r="B3484" t="s">
        <v>5172</v>
      </c>
      <c r="C3484" t="s">
        <v>5917</v>
      </c>
      <c r="D3484">
        <v>1</v>
      </c>
    </row>
    <row r="3485" spans="1:4">
      <c r="A3485" s="2" t="s">
        <v>158</v>
      </c>
      <c r="B3485" t="s">
        <v>368</v>
      </c>
      <c r="C3485" t="s">
        <v>5917</v>
      </c>
      <c r="D3485">
        <v>1</v>
      </c>
    </row>
    <row r="3486" spans="1:4">
      <c r="A3486" s="2" t="s">
        <v>2924</v>
      </c>
      <c r="B3486" t="s">
        <v>5385</v>
      </c>
      <c r="C3486" t="s">
        <v>5917</v>
      </c>
      <c r="D3486">
        <v>1</v>
      </c>
    </row>
    <row r="3487" spans="1:4">
      <c r="A3487" s="2" t="s">
        <v>2890</v>
      </c>
      <c r="B3487" t="s">
        <v>7630</v>
      </c>
      <c r="C3487" t="s">
        <v>5917</v>
      </c>
      <c r="D3487">
        <v>2</v>
      </c>
    </row>
    <row r="3488" spans="1:4">
      <c r="A3488" s="2" t="s">
        <v>3013</v>
      </c>
      <c r="B3488" t="s">
        <v>759</v>
      </c>
      <c r="C3488" t="s">
        <v>5917</v>
      </c>
      <c r="D3488">
        <v>2</v>
      </c>
    </row>
    <row r="3489" spans="1:4">
      <c r="A3489" s="2" t="s">
        <v>3757</v>
      </c>
      <c r="B3489" t="s">
        <v>7630</v>
      </c>
      <c r="C3489" t="s">
        <v>5917</v>
      </c>
      <c r="D3489">
        <v>2</v>
      </c>
    </row>
    <row r="3490" spans="1:4">
      <c r="A3490" s="2" t="s">
        <v>4773</v>
      </c>
      <c r="B3490" t="s">
        <v>7630</v>
      </c>
      <c r="C3490" t="s">
        <v>5917</v>
      </c>
      <c r="D3490">
        <v>2</v>
      </c>
    </row>
    <row r="3491" spans="1:4">
      <c r="A3491" s="2" t="s">
        <v>7970</v>
      </c>
      <c r="B3491" t="s">
        <v>7630</v>
      </c>
      <c r="C3491" t="s">
        <v>5917</v>
      </c>
      <c r="D3491">
        <v>2</v>
      </c>
    </row>
    <row r="3492" spans="1:4">
      <c r="A3492" s="2" t="s">
        <v>7845</v>
      </c>
      <c r="B3492" t="s">
        <v>7630</v>
      </c>
      <c r="C3492" t="s">
        <v>5917</v>
      </c>
      <c r="D3492">
        <v>2</v>
      </c>
    </row>
    <row r="3493" spans="1:4">
      <c r="A3493" s="2" t="s">
        <v>6838</v>
      </c>
      <c r="B3493" t="s">
        <v>5385</v>
      </c>
      <c r="C3493" t="s">
        <v>5917</v>
      </c>
      <c r="D3493">
        <v>1</v>
      </c>
    </row>
    <row r="3494" spans="1:4">
      <c r="A3494" s="2" t="s">
        <v>2060</v>
      </c>
      <c r="B3494" t="s">
        <v>7630</v>
      </c>
      <c r="C3494" t="s">
        <v>5917</v>
      </c>
      <c r="D3494">
        <v>2</v>
      </c>
    </row>
    <row r="3495" spans="1:4">
      <c r="A3495" s="2" t="s">
        <v>7402</v>
      </c>
      <c r="B3495" t="s">
        <v>7630</v>
      </c>
      <c r="C3495" t="s">
        <v>5917</v>
      </c>
      <c r="D3495">
        <v>2</v>
      </c>
    </row>
    <row r="3496" spans="1:4">
      <c r="A3496" s="2" t="s">
        <v>5289</v>
      </c>
      <c r="B3496" t="s">
        <v>1220</v>
      </c>
      <c r="C3496" t="s">
        <v>5758</v>
      </c>
      <c r="D3496">
        <v>2</v>
      </c>
    </row>
    <row r="3497" spans="1:4">
      <c r="A3497" s="2" t="s">
        <v>1236</v>
      </c>
      <c r="B3497" t="s">
        <v>5916</v>
      </c>
      <c r="C3497" t="s">
        <v>5917</v>
      </c>
      <c r="D3497">
        <v>1</v>
      </c>
    </row>
    <row r="3498" spans="1:4">
      <c r="A3498" s="2" t="s">
        <v>843</v>
      </c>
      <c r="B3498" t="s">
        <v>5916</v>
      </c>
      <c r="C3498" t="s">
        <v>5917</v>
      </c>
      <c r="D3498">
        <v>1</v>
      </c>
    </row>
    <row r="3499" spans="1:4">
      <c r="A3499" s="2" t="s">
        <v>281</v>
      </c>
      <c r="B3499" t="s">
        <v>5385</v>
      </c>
      <c r="C3499" t="s">
        <v>5917</v>
      </c>
      <c r="D3499">
        <v>1</v>
      </c>
    </row>
    <row r="3500" spans="1:4">
      <c r="A3500" s="2" t="s">
        <v>1516</v>
      </c>
      <c r="B3500" t="s">
        <v>7630</v>
      </c>
      <c r="C3500" t="s">
        <v>5917</v>
      </c>
      <c r="D3500">
        <v>2</v>
      </c>
    </row>
    <row r="3501" spans="1:4">
      <c r="A3501" s="2" t="s">
        <v>3784</v>
      </c>
      <c r="B3501" t="s">
        <v>7630</v>
      </c>
      <c r="C3501" t="s">
        <v>5917</v>
      </c>
      <c r="D3501">
        <v>2</v>
      </c>
    </row>
    <row r="3502" spans="1:4">
      <c r="A3502" s="2" t="s">
        <v>3252</v>
      </c>
      <c r="B3502" t="s">
        <v>7630</v>
      </c>
      <c r="C3502" t="s">
        <v>5917</v>
      </c>
      <c r="D3502">
        <v>2</v>
      </c>
    </row>
    <row r="3503" spans="1:4">
      <c r="A3503" s="2" t="s">
        <v>6902</v>
      </c>
      <c r="B3503" t="s">
        <v>7630</v>
      </c>
      <c r="C3503" t="s">
        <v>5917</v>
      </c>
      <c r="D3503">
        <v>2</v>
      </c>
    </row>
    <row r="3504" spans="1:4">
      <c r="A3504" s="2" t="s">
        <v>7546</v>
      </c>
      <c r="B3504" t="s">
        <v>7630</v>
      </c>
      <c r="C3504" t="s">
        <v>5917</v>
      </c>
      <c r="D3504">
        <v>2</v>
      </c>
    </row>
    <row r="3505" spans="1:4">
      <c r="A3505" s="2" t="s">
        <v>7313</v>
      </c>
      <c r="B3505" t="s">
        <v>7630</v>
      </c>
      <c r="C3505" t="s">
        <v>5917</v>
      </c>
      <c r="D3505">
        <v>2</v>
      </c>
    </row>
    <row r="3506" spans="1:4">
      <c r="A3506" s="2" t="s">
        <v>1130</v>
      </c>
      <c r="B3506" t="s">
        <v>5385</v>
      </c>
      <c r="C3506" t="s">
        <v>5917</v>
      </c>
      <c r="D3506">
        <v>1</v>
      </c>
    </row>
    <row r="3507" spans="1:4">
      <c r="A3507" s="2" t="s">
        <v>1282</v>
      </c>
      <c r="B3507" t="s">
        <v>5916</v>
      </c>
      <c r="C3507" t="s">
        <v>5758</v>
      </c>
      <c r="D3507">
        <v>1</v>
      </c>
    </row>
    <row r="3508" spans="1:4">
      <c r="A3508" s="2" t="s">
        <v>3473</v>
      </c>
      <c r="B3508" t="s">
        <v>7630</v>
      </c>
      <c r="C3508" t="s">
        <v>5917</v>
      </c>
      <c r="D3508">
        <v>2</v>
      </c>
    </row>
    <row r="3509" spans="1:4">
      <c r="A3509" s="2" t="s">
        <v>7838</v>
      </c>
      <c r="B3509" t="s">
        <v>7630</v>
      </c>
      <c r="C3509" t="s">
        <v>5917</v>
      </c>
      <c r="D3509">
        <v>2</v>
      </c>
    </row>
    <row r="3510" spans="1:4">
      <c r="A3510" s="2" t="s">
        <v>7710</v>
      </c>
      <c r="B3510" t="s">
        <v>5385</v>
      </c>
      <c r="C3510" t="s">
        <v>5917</v>
      </c>
      <c r="D3510">
        <v>1</v>
      </c>
    </row>
    <row r="3511" spans="1:4">
      <c r="A3511" s="2" t="s">
        <v>7420</v>
      </c>
      <c r="B3511" t="s">
        <v>5385</v>
      </c>
      <c r="C3511" t="s">
        <v>5917</v>
      </c>
      <c r="D3511">
        <v>1</v>
      </c>
    </row>
    <row r="3512" spans="1:4">
      <c r="A3512" s="2" t="s">
        <v>6616</v>
      </c>
      <c r="B3512" t="s">
        <v>7630</v>
      </c>
      <c r="C3512" t="s">
        <v>5917</v>
      </c>
      <c r="D3512">
        <v>2</v>
      </c>
    </row>
    <row r="3513" spans="1:4">
      <c r="A3513" s="2" t="s">
        <v>1272</v>
      </c>
      <c r="B3513" t="s">
        <v>7630</v>
      </c>
      <c r="C3513" t="s">
        <v>5917</v>
      </c>
      <c r="D3513">
        <v>2</v>
      </c>
    </row>
    <row r="3514" spans="1:4">
      <c r="A3514" s="2" t="s">
        <v>159</v>
      </c>
      <c r="B3514" t="s">
        <v>5385</v>
      </c>
      <c r="C3514" t="s">
        <v>5917</v>
      </c>
      <c r="D3514">
        <v>1</v>
      </c>
    </row>
    <row r="3515" spans="1:4">
      <c r="A3515" s="2" t="s">
        <v>5580</v>
      </c>
      <c r="B3515" t="s">
        <v>7630</v>
      </c>
      <c r="C3515" t="s">
        <v>5917</v>
      </c>
      <c r="D3515">
        <v>2</v>
      </c>
    </row>
    <row r="3516" spans="1:4">
      <c r="A3516" s="2" t="s">
        <v>1694</v>
      </c>
      <c r="B3516" t="s">
        <v>7630</v>
      </c>
      <c r="C3516" t="s">
        <v>5917</v>
      </c>
      <c r="D3516">
        <v>2</v>
      </c>
    </row>
    <row r="3517" spans="1:4">
      <c r="A3517" s="2" t="s">
        <v>4181</v>
      </c>
      <c r="B3517" t="s">
        <v>7630</v>
      </c>
      <c r="C3517" t="s">
        <v>5917</v>
      </c>
      <c r="D3517">
        <v>2</v>
      </c>
    </row>
    <row r="3518" spans="1:4">
      <c r="A3518" s="2" t="s">
        <v>5005</v>
      </c>
      <c r="B3518" t="s">
        <v>7630</v>
      </c>
      <c r="C3518" t="s">
        <v>5917</v>
      </c>
      <c r="D3518">
        <v>2</v>
      </c>
    </row>
    <row r="3519" spans="1:4">
      <c r="A3519" s="2" t="s">
        <v>2907</v>
      </c>
      <c r="B3519" t="s">
        <v>5385</v>
      </c>
      <c r="C3519" t="s">
        <v>5917</v>
      </c>
      <c r="D3519">
        <v>1</v>
      </c>
    </row>
    <row r="3520" spans="1:4">
      <c r="A3520" s="2" t="s">
        <v>7595</v>
      </c>
      <c r="B3520" t="s">
        <v>7630</v>
      </c>
      <c r="C3520" t="s">
        <v>5917</v>
      </c>
      <c r="D3520">
        <v>2</v>
      </c>
    </row>
    <row r="3521" spans="1:4">
      <c r="A3521" s="2" t="s">
        <v>5390</v>
      </c>
      <c r="B3521" t="s">
        <v>4864</v>
      </c>
      <c r="C3521" t="s">
        <v>5917</v>
      </c>
      <c r="D3521">
        <v>1</v>
      </c>
    </row>
    <row r="3522" spans="1:4">
      <c r="A3522" s="2" t="s">
        <v>1498</v>
      </c>
      <c r="B3522" t="s">
        <v>7630</v>
      </c>
      <c r="C3522" t="s">
        <v>5917</v>
      </c>
      <c r="D3522">
        <v>2</v>
      </c>
    </row>
    <row r="3523" spans="1:4">
      <c r="A3523" s="2" t="s">
        <v>7891</v>
      </c>
      <c r="B3523" t="s">
        <v>7630</v>
      </c>
      <c r="C3523" t="s">
        <v>5917</v>
      </c>
      <c r="D3523">
        <v>2</v>
      </c>
    </row>
    <row r="3524" spans="1:4">
      <c r="A3524" s="2" t="s">
        <v>7115</v>
      </c>
      <c r="B3524" t="s">
        <v>5385</v>
      </c>
      <c r="C3524" t="s">
        <v>5917</v>
      </c>
      <c r="D3524">
        <v>1</v>
      </c>
    </row>
    <row r="3525" spans="1:4">
      <c r="A3525" s="2" t="s">
        <v>497</v>
      </c>
      <c r="B3525" t="s">
        <v>5385</v>
      </c>
      <c r="C3525" t="s">
        <v>5917</v>
      </c>
      <c r="D3525">
        <v>1</v>
      </c>
    </row>
    <row r="3526" spans="1:4">
      <c r="A3526" s="2" t="s">
        <v>4989</v>
      </c>
      <c r="B3526" t="s">
        <v>7630</v>
      </c>
      <c r="C3526" t="s">
        <v>5917</v>
      </c>
      <c r="D3526">
        <v>2</v>
      </c>
    </row>
    <row r="3527" spans="1:4">
      <c r="A3527" s="2" t="s">
        <v>5109</v>
      </c>
      <c r="B3527" t="s">
        <v>7630</v>
      </c>
      <c r="C3527" t="s">
        <v>5917</v>
      </c>
      <c r="D3527">
        <v>2</v>
      </c>
    </row>
    <row r="3528" spans="1:4">
      <c r="A3528" s="2" t="s">
        <v>6329</v>
      </c>
      <c r="B3528" t="s">
        <v>7630</v>
      </c>
      <c r="C3528" t="s">
        <v>5917</v>
      </c>
      <c r="D3528">
        <v>2</v>
      </c>
    </row>
    <row r="3529" spans="1:4">
      <c r="A3529" s="2" t="s">
        <v>683</v>
      </c>
      <c r="B3529" t="s">
        <v>5385</v>
      </c>
      <c r="C3529" t="s">
        <v>5917</v>
      </c>
      <c r="D3529">
        <v>1</v>
      </c>
    </row>
    <row r="3530" spans="1:4">
      <c r="A3530" s="2" t="s">
        <v>109</v>
      </c>
      <c r="B3530" t="s">
        <v>5385</v>
      </c>
      <c r="C3530" t="s">
        <v>5917</v>
      </c>
      <c r="D3530">
        <v>1</v>
      </c>
    </row>
    <row r="3531" spans="1:4">
      <c r="A3531" s="2" t="s">
        <v>3558</v>
      </c>
      <c r="B3531" t="s">
        <v>7630</v>
      </c>
      <c r="C3531" t="s">
        <v>5917</v>
      </c>
      <c r="D3531">
        <v>2</v>
      </c>
    </row>
    <row r="3532" spans="1:4">
      <c r="A3532" s="2" t="s">
        <v>1981</v>
      </c>
      <c r="B3532" t="s">
        <v>7630</v>
      </c>
      <c r="C3532" t="s">
        <v>5917</v>
      </c>
      <c r="D3532">
        <v>2</v>
      </c>
    </row>
    <row r="3533" spans="1:4">
      <c r="A3533" s="2" t="s">
        <v>7677</v>
      </c>
      <c r="B3533" t="s">
        <v>5385</v>
      </c>
      <c r="C3533" t="s">
        <v>5917</v>
      </c>
      <c r="D3533">
        <v>1</v>
      </c>
    </row>
    <row r="3534" spans="1:4">
      <c r="A3534" s="2" t="s">
        <v>6635</v>
      </c>
      <c r="B3534" t="s">
        <v>5385</v>
      </c>
      <c r="C3534" t="s">
        <v>5917</v>
      </c>
      <c r="D3534">
        <v>1</v>
      </c>
    </row>
    <row r="3535" spans="1:4">
      <c r="A3535" s="2" t="s">
        <v>7462</v>
      </c>
      <c r="B3535" t="s">
        <v>7630</v>
      </c>
      <c r="C3535" t="s">
        <v>5917</v>
      </c>
      <c r="D3535">
        <v>2</v>
      </c>
    </row>
    <row r="3536" spans="1:4">
      <c r="A3536" s="2" t="s">
        <v>4246</v>
      </c>
      <c r="B3536" t="s">
        <v>7630</v>
      </c>
      <c r="C3536" t="s">
        <v>5917</v>
      </c>
      <c r="D3536">
        <v>2</v>
      </c>
    </row>
    <row r="3537" spans="1:4">
      <c r="A3537" s="2" t="s">
        <v>3287</v>
      </c>
      <c r="B3537" t="s">
        <v>7630</v>
      </c>
      <c r="C3537" t="s">
        <v>5917</v>
      </c>
      <c r="D3537">
        <v>2</v>
      </c>
    </row>
    <row r="3538" spans="1:4">
      <c r="A3538" s="2" t="s">
        <v>3188</v>
      </c>
      <c r="B3538" t="s">
        <v>7630</v>
      </c>
      <c r="C3538" t="s">
        <v>5917</v>
      </c>
      <c r="D3538">
        <v>2</v>
      </c>
    </row>
    <row r="3539" spans="1:4">
      <c r="A3539" s="2" t="s">
        <v>6290</v>
      </c>
      <c r="B3539" t="s">
        <v>7630</v>
      </c>
      <c r="C3539" t="s">
        <v>5917</v>
      </c>
      <c r="D3539">
        <v>2</v>
      </c>
    </row>
    <row r="3540" spans="1:4">
      <c r="A3540" s="2" t="s">
        <v>1673</v>
      </c>
      <c r="B3540" t="s">
        <v>7630</v>
      </c>
      <c r="C3540" t="s">
        <v>5917</v>
      </c>
      <c r="D3540">
        <v>2</v>
      </c>
    </row>
    <row r="3541" spans="1:4">
      <c r="A3541" s="2" t="s">
        <v>7033</v>
      </c>
      <c r="B3541" t="s">
        <v>7630</v>
      </c>
      <c r="C3541" t="s">
        <v>5917</v>
      </c>
      <c r="D3541">
        <v>2</v>
      </c>
    </row>
    <row r="3542" spans="1:4">
      <c r="A3542" s="2" t="s">
        <v>1393</v>
      </c>
      <c r="B3542" t="s">
        <v>7630</v>
      </c>
      <c r="C3542" t="s">
        <v>5917</v>
      </c>
      <c r="D3542">
        <v>2</v>
      </c>
    </row>
    <row r="3543" spans="1:4">
      <c r="A3543" s="2" t="s">
        <v>2731</v>
      </c>
      <c r="B3543" t="s">
        <v>7630</v>
      </c>
      <c r="C3543" t="s">
        <v>5917</v>
      </c>
      <c r="D3543">
        <v>2</v>
      </c>
    </row>
    <row r="3544" spans="1:4">
      <c r="A3544" s="2" t="s">
        <v>6527</v>
      </c>
      <c r="B3544" t="s">
        <v>4864</v>
      </c>
      <c r="C3544" t="s">
        <v>5917</v>
      </c>
      <c r="D3544">
        <v>1</v>
      </c>
    </row>
    <row r="3545" spans="1:4">
      <c r="A3545" s="2" t="s">
        <v>4969</v>
      </c>
      <c r="B3545" t="s">
        <v>7630</v>
      </c>
      <c r="C3545" t="s">
        <v>5917</v>
      </c>
      <c r="D3545">
        <v>2</v>
      </c>
    </row>
    <row r="3546" spans="1:4">
      <c r="A3546" s="2" t="s">
        <v>5042</v>
      </c>
      <c r="B3546" t="s">
        <v>7630</v>
      </c>
      <c r="C3546" t="s">
        <v>5917</v>
      </c>
      <c r="D3546">
        <v>2</v>
      </c>
    </row>
    <row r="3547" spans="1:4">
      <c r="A3547" s="2" t="s">
        <v>3325</v>
      </c>
      <c r="B3547" t="s">
        <v>7630</v>
      </c>
      <c r="C3547" t="s">
        <v>5917</v>
      </c>
      <c r="D3547">
        <v>2</v>
      </c>
    </row>
    <row r="3548" spans="1:4">
      <c r="A3548" s="2" t="s">
        <v>4734</v>
      </c>
      <c r="B3548" t="s">
        <v>7630</v>
      </c>
      <c r="C3548" t="s">
        <v>5917</v>
      </c>
      <c r="D3548">
        <v>2</v>
      </c>
    </row>
    <row r="3549" spans="1:4">
      <c r="A3549" s="2" t="s">
        <v>4691</v>
      </c>
      <c r="B3549" t="s">
        <v>7630</v>
      </c>
      <c r="C3549" t="s">
        <v>5917</v>
      </c>
      <c r="D3549">
        <v>2</v>
      </c>
    </row>
    <row r="3550" spans="1:4">
      <c r="A3550" s="2" t="s">
        <v>2149</v>
      </c>
      <c r="B3550" t="s">
        <v>7630</v>
      </c>
      <c r="C3550" t="s">
        <v>5917</v>
      </c>
      <c r="D3550">
        <v>2</v>
      </c>
    </row>
    <row r="3551" spans="1:4">
      <c r="A3551" s="2" t="s">
        <v>7825</v>
      </c>
      <c r="B3551" t="s">
        <v>5385</v>
      </c>
      <c r="C3551" t="s">
        <v>5917</v>
      </c>
      <c r="D3551">
        <v>1</v>
      </c>
    </row>
    <row r="3552" spans="1:4">
      <c r="A3552" s="2" t="s">
        <v>3460</v>
      </c>
      <c r="B3552" t="s">
        <v>5385</v>
      </c>
      <c r="C3552" t="s">
        <v>5917</v>
      </c>
      <c r="D3552">
        <v>1</v>
      </c>
    </row>
    <row r="3553" spans="1:4">
      <c r="A3553" s="2" t="s">
        <v>5301</v>
      </c>
      <c r="B3553" t="s">
        <v>5385</v>
      </c>
      <c r="C3553" t="s">
        <v>5917</v>
      </c>
      <c r="D3553">
        <v>1</v>
      </c>
    </row>
    <row r="3554" spans="1:4">
      <c r="A3554" s="2" t="s">
        <v>5523</v>
      </c>
      <c r="B3554" t="s">
        <v>7630</v>
      </c>
      <c r="C3554" t="s">
        <v>5917</v>
      </c>
      <c r="D3554">
        <v>2</v>
      </c>
    </row>
    <row r="3555" spans="1:4">
      <c r="A3555" s="2" t="s">
        <v>1258</v>
      </c>
      <c r="B3555" t="s">
        <v>5916</v>
      </c>
      <c r="C3555" t="s">
        <v>5758</v>
      </c>
      <c r="D3555">
        <v>1</v>
      </c>
    </row>
    <row r="3556" spans="1:4">
      <c r="A3556" s="2" t="s">
        <v>1397</v>
      </c>
      <c r="B3556" t="s">
        <v>7630</v>
      </c>
      <c r="C3556" t="s">
        <v>5917</v>
      </c>
      <c r="D3556">
        <v>2</v>
      </c>
    </row>
    <row r="3557" spans="1:4">
      <c r="A3557" s="2" t="s">
        <v>7861</v>
      </c>
      <c r="B3557" t="s">
        <v>7630</v>
      </c>
      <c r="C3557" t="s">
        <v>5917</v>
      </c>
      <c r="D3557">
        <v>2</v>
      </c>
    </row>
    <row r="3558" spans="1:4">
      <c r="A3558" s="2" t="s">
        <v>2223</v>
      </c>
      <c r="B3558" t="s">
        <v>7630</v>
      </c>
      <c r="C3558" t="s">
        <v>5917</v>
      </c>
      <c r="D3558">
        <v>2</v>
      </c>
    </row>
    <row r="3559" spans="1:4">
      <c r="A3559" s="2" t="s">
        <v>1842</v>
      </c>
      <c r="B3559" t="s">
        <v>7630</v>
      </c>
      <c r="C3559" t="s">
        <v>5917</v>
      </c>
      <c r="D3559">
        <v>2</v>
      </c>
    </row>
    <row r="3560" spans="1:4">
      <c r="A3560" s="2" t="s">
        <v>7450</v>
      </c>
      <c r="B3560" t="s">
        <v>7630</v>
      </c>
      <c r="C3560" t="s">
        <v>5917</v>
      </c>
      <c r="D3560">
        <v>2</v>
      </c>
    </row>
    <row r="3561" spans="1:4">
      <c r="A3561" s="2" t="s">
        <v>6977</v>
      </c>
      <c r="B3561" t="s">
        <v>7630</v>
      </c>
      <c r="C3561" t="s">
        <v>5917</v>
      </c>
      <c r="D3561">
        <v>2</v>
      </c>
    </row>
    <row r="3562" spans="1:4">
      <c r="A3562" s="2" t="s">
        <v>1941</v>
      </c>
      <c r="B3562" t="s">
        <v>7630</v>
      </c>
      <c r="C3562" t="s">
        <v>5917</v>
      </c>
      <c r="D3562">
        <v>2</v>
      </c>
    </row>
    <row r="3563" spans="1:4">
      <c r="A3563" s="2" t="s">
        <v>5235</v>
      </c>
      <c r="B3563" t="s">
        <v>5916</v>
      </c>
      <c r="C3563" t="s">
        <v>5757</v>
      </c>
      <c r="D3563">
        <v>1</v>
      </c>
    </row>
    <row r="3564" spans="1:4">
      <c r="A3564" s="2" t="s">
        <v>3540</v>
      </c>
      <c r="B3564" t="s">
        <v>7630</v>
      </c>
      <c r="C3564" t="s">
        <v>5917</v>
      </c>
      <c r="D3564">
        <v>2</v>
      </c>
    </row>
    <row r="3565" spans="1:4">
      <c r="A3565" s="2" t="s">
        <v>3043</v>
      </c>
      <c r="B3565" t="s">
        <v>7630</v>
      </c>
      <c r="C3565" t="s">
        <v>5917</v>
      </c>
      <c r="D3565">
        <v>2</v>
      </c>
    </row>
    <row r="3566" spans="1:4">
      <c r="A3566" s="2" t="s">
        <v>6467</v>
      </c>
      <c r="B3566" t="s">
        <v>5385</v>
      </c>
      <c r="C3566" t="s">
        <v>5917</v>
      </c>
      <c r="D3566">
        <v>1</v>
      </c>
    </row>
    <row r="3567" spans="1:4">
      <c r="A3567" s="2" t="s">
        <v>12</v>
      </c>
      <c r="B3567" t="s">
        <v>604</v>
      </c>
      <c r="C3567" t="s">
        <v>5917</v>
      </c>
      <c r="D3567">
        <v>1</v>
      </c>
    </row>
    <row r="3568" spans="1:4">
      <c r="A3568" s="2" t="s">
        <v>4429</v>
      </c>
      <c r="B3568" t="s">
        <v>7630</v>
      </c>
      <c r="C3568" t="s">
        <v>5917</v>
      </c>
      <c r="D3568">
        <v>2</v>
      </c>
    </row>
    <row r="3569" spans="1:4">
      <c r="A3569" s="2" t="s">
        <v>6348</v>
      </c>
      <c r="B3569" t="s">
        <v>7630</v>
      </c>
      <c r="C3569" t="s">
        <v>5917</v>
      </c>
      <c r="D3569">
        <v>2</v>
      </c>
    </row>
    <row r="3570" spans="1:4">
      <c r="A3570" s="2" t="s">
        <v>7615</v>
      </c>
      <c r="B3570" t="s">
        <v>7630</v>
      </c>
      <c r="C3570" t="s">
        <v>5917</v>
      </c>
      <c r="D3570">
        <v>2</v>
      </c>
    </row>
    <row r="3571" spans="1:4">
      <c r="A3571" s="2" t="s">
        <v>1675</v>
      </c>
      <c r="B3571" t="s">
        <v>7630</v>
      </c>
      <c r="C3571" t="s">
        <v>5917</v>
      </c>
      <c r="D3571">
        <v>2</v>
      </c>
    </row>
    <row r="3572" spans="1:4">
      <c r="A3572" s="2" t="s">
        <v>7078</v>
      </c>
      <c r="B3572" t="s">
        <v>7630</v>
      </c>
      <c r="C3572" t="s">
        <v>5917</v>
      </c>
      <c r="D3572">
        <v>2</v>
      </c>
    </row>
    <row r="3573" spans="1:4">
      <c r="A3573" s="2" t="s">
        <v>7292</v>
      </c>
      <c r="B3573" t="s">
        <v>1011</v>
      </c>
      <c r="C3573" t="s">
        <v>5917</v>
      </c>
      <c r="D3573">
        <v>2</v>
      </c>
    </row>
    <row r="3574" spans="1:4">
      <c r="A3574" s="2" t="s">
        <v>6165</v>
      </c>
      <c r="B3574" t="s">
        <v>5385</v>
      </c>
      <c r="C3574" t="s">
        <v>5917</v>
      </c>
      <c r="D3574">
        <v>1</v>
      </c>
    </row>
    <row r="3575" spans="1:4">
      <c r="A3575" s="2" t="s">
        <v>2314</v>
      </c>
      <c r="B3575" t="s">
        <v>7630</v>
      </c>
      <c r="C3575" t="s">
        <v>5917</v>
      </c>
      <c r="D3575">
        <v>2</v>
      </c>
    </row>
    <row r="3576" spans="1:4">
      <c r="A3576" s="2" t="s">
        <v>2403</v>
      </c>
      <c r="B3576" t="s">
        <v>7630</v>
      </c>
      <c r="C3576" t="s">
        <v>5756</v>
      </c>
      <c r="D3576">
        <v>2</v>
      </c>
    </row>
    <row r="3577" spans="1:4">
      <c r="A3577" s="2" t="s">
        <v>16</v>
      </c>
      <c r="B3577" t="s">
        <v>5385</v>
      </c>
      <c r="C3577" t="s">
        <v>5917</v>
      </c>
      <c r="D3577">
        <v>1</v>
      </c>
    </row>
    <row r="3578" spans="1:4">
      <c r="A3578" s="2" t="s">
        <v>498</v>
      </c>
      <c r="B3578" t="s">
        <v>5385</v>
      </c>
      <c r="C3578" t="s">
        <v>5917</v>
      </c>
      <c r="D3578">
        <v>1</v>
      </c>
    </row>
    <row r="3579" spans="1:4">
      <c r="A3579" s="2" t="s">
        <v>341</v>
      </c>
      <c r="B3579" t="s">
        <v>5385</v>
      </c>
      <c r="C3579" t="s">
        <v>5917</v>
      </c>
      <c r="D3579">
        <v>1</v>
      </c>
    </row>
    <row r="3580" spans="1:4">
      <c r="A3580" s="2" t="s">
        <v>1553</v>
      </c>
      <c r="B3580" t="s">
        <v>7630</v>
      </c>
      <c r="C3580" t="s">
        <v>5917</v>
      </c>
      <c r="D3580">
        <v>2</v>
      </c>
    </row>
    <row r="3581" spans="1:4">
      <c r="A3581" s="2" t="s">
        <v>4519</v>
      </c>
      <c r="B3581" t="s">
        <v>7630</v>
      </c>
      <c r="C3581" t="s">
        <v>5917</v>
      </c>
      <c r="D3581">
        <v>2</v>
      </c>
    </row>
    <row r="3582" spans="1:4">
      <c r="A3582" s="2" t="s">
        <v>3360</v>
      </c>
      <c r="B3582" t="s">
        <v>7630</v>
      </c>
      <c r="C3582" t="s">
        <v>5917</v>
      </c>
      <c r="D3582">
        <v>2</v>
      </c>
    </row>
    <row r="3583" spans="1:4">
      <c r="A3583" s="2" t="s">
        <v>3120</v>
      </c>
      <c r="B3583" t="s">
        <v>7630</v>
      </c>
      <c r="C3583" t="s">
        <v>5917</v>
      </c>
      <c r="D3583">
        <v>2</v>
      </c>
    </row>
    <row r="3584" spans="1:4">
      <c r="A3584" s="2" t="s">
        <v>6685</v>
      </c>
      <c r="B3584" t="s">
        <v>7630</v>
      </c>
      <c r="C3584" t="s">
        <v>5917</v>
      </c>
      <c r="D3584">
        <v>2</v>
      </c>
    </row>
    <row r="3585" spans="1:4">
      <c r="A3585" s="2" t="s">
        <v>1889</v>
      </c>
      <c r="B3585" t="s">
        <v>7630</v>
      </c>
      <c r="C3585" t="s">
        <v>5917</v>
      </c>
      <c r="D3585">
        <v>2</v>
      </c>
    </row>
    <row r="3586" spans="1:4">
      <c r="A3586" s="2" t="s">
        <v>6373</v>
      </c>
      <c r="B3586" t="s">
        <v>7630</v>
      </c>
      <c r="C3586" t="s">
        <v>5917</v>
      </c>
      <c r="D3586">
        <v>2</v>
      </c>
    </row>
    <row r="3587" spans="1:4">
      <c r="A3587" s="2" t="s">
        <v>6617</v>
      </c>
      <c r="B3587" t="s">
        <v>7630</v>
      </c>
      <c r="C3587" t="s">
        <v>5917</v>
      </c>
      <c r="D3587">
        <v>2</v>
      </c>
    </row>
    <row r="3588" spans="1:4">
      <c r="A3588" s="2" t="s">
        <v>2795</v>
      </c>
      <c r="B3588" t="s">
        <v>5916</v>
      </c>
      <c r="C3588" t="s">
        <v>5917</v>
      </c>
      <c r="D3588">
        <v>1</v>
      </c>
    </row>
    <row r="3589" spans="1:4">
      <c r="A3589" s="2" t="s">
        <v>65</v>
      </c>
      <c r="B3589" t="s">
        <v>5385</v>
      </c>
      <c r="C3589" t="s">
        <v>5917</v>
      </c>
      <c r="D3589">
        <v>1</v>
      </c>
    </row>
    <row r="3590" spans="1:4">
      <c r="A3590" s="2" t="s">
        <v>1340</v>
      </c>
      <c r="B3590" t="s">
        <v>7630</v>
      </c>
      <c r="C3590" t="s">
        <v>5917</v>
      </c>
      <c r="D3590">
        <v>2</v>
      </c>
    </row>
    <row r="3591" spans="1:4">
      <c r="A3591" s="2" t="s">
        <v>4041</v>
      </c>
      <c r="B3591" t="s">
        <v>7630</v>
      </c>
      <c r="C3591" t="s">
        <v>5917</v>
      </c>
      <c r="D3591">
        <v>2</v>
      </c>
    </row>
    <row r="3592" spans="1:4">
      <c r="A3592" s="2" t="s">
        <v>1957</v>
      </c>
      <c r="B3592" t="s">
        <v>7630</v>
      </c>
      <c r="C3592" t="s">
        <v>5917</v>
      </c>
      <c r="D3592">
        <v>2</v>
      </c>
    </row>
    <row r="3593" spans="1:4">
      <c r="A3593" s="2" t="s">
        <v>5890</v>
      </c>
      <c r="B3593" t="s">
        <v>621</v>
      </c>
      <c r="C3593" t="s">
        <v>5917</v>
      </c>
      <c r="D3593">
        <v>1</v>
      </c>
    </row>
    <row r="3594" spans="1:4">
      <c r="A3594" s="2" t="s">
        <v>6592</v>
      </c>
      <c r="B3594" t="s">
        <v>7630</v>
      </c>
      <c r="C3594" t="s">
        <v>5917</v>
      </c>
      <c r="D3594">
        <v>2</v>
      </c>
    </row>
    <row r="3595" spans="1:4">
      <c r="A3595" s="2" t="s">
        <v>916</v>
      </c>
      <c r="B3595" t="s">
        <v>364</v>
      </c>
      <c r="C3595" t="s">
        <v>5917</v>
      </c>
      <c r="D3595">
        <v>1</v>
      </c>
    </row>
    <row r="3596" spans="1:4">
      <c r="A3596" s="2" t="s">
        <v>398</v>
      </c>
      <c r="B3596" t="s">
        <v>991</v>
      </c>
      <c r="C3596" t="s">
        <v>5917</v>
      </c>
      <c r="D3596">
        <v>1</v>
      </c>
    </row>
    <row r="3597" spans="1:4">
      <c r="A3597" s="2" t="s">
        <v>5910</v>
      </c>
      <c r="B3597" t="s">
        <v>7630</v>
      </c>
      <c r="C3597" t="s">
        <v>5917</v>
      </c>
      <c r="D3597">
        <v>2</v>
      </c>
    </row>
    <row r="3598" spans="1:4">
      <c r="A3598" s="2" t="s">
        <v>7001</v>
      </c>
      <c r="B3598" t="s">
        <v>7630</v>
      </c>
      <c r="C3598" t="s">
        <v>5917</v>
      </c>
      <c r="D3598">
        <v>2</v>
      </c>
    </row>
    <row r="3599" spans="1:4">
      <c r="A3599" s="2" t="s">
        <v>5788</v>
      </c>
      <c r="B3599" t="s">
        <v>639</v>
      </c>
      <c r="C3599" t="s">
        <v>5757</v>
      </c>
      <c r="D3599">
        <v>1</v>
      </c>
    </row>
    <row r="3600" spans="1:4">
      <c r="A3600" s="2" t="s">
        <v>3390</v>
      </c>
      <c r="B3600" t="s">
        <v>7630</v>
      </c>
      <c r="C3600" t="s">
        <v>5917</v>
      </c>
      <c r="D3600">
        <v>2</v>
      </c>
    </row>
    <row r="3601" spans="1:4">
      <c r="A3601" s="2" t="s">
        <v>3688</v>
      </c>
      <c r="B3601" t="s">
        <v>7630</v>
      </c>
      <c r="C3601" t="s">
        <v>5917</v>
      </c>
      <c r="D3601">
        <v>2</v>
      </c>
    </row>
    <row r="3602" spans="1:4">
      <c r="A3602" s="2" t="s">
        <v>7284</v>
      </c>
      <c r="B3602" t="s">
        <v>5916</v>
      </c>
      <c r="C3602" t="s">
        <v>5917</v>
      </c>
      <c r="D3602">
        <v>1</v>
      </c>
    </row>
    <row r="3603" spans="1:4">
      <c r="A3603" s="2" t="s">
        <v>98</v>
      </c>
      <c r="B3603" t="s">
        <v>5385</v>
      </c>
      <c r="C3603" t="s">
        <v>5917</v>
      </c>
      <c r="D3603">
        <v>1</v>
      </c>
    </row>
    <row r="3604" spans="1:4">
      <c r="A3604" s="2" t="s">
        <v>244</v>
      </c>
      <c r="B3604" t="s">
        <v>5385</v>
      </c>
      <c r="C3604" t="s">
        <v>5917</v>
      </c>
      <c r="D3604">
        <v>1</v>
      </c>
    </row>
    <row r="3605" spans="1:4">
      <c r="A3605" s="2" t="s">
        <v>282</v>
      </c>
      <c r="B3605" t="s">
        <v>5385</v>
      </c>
      <c r="C3605" t="s">
        <v>5917</v>
      </c>
      <c r="D3605">
        <v>1</v>
      </c>
    </row>
    <row r="3606" spans="1:4">
      <c r="A3606" s="2" t="s">
        <v>283</v>
      </c>
      <c r="B3606" t="s">
        <v>5385</v>
      </c>
      <c r="C3606" t="s">
        <v>5917</v>
      </c>
      <c r="D3606">
        <v>1</v>
      </c>
    </row>
    <row r="3607" spans="1:4">
      <c r="A3607" s="2" t="s">
        <v>1739</v>
      </c>
      <c r="B3607" t="s">
        <v>5385</v>
      </c>
      <c r="C3607" t="s">
        <v>5917</v>
      </c>
      <c r="D3607">
        <v>1</v>
      </c>
    </row>
    <row r="3608" spans="1:4">
      <c r="A3608" s="2" t="s">
        <v>6025</v>
      </c>
      <c r="B3608" t="s">
        <v>5385</v>
      </c>
      <c r="C3608" t="s">
        <v>5917</v>
      </c>
      <c r="D3608">
        <v>1</v>
      </c>
    </row>
    <row r="3609" spans="1:4">
      <c r="A3609" s="2" t="s">
        <v>6748</v>
      </c>
      <c r="B3609" t="s">
        <v>7630</v>
      </c>
      <c r="C3609" t="s">
        <v>5917</v>
      </c>
      <c r="D3609">
        <v>2</v>
      </c>
    </row>
    <row r="3610" spans="1:4">
      <c r="A3610" s="2" t="s">
        <v>2368</v>
      </c>
      <c r="B3610" t="s">
        <v>5385</v>
      </c>
      <c r="C3610" t="s">
        <v>5757</v>
      </c>
      <c r="D3610">
        <v>1</v>
      </c>
    </row>
    <row r="3611" spans="1:4">
      <c r="A3611" s="2" t="s">
        <v>1076</v>
      </c>
      <c r="B3611" t="s">
        <v>5916</v>
      </c>
      <c r="C3611" t="s">
        <v>5917</v>
      </c>
      <c r="D3611">
        <v>1</v>
      </c>
    </row>
    <row r="3612" spans="1:4">
      <c r="A3612" s="2" t="s">
        <v>1218</v>
      </c>
      <c r="B3612" t="s">
        <v>5385</v>
      </c>
      <c r="C3612" t="s">
        <v>5917</v>
      </c>
      <c r="D3612">
        <v>1</v>
      </c>
    </row>
    <row r="3613" spans="1:4">
      <c r="A3613" s="2" t="s">
        <v>3681</v>
      </c>
      <c r="B3613" t="s">
        <v>7630</v>
      </c>
      <c r="C3613" t="s">
        <v>5917</v>
      </c>
      <c r="D3613">
        <v>2</v>
      </c>
    </row>
    <row r="3614" spans="1:4">
      <c r="A3614" s="2" t="s">
        <v>2957</v>
      </c>
      <c r="B3614" t="s">
        <v>7630</v>
      </c>
      <c r="C3614" t="s">
        <v>5917</v>
      </c>
      <c r="D3614">
        <v>2</v>
      </c>
    </row>
    <row r="3615" spans="1:4">
      <c r="A3615" s="2" t="s">
        <v>6122</v>
      </c>
      <c r="B3615" t="s">
        <v>5385</v>
      </c>
      <c r="C3615" t="s">
        <v>5758</v>
      </c>
      <c r="D3615">
        <v>1</v>
      </c>
    </row>
    <row r="3616" spans="1:4">
      <c r="A3616" s="2" t="s">
        <v>1039</v>
      </c>
      <c r="B3616" t="s">
        <v>5916</v>
      </c>
      <c r="C3616" t="s">
        <v>5917</v>
      </c>
      <c r="D3616">
        <v>1</v>
      </c>
    </row>
    <row r="3617" spans="1:4">
      <c r="A3617" s="2" t="s">
        <v>842</v>
      </c>
      <c r="B3617" t="s">
        <v>5916</v>
      </c>
      <c r="C3617" t="s">
        <v>5917</v>
      </c>
      <c r="D3617">
        <v>1</v>
      </c>
    </row>
    <row r="3618" spans="1:4">
      <c r="A3618" s="2" t="s">
        <v>5715</v>
      </c>
      <c r="B3618" t="s">
        <v>7630</v>
      </c>
      <c r="C3618" t="s">
        <v>5917</v>
      </c>
      <c r="D3618">
        <v>2</v>
      </c>
    </row>
    <row r="3619" spans="1:4">
      <c r="A3619" s="2" t="s">
        <v>6086</v>
      </c>
      <c r="B3619" t="s">
        <v>7630</v>
      </c>
      <c r="C3619" t="s">
        <v>5917</v>
      </c>
      <c r="D3619">
        <v>2</v>
      </c>
    </row>
    <row r="3620" spans="1:4">
      <c r="A3620" s="2" t="s">
        <v>6368</v>
      </c>
      <c r="B3620" t="s">
        <v>5385</v>
      </c>
      <c r="C3620" t="s">
        <v>5917</v>
      </c>
      <c r="D3620">
        <v>1</v>
      </c>
    </row>
    <row r="3621" spans="1:4">
      <c r="A3621" s="2" t="s">
        <v>2299</v>
      </c>
      <c r="B3621" t="s">
        <v>616</v>
      </c>
      <c r="C3621" t="s">
        <v>5758</v>
      </c>
      <c r="D3621">
        <v>2</v>
      </c>
    </row>
    <row r="3622" spans="1:4">
      <c r="A3622" s="2" t="s">
        <v>698</v>
      </c>
      <c r="B3622" t="s">
        <v>5385</v>
      </c>
      <c r="C3622" t="s">
        <v>5917</v>
      </c>
      <c r="D3622">
        <v>1</v>
      </c>
    </row>
    <row r="3623" spans="1:4">
      <c r="A3623" s="2" t="s">
        <v>1426</v>
      </c>
      <c r="B3623" t="s">
        <v>7630</v>
      </c>
      <c r="C3623" t="s">
        <v>5917</v>
      </c>
      <c r="D3623">
        <v>2</v>
      </c>
    </row>
    <row r="3624" spans="1:4">
      <c r="A3624" s="2" t="s">
        <v>3906</v>
      </c>
      <c r="B3624" t="s">
        <v>7630</v>
      </c>
      <c r="C3624" t="s">
        <v>5917</v>
      </c>
      <c r="D3624">
        <v>2</v>
      </c>
    </row>
    <row r="3625" spans="1:4">
      <c r="A3625" s="2" t="s">
        <v>7256</v>
      </c>
      <c r="B3625" t="s">
        <v>7630</v>
      </c>
      <c r="C3625" t="s">
        <v>5917</v>
      </c>
      <c r="D3625">
        <v>2</v>
      </c>
    </row>
    <row r="3626" spans="1:4">
      <c r="A3626" s="2" t="s">
        <v>1704</v>
      </c>
      <c r="B3626" t="s">
        <v>7630</v>
      </c>
      <c r="C3626" t="s">
        <v>5917</v>
      </c>
      <c r="D3626">
        <v>2</v>
      </c>
    </row>
    <row r="3627" spans="1:4">
      <c r="A3627" s="2" t="s">
        <v>5384</v>
      </c>
      <c r="B3627" t="s">
        <v>2771</v>
      </c>
      <c r="C3627" t="s">
        <v>5917</v>
      </c>
      <c r="D3627">
        <v>1</v>
      </c>
    </row>
    <row r="3628" spans="1:4">
      <c r="A3628" s="2" t="s">
        <v>1474</v>
      </c>
      <c r="B3628" t="s">
        <v>7630</v>
      </c>
      <c r="C3628" t="s">
        <v>5917</v>
      </c>
      <c r="D3628">
        <v>2</v>
      </c>
    </row>
    <row r="3629" spans="1:4">
      <c r="A3629" s="2" t="s">
        <v>4449</v>
      </c>
      <c r="B3629" t="s">
        <v>7630</v>
      </c>
      <c r="C3629" t="s">
        <v>5917</v>
      </c>
      <c r="D3629">
        <v>2</v>
      </c>
    </row>
    <row r="3630" spans="1:4">
      <c r="A3630" s="2" t="s">
        <v>4255</v>
      </c>
      <c r="B3630" t="s">
        <v>7630</v>
      </c>
      <c r="C3630" t="s">
        <v>5917</v>
      </c>
      <c r="D3630">
        <v>2</v>
      </c>
    </row>
    <row r="3631" spans="1:4">
      <c r="A3631" s="2" t="s">
        <v>4410</v>
      </c>
      <c r="B3631" t="s">
        <v>7630</v>
      </c>
      <c r="C3631" t="s">
        <v>5917</v>
      </c>
      <c r="D3631">
        <v>2</v>
      </c>
    </row>
    <row r="3632" spans="1:4">
      <c r="A3632" s="2" t="s">
        <v>7606</v>
      </c>
      <c r="B3632" t="s">
        <v>7630</v>
      </c>
      <c r="C3632" t="s">
        <v>5917</v>
      </c>
      <c r="D3632">
        <v>2</v>
      </c>
    </row>
    <row r="3633" spans="1:4">
      <c r="A3633" s="2" t="s">
        <v>6906</v>
      </c>
      <c r="B3633" t="s">
        <v>7630</v>
      </c>
      <c r="C3633" t="s">
        <v>5917</v>
      </c>
      <c r="D3633">
        <v>2</v>
      </c>
    </row>
    <row r="3634" spans="1:4">
      <c r="A3634" s="2" t="s">
        <v>6579</v>
      </c>
      <c r="B3634" t="s">
        <v>7630</v>
      </c>
      <c r="C3634" t="s">
        <v>5917</v>
      </c>
      <c r="D3634">
        <v>2</v>
      </c>
    </row>
    <row r="3635" spans="1:4">
      <c r="A3635" s="2" t="s">
        <v>3104</v>
      </c>
      <c r="B3635" t="s">
        <v>7994</v>
      </c>
      <c r="C3635" t="s">
        <v>5917</v>
      </c>
      <c r="D3635">
        <v>1</v>
      </c>
    </row>
    <row r="3636" spans="1:4">
      <c r="A3636" s="2" t="s">
        <v>6740</v>
      </c>
      <c r="B3636" t="s">
        <v>7630</v>
      </c>
      <c r="C3636" t="s">
        <v>5917</v>
      </c>
      <c r="D3636">
        <v>2</v>
      </c>
    </row>
    <row r="3637" spans="1:4">
      <c r="A3637" s="2" t="s">
        <v>2581</v>
      </c>
      <c r="B3637" t="s">
        <v>5385</v>
      </c>
      <c r="C3637" t="s">
        <v>5917</v>
      </c>
      <c r="D3637">
        <v>1</v>
      </c>
    </row>
    <row r="3638" spans="1:4">
      <c r="A3638" s="2" t="s">
        <v>666</v>
      </c>
      <c r="B3638" t="s">
        <v>5385</v>
      </c>
      <c r="C3638" t="s">
        <v>5917</v>
      </c>
      <c r="D3638">
        <v>1</v>
      </c>
    </row>
    <row r="3639" spans="1:4">
      <c r="A3639" s="2" t="s">
        <v>284</v>
      </c>
      <c r="B3639" t="s">
        <v>5385</v>
      </c>
      <c r="C3639" t="s">
        <v>5917</v>
      </c>
      <c r="D3639">
        <v>1</v>
      </c>
    </row>
    <row r="3640" spans="1:4">
      <c r="A3640" s="2" t="s">
        <v>3676</v>
      </c>
      <c r="B3640" t="s">
        <v>7630</v>
      </c>
      <c r="C3640" t="s">
        <v>5917</v>
      </c>
      <c r="D3640">
        <v>2</v>
      </c>
    </row>
    <row r="3641" spans="1:4">
      <c r="A3641" s="2" t="s">
        <v>5714</v>
      </c>
      <c r="B3641" t="s">
        <v>7630</v>
      </c>
      <c r="C3641" t="s">
        <v>5917</v>
      </c>
      <c r="D3641">
        <v>2</v>
      </c>
    </row>
    <row r="3642" spans="1:4">
      <c r="A3642" s="2" t="s">
        <v>7430</v>
      </c>
      <c r="B3642" t="s">
        <v>7630</v>
      </c>
      <c r="C3642" t="s">
        <v>5917</v>
      </c>
      <c r="D3642">
        <v>2</v>
      </c>
    </row>
    <row r="3643" spans="1:4">
      <c r="A3643" s="2" t="s">
        <v>2007</v>
      </c>
      <c r="B3643" t="s">
        <v>7630</v>
      </c>
      <c r="C3643" t="s">
        <v>5917</v>
      </c>
      <c r="D3643">
        <v>2</v>
      </c>
    </row>
    <row r="3644" spans="1:4">
      <c r="A3644" s="2" t="s">
        <v>7355</v>
      </c>
      <c r="B3644" t="s">
        <v>7630</v>
      </c>
      <c r="C3644" t="s">
        <v>5917</v>
      </c>
      <c r="D3644">
        <v>2</v>
      </c>
    </row>
    <row r="3645" spans="1:4">
      <c r="A3645" s="2" t="s">
        <v>6448</v>
      </c>
      <c r="B3645" t="s">
        <v>7630</v>
      </c>
      <c r="C3645" t="s">
        <v>5917</v>
      </c>
      <c r="D3645">
        <v>2</v>
      </c>
    </row>
    <row r="3646" spans="1:4">
      <c r="A3646" s="2" t="s">
        <v>7466</v>
      </c>
      <c r="B3646" t="s">
        <v>7630</v>
      </c>
      <c r="C3646" t="s">
        <v>5917</v>
      </c>
      <c r="D3646">
        <v>2</v>
      </c>
    </row>
    <row r="3647" spans="1:4">
      <c r="A3647" s="2" t="s">
        <v>2732</v>
      </c>
      <c r="B3647" t="s">
        <v>2591</v>
      </c>
      <c r="C3647" t="s">
        <v>5917</v>
      </c>
      <c r="D3647">
        <v>1</v>
      </c>
    </row>
    <row r="3648" spans="1:4">
      <c r="A3648" s="2" t="s">
        <v>245</v>
      </c>
      <c r="B3648" t="s">
        <v>5385</v>
      </c>
      <c r="C3648" t="s">
        <v>5917</v>
      </c>
      <c r="D3648">
        <v>1</v>
      </c>
    </row>
    <row r="3649" spans="1:4">
      <c r="A3649" s="2" t="s">
        <v>1613</v>
      </c>
      <c r="B3649" t="s">
        <v>7630</v>
      </c>
      <c r="C3649" t="s">
        <v>5917</v>
      </c>
      <c r="D3649">
        <v>2</v>
      </c>
    </row>
    <row r="3650" spans="1:4">
      <c r="A3650" s="2" t="s">
        <v>4204</v>
      </c>
      <c r="B3650" t="s">
        <v>7630</v>
      </c>
      <c r="C3650" t="s">
        <v>5917</v>
      </c>
      <c r="D3650">
        <v>2</v>
      </c>
    </row>
    <row r="3651" spans="1:4">
      <c r="A3651" s="2" t="s">
        <v>4232</v>
      </c>
      <c r="B3651" t="s">
        <v>7630</v>
      </c>
      <c r="C3651" t="s">
        <v>5917</v>
      </c>
      <c r="D3651">
        <v>2</v>
      </c>
    </row>
    <row r="3652" spans="1:4">
      <c r="A3652" s="2" t="s">
        <v>3205</v>
      </c>
      <c r="B3652" t="s">
        <v>7630</v>
      </c>
      <c r="C3652" t="s">
        <v>5917</v>
      </c>
      <c r="D3652">
        <v>2</v>
      </c>
    </row>
    <row r="3653" spans="1:4">
      <c r="A3653" s="2" t="s">
        <v>4676</v>
      </c>
      <c r="B3653" t="s">
        <v>7630</v>
      </c>
      <c r="C3653" t="s">
        <v>5917</v>
      </c>
      <c r="D3653">
        <v>2</v>
      </c>
    </row>
    <row r="3654" spans="1:4">
      <c r="A3654" s="2" t="s">
        <v>7888</v>
      </c>
      <c r="B3654" t="s">
        <v>7630</v>
      </c>
      <c r="C3654" t="s">
        <v>5917</v>
      </c>
      <c r="D3654">
        <v>2</v>
      </c>
    </row>
    <row r="3655" spans="1:4">
      <c r="A3655" s="2" t="s">
        <v>354</v>
      </c>
      <c r="B3655" t="s">
        <v>5385</v>
      </c>
      <c r="C3655" t="s">
        <v>5917</v>
      </c>
      <c r="D3655">
        <v>1</v>
      </c>
    </row>
    <row r="3656" spans="1:4">
      <c r="A3656" s="2" t="s">
        <v>499</v>
      </c>
      <c r="B3656" t="s">
        <v>5385</v>
      </c>
      <c r="C3656" t="s">
        <v>5917</v>
      </c>
      <c r="D3656">
        <v>1</v>
      </c>
    </row>
    <row r="3657" spans="1:4">
      <c r="A3657" s="2" t="s">
        <v>2972</v>
      </c>
      <c r="B3657" t="s">
        <v>7630</v>
      </c>
      <c r="C3657" t="s">
        <v>5917</v>
      </c>
      <c r="D3657">
        <v>2</v>
      </c>
    </row>
    <row r="3658" spans="1:4">
      <c r="A3658" s="2" t="s">
        <v>7608</v>
      </c>
      <c r="B3658" t="s">
        <v>7630</v>
      </c>
      <c r="C3658" t="s">
        <v>5917</v>
      </c>
      <c r="D3658">
        <v>2</v>
      </c>
    </row>
    <row r="3659" spans="1:4">
      <c r="A3659" s="2" t="s">
        <v>6114</v>
      </c>
      <c r="B3659" t="s">
        <v>7630</v>
      </c>
      <c r="C3659" t="s">
        <v>5917</v>
      </c>
      <c r="D3659">
        <v>2</v>
      </c>
    </row>
    <row r="3660" spans="1:4">
      <c r="A3660" s="2" t="s">
        <v>5480</v>
      </c>
      <c r="B3660" t="s">
        <v>5385</v>
      </c>
      <c r="C3660" t="s">
        <v>5917</v>
      </c>
      <c r="D3660">
        <v>1</v>
      </c>
    </row>
    <row r="3661" spans="1:4">
      <c r="A3661" s="2" t="s">
        <v>5034</v>
      </c>
      <c r="B3661" t="s">
        <v>5385</v>
      </c>
      <c r="C3661" t="s">
        <v>5917</v>
      </c>
      <c r="D3661">
        <v>1</v>
      </c>
    </row>
    <row r="3662" spans="1:4">
      <c r="A3662" s="2" t="s">
        <v>1080</v>
      </c>
      <c r="B3662" t="s">
        <v>5916</v>
      </c>
      <c r="C3662" t="s">
        <v>5756</v>
      </c>
      <c r="D3662">
        <v>1</v>
      </c>
    </row>
    <row r="3663" spans="1:4">
      <c r="A3663" s="2" t="s">
        <v>6525</v>
      </c>
      <c r="B3663" t="s">
        <v>5916</v>
      </c>
      <c r="C3663" t="s">
        <v>5917</v>
      </c>
      <c r="D3663">
        <v>1</v>
      </c>
    </row>
    <row r="3664" spans="1:4">
      <c r="A3664" s="2" t="s">
        <v>4557</v>
      </c>
      <c r="B3664" t="s">
        <v>7630</v>
      </c>
      <c r="C3664" t="s">
        <v>5917</v>
      </c>
      <c r="D3664">
        <v>2</v>
      </c>
    </row>
    <row r="3665" spans="1:4">
      <c r="A3665" s="2" t="s">
        <v>3867</v>
      </c>
      <c r="B3665" t="s">
        <v>7630</v>
      </c>
      <c r="C3665" t="s">
        <v>5917</v>
      </c>
      <c r="D3665">
        <v>2</v>
      </c>
    </row>
    <row r="3666" spans="1:4">
      <c r="A3666" s="2" t="s">
        <v>3197</v>
      </c>
      <c r="B3666" t="s">
        <v>7630</v>
      </c>
      <c r="C3666" t="s">
        <v>5917</v>
      </c>
      <c r="D3666">
        <v>2</v>
      </c>
    </row>
    <row r="3667" spans="1:4">
      <c r="A3667" s="2" t="s">
        <v>3064</v>
      </c>
      <c r="B3667" t="s">
        <v>7630</v>
      </c>
      <c r="C3667" t="s">
        <v>5917</v>
      </c>
      <c r="D3667">
        <v>2</v>
      </c>
    </row>
    <row r="3668" spans="1:4">
      <c r="A3668" s="2" t="s">
        <v>1064</v>
      </c>
      <c r="B3668" t="s">
        <v>617</v>
      </c>
      <c r="C3668" t="s">
        <v>5917</v>
      </c>
      <c r="D3668">
        <v>1</v>
      </c>
    </row>
    <row r="3669" spans="1:4">
      <c r="A3669" s="2" t="s">
        <v>716</v>
      </c>
      <c r="B3669" t="s">
        <v>5385</v>
      </c>
      <c r="C3669" t="s">
        <v>5917</v>
      </c>
      <c r="D3669">
        <v>1</v>
      </c>
    </row>
    <row r="3670" spans="1:4">
      <c r="A3670" s="2" t="s">
        <v>160</v>
      </c>
      <c r="B3670" t="s">
        <v>7994</v>
      </c>
      <c r="C3670" t="s">
        <v>5917</v>
      </c>
      <c r="D3670">
        <v>1</v>
      </c>
    </row>
    <row r="3671" spans="1:4">
      <c r="A3671" s="2" t="s">
        <v>5869</v>
      </c>
      <c r="B3671" t="s">
        <v>5916</v>
      </c>
      <c r="C3671" t="s">
        <v>5917</v>
      </c>
      <c r="D3671">
        <v>1</v>
      </c>
    </row>
    <row r="3672" spans="1:4">
      <c r="A3672" s="2" t="s">
        <v>3553</v>
      </c>
      <c r="B3672" t="s">
        <v>7630</v>
      </c>
      <c r="C3672" t="s">
        <v>5917</v>
      </c>
      <c r="D3672">
        <v>2</v>
      </c>
    </row>
    <row r="3673" spans="1:4">
      <c r="A3673" s="2" t="s">
        <v>3213</v>
      </c>
      <c r="B3673" t="s">
        <v>7630</v>
      </c>
      <c r="C3673" t="s">
        <v>5917</v>
      </c>
      <c r="D3673">
        <v>2</v>
      </c>
    </row>
    <row r="3674" spans="1:4">
      <c r="A3674" s="2" t="s">
        <v>5908</v>
      </c>
      <c r="B3674" t="s">
        <v>7630</v>
      </c>
      <c r="C3674" t="s">
        <v>5917</v>
      </c>
      <c r="D3674">
        <v>2</v>
      </c>
    </row>
    <row r="3675" spans="1:4">
      <c r="A3675" s="2" t="s">
        <v>2257</v>
      </c>
      <c r="B3675" t="s">
        <v>7630</v>
      </c>
      <c r="C3675" t="s">
        <v>5917</v>
      </c>
      <c r="D3675">
        <v>2</v>
      </c>
    </row>
    <row r="3676" spans="1:4">
      <c r="A3676" s="2" t="s">
        <v>6997</v>
      </c>
      <c r="B3676" t="s">
        <v>7630</v>
      </c>
      <c r="C3676" t="s">
        <v>5917</v>
      </c>
      <c r="D3676">
        <v>2</v>
      </c>
    </row>
    <row r="3677" spans="1:4">
      <c r="A3677" s="2" t="s">
        <v>6836</v>
      </c>
      <c r="B3677" t="s">
        <v>5173</v>
      </c>
      <c r="C3677" t="s">
        <v>5917</v>
      </c>
      <c r="D3677">
        <v>2</v>
      </c>
    </row>
    <row r="3678" spans="1:4">
      <c r="A3678" s="2" t="s">
        <v>7460</v>
      </c>
      <c r="B3678" t="s">
        <v>5385</v>
      </c>
      <c r="C3678" t="s">
        <v>5917</v>
      </c>
      <c r="D3678">
        <v>1</v>
      </c>
    </row>
    <row r="3679" spans="1:4">
      <c r="A3679" s="2" t="s">
        <v>7676</v>
      </c>
      <c r="B3679" t="s">
        <v>5385</v>
      </c>
      <c r="C3679" t="s">
        <v>5917</v>
      </c>
      <c r="D3679">
        <v>1</v>
      </c>
    </row>
    <row r="3680" spans="1:4">
      <c r="A3680" s="2" t="s">
        <v>5831</v>
      </c>
      <c r="B3680" t="s">
        <v>7630</v>
      </c>
      <c r="C3680" t="s">
        <v>5917</v>
      </c>
      <c r="D3680">
        <v>2</v>
      </c>
    </row>
    <row r="3681" spans="1:4">
      <c r="A3681" s="2" t="s">
        <v>2555</v>
      </c>
      <c r="B3681" t="s">
        <v>2603</v>
      </c>
      <c r="C3681" t="s">
        <v>5917</v>
      </c>
      <c r="D3681">
        <v>1</v>
      </c>
    </row>
    <row r="3682" spans="1:4">
      <c r="A3682" s="2" t="s">
        <v>806</v>
      </c>
      <c r="B3682" t="s">
        <v>5385</v>
      </c>
      <c r="C3682" t="s">
        <v>5917</v>
      </c>
      <c r="D3682">
        <v>1</v>
      </c>
    </row>
    <row r="3683" spans="1:4">
      <c r="A3683" s="2" t="s">
        <v>5494</v>
      </c>
      <c r="B3683" t="s">
        <v>7630</v>
      </c>
      <c r="C3683" t="s">
        <v>5917</v>
      </c>
      <c r="D3683">
        <v>2</v>
      </c>
    </row>
    <row r="3684" spans="1:4">
      <c r="A3684" s="2" t="s">
        <v>4566</v>
      </c>
      <c r="B3684" t="s">
        <v>7630</v>
      </c>
      <c r="C3684" t="s">
        <v>5917</v>
      </c>
      <c r="D3684">
        <v>2</v>
      </c>
    </row>
    <row r="3685" spans="1:4">
      <c r="A3685" s="2" t="s">
        <v>3039</v>
      </c>
      <c r="B3685" t="s">
        <v>7630</v>
      </c>
      <c r="C3685" t="s">
        <v>5917</v>
      </c>
      <c r="D3685">
        <v>2</v>
      </c>
    </row>
    <row r="3686" spans="1:4">
      <c r="A3686" s="2" t="s">
        <v>3334</v>
      </c>
      <c r="B3686" t="s">
        <v>7630</v>
      </c>
      <c r="C3686" t="s">
        <v>5917</v>
      </c>
      <c r="D3686">
        <v>2</v>
      </c>
    </row>
    <row r="3687" spans="1:4">
      <c r="A3687" s="2" t="s">
        <v>5000</v>
      </c>
      <c r="B3687" t="s">
        <v>7630</v>
      </c>
      <c r="C3687" t="s">
        <v>5917</v>
      </c>
      <c r="D3687">
        <v>2</v>
      </c>
    </row>
    <row r="3688" spans="1:4">
      <c r="A3688" s="2" t="s">
        <v>2215</v>
      </c>
      <c r="B3688" t="s">
        <v>7630</v>
      </c>
      <c r="C3688" t="s">
        <v>5917</v>
      </c>
      <c r="D3688">
        <v>2</v>
      </c>
    </row>
    <row r="3689" spans="1:4">
      <c r="A3689" s="2" t="s">
        <v>2796</v>
      </c>
      <c r="B3689" t="s">
        <v>5916</v>
      </c>
      <c r="C3689" t="s">
        <v>5917</v>
      </c>
      <c r="D3689">
        <v>1</v>
      </c>
    </row>
    <row r="3690" spans="1:4">
      <c r="A3690" s="2" t="s">
        <v>500</v>
      </c>
      <c r="B3690" t="s">
        <v>5385</v>
      </c>
      <c r="C3690" t="s">
        <v>5917</v>
      </c>
      <c r="D3690">
        <v>1</v>
      </c>
    </row>
    <row r="3691" spans="1:4">
      <c r="A3691" s="2" t="s">
        <v>6137</v>
      </c>
      <c r="B3691" t="s">
        <v>7630</v>
      </c>
      <c r="C3691" t="s">
        <v>5917</v>
      </c>
      <c r="D3691">
        <v>2</v>
      </c>
    </row>
    <row r="3692" spans="1:4">
      <c r="A3692" s="2" t="s">
        <v>5793</v>
      </c>
      <c r="B3692" t="s">
        <v>5385</v>
      </c>
      <c r="C3692" t="s">
        <v>5757</v>
      </c>
      <c r="D3692">
        <v>1</v>
      </c>
    </row>
    <row r="3693" spans="1:4">
      <c r="A3693" s="2" t="s">
        <v>3362</v>
      </c>
      <c r="B3693" t="s">
        <v>7630</v>
      </c>
      <c r="C3693" t="s">
        <v>5917</v>
      </c>
      <c r="D3693">
        <v>2</v>
      </c>
    </row>
    <row r="3694" spans="1:4">
      <c r="A3694" s="2" t="s">
        <v>3282</v>
      </c>
      <c r="B3694" t="s">
        <v>5385</v>
      </c>
      <c r="C3694" t="s">
        <v>5917</v>
      </c>
      <c r="D3694">
        <v>1</v>
      </c>
    </row>
    <row r="3695" spans="1:4">
      <c r="A3695" s="2" t="s">
        <v>6491</v>
      </c>
      <c r="B3695" t="s">
        <v>7630</v>
      </c>
      <c r="C3695" t="s">
        <v>5917</v>
      </c>
      <c r="D3695">
        <v>2</v>
      </c>
    </row>
    <row r="3696" spans="1:4">
      <c r="A3696" s="2" t="s">
        <v>2530</v>
      </c>
      <c r="B3696" t="s">
        <v>616</v>
      </c>
      <c r="C3696" t="s">
        <v>5917</v>
      </c>
      <c r="D3696">
        <v>1</v>
      </c>
    </row>
    <row r="3697" spans="1:4">
      <c r="A3697" s="2" t="s">
        <v>1414</v>
      </c>
      <c r="B3697" t="s">
        <v>7630</v>
      </c>
      <c r="C3697" t="s">
        <v>5917</v>
      </c>
      <c r="D3697">
        <v>2</v>
      </c>
    </row>
    <row r="3698" spans="1:4">
      <c r="A3698" s="2" t="s">
        <v>1398</v>
      </c>
      <c r="B3698" t="s">
        <v>7630</v>
      </c>
      <c r="C3698" t="s">
        <v>5917</v>
      </c>
      <c r="D3698">
        <v>2</v>
      </c>
    </row>
    <row r="3699" spans="1:4">
      <c r="A3699" s="2" t="s">
        <v>3122</v>
      </c>
      <c r="B3699" t="s">
        <v>7630</v>
      </c>
      <c r="C3699" t="s">
        <v>5917</v>
      </c>
      <c r="D3699">
        <v>2</v>
      </c>
    </row>
    <row r="3700" spans="1:4">
      <c r="A3700" s="2" t="s">
        <v>2458</v>
      </c>
      <c r="B3700" t="s">
        <v>5172</v>
      </c>
      <c r="C3700" t="s">
        <v>5917</v>
      </c>
      <c r="D3700">
        <v>1</v>
      </c>
    </row>
    <row r="3701" spans="1:4">
      <c r="A3701" s="2" t="s">
        <v>2691</v>
      </c>
      <c r="B3701" t="s">
        <v>5385</v>
      </c>
      <c r="C3701" t="s">
        <v>5917</v>
      </c>
      <c r="D3701">
        <v>1</v>
      </c>
    </row>
    <row r="3702" spans="1:4">
      <c r="A3702" s="2" t="s">
        <v>984</v>
      </c>
      <c r="B3702" t="s">
        <v>5916</v>
      </c>
      <c r="C3702" t="s">
        <v>5917</v>
      </c>
      <c r="D3702">
        <v>1</v>
      </c>
    </row>
    <row r="3703" spans="1:4">
      <c r="A3703" s="2" t="s">
        <v>355</v>
      </c>
      <c r="B3703" t="s">
        <v>5385</v>
      </c>
      <c r="C3703" t="s">
        <v>5917</v>
      </c>
      <c r="D3703">
        <v>1</v>
      </c>
    </row>
    <row r="3704" spans="1:4">
      <c r="A3704" s="2" t="s">
        <v>724</v>
      </c>
      <c r="B3704" t="s">
        <v>5385</v>
      </c>
      <c r="C3704" t="s">
        <v>5917</v>
      </c>
      <c r="D3704">
        <v>1</v>
      </c>
    </row>
    <row r="3705" spans="1:4">
      <c r="A3705" s="2" t="s">
        <v>321</v>
      </c>
      <c r="B3705" t="s">
        <v>5385</v>
      </c>
      <c r="C3705" t="s">
        <v>5917</v>
      </c>
      <c r="D3705">
        <v>1</v>
      </c>
    </row>
    <row r="3706" spans="1:4">
      <c r="A3706" s="2" t="s">
        <v>4097</v>
      </c>
      <c r="B3706" t="s">
        <v>7630</v>
      </c>
      <c r="C3706" t="s">
        <v>5917</v>
      </c>
      <c r="D3706">
        <v>2</v>
      </c>
    </row>
    <row r="3707" spans="1:4">
      <c r="A3707" s="2" t="s">
        <v>7304</v>
      </c>
      <c r="B3707" t="s">
        <v>7630</v>
      </c>
      <c r="C3707" t="s">
        <v>5917</v>
      </c>
      <c r="D3707">
        <v>2</v>
      </c>
    </row>
    <row r="3708" spans="1:4">
      <c r="A3708" s="2" t="s">
        <v>7172</v>
      </c>
      <c r="B3708" t="s">
        <v>7630</v>
      </c>
      <c r="C3708" t="s">
        <v>5917</v>
      </c>
      <c r="D3708">
        <v>2</v>
      </c>
    </row>
    <row r="3709" spans="1:4">
      <c r="A3709" s="2" t="s">
        <v>6118</v>
      </c>
      <c r="B3709" t="s">
        <v>7630</v>
      </c>
      <c r="C3709" t="s">
        <v>5917</v>
      </c>
      <c r="D3709">
        <v>2</v>
      </c>
    </row>
    <row r="3710" spans="1:4">
      <c r="A3710" s="2" t="s">
        <v>2841</v>
      </c>
      <c r="B3710" t="s">
        <v>7630</v>
      </c>
      <c r="C3710" t="s">
        <v>5917</v>
      </c>
      <c r="D3710">
        <v>2</v>
      </c>
    </row>
    <row r="3711" spans="1:4">
      <c r="A3711" s="2" t="s">
        <v>2271</v>
      </c>
      <c r="B3711" t="s">
        <v>5385</v>
      </c>
      <c r="C3711" t="s">
        <v>5917</v>
      </c>
      <c r="D3711">
        <v>1</v>
      </c>
    </row>
    <row r="3712" spans="1:4">
      <c r="A3712" s="2" t="s">
        <v>6605</v>
      </c>
      <c r="B3712" t="s">
        <v>5385</v>
      </c>
      <c r="C3712" t="s">
        <v>5917</v>
      </c>
      <c r="D3712">
        <v>1</v>
      </c>
    </row>
    <row r="3713" spans="1:4">
      <c r="A3713" s="2" t="s">
        <v>2479</v>
      </c>
      <c r="B3713" t="s">
        <v>5385</v>
      </c>
      <c r="C3713" t="s">
        <v>5917</v>
      </c>
      <c r="D3713">
        <v>1</v>
      </c>
    </row>
    <row r="3714" spans="1:4">
      <c r="A3714" s="2" t="s">
        <v>5486</v>
      </c>
      <c r="B3714" t="s">
        <v>7630</v>
      </c>
      <c r="C3714" t="s">
        <v>5917</v>
      </c>
      <c r="D3714">
        <v>2</v>
      </c>
    </row>
    <row r="3715" spans="1:4">
      <c r="A3715" s="2" t="s">
        <v>5220</v>
      </c>
      <c r="B3715" t="s">
        <v>5173</v>
      </c>
      <c r="C3715" t="s">
        <v>5917</v>
      </c>
      <c r="D3715">
        <v>2</v>
      </c>
    </row>
    <row r="3716" spans="1:4">
      <c r="A3716" s="2" t="s">
        <v>6972</v>
      </c>
      <c r="B3716" t="s">
        <v>7630</v>
      </c>
      <c r="C3716" t="s">
        <v>5917</v>
      </c>
      <c r="D3716">
        <v>2</v>
      </c>
    </row>
    <row r="3717" spans="1:4">
      <c r="A3717" s="2" t="s">
        <v>5933</v>
      </c>
      <c r="B3717" t="s">
        <v>5916</v>
      </c>
      <c r="C3717" t="s">
        <v>5917</v>
      </c>
      <c r="D3717">
        <v>1</v>
      </c>
    </row>
    <row r="3718" spans="1:4">
      <c r="A3718" s="2" t="s">
        <v>161</v>
      </c>
      <c r="B3718" t="s">
        <v>2682</v>
      </c>
      <c r="C3718" t="s">
        <v>5917</v>
      </c>
      <c r="D3718">
        <v>1</v>
      </c>
    </row>
    <row r="3719" spans="1:4">
      <c r="A3719" s="2" t="s">
        <v>6291</v>
      </c>
      <c r="B3719" t="s">
        <v>7630</v>
      </c>
      <c r="C3719" t="s">
        <v>5917</v>
      </c>
      <c r="D3719">
        <v>2</v>
      </c>
    </row>
    <row r="3720" spans="1:4">
      <c r="A3720" s="2" t="s">
        <v>4819</v>
      </c>
      <c r="B3720" t="s">
        <v>7630</v>
      </c>
      <c r="C3720" t="s">
        <v>5917</v>
      </c>
      <c r="D3720">
        <v>2</v>
      </c>
    </row>
    <row r="3721" spans="1:4">
      <c r="A3721" s="2" t="s">
        <v>3216</v>
      </c>
      <c r="B3721" t="s">
        <v>7630</v>
      </c>
      <c r="C3721" t="s">
        <v>5917</v>
      </c>
      <c r="D3721">
        <v>2</v>
      </c>
    </row>
    <row r="3722" spans="1:4">
      <c r="A3722" s="2" t="s">
        <v>2217</v>
      </c>
      <c r="B3722" t="s">
        <v>7630</v>
      </c>
      <c r="C3722" t="s">
        <v>5917</v>
      </c>
      <c r="D3722">
        <v>2</v>
      </c>
    </row>
    <row r="3723" spans="1:4">
      <c r="A3723" s="2" t="s">
        <v>3802</v>
      </c>
      <c r="B3723" t="s">
        <v>7630</v>
      </c>
      <c r="C3723" t="s">
        <v>5917</v>
      </c>
      <c r="D3723">
        <v>2</v>
      </c>
    </row>
    <row r="3724" spans="1:4">
      <c r="A3724" s="2" t="s">
        <v>5033</v>
      </c>
      <c r="B3724" t="s">
        <v>5385</v>
      </c>
      <c r="C3724" t="s">
        <v>5917</v>
      </c>
      <c r="D3724">
        <v>1</v>
      </c>
    </row>
    <row r="3725" spans="1:4">
      <c r="A3725" s="2" t="s">
        <v>1169</v>
      </c>
      <c r="B3725" t="s">
        <v>5916</v>
      </c>
      <c r="C3725" t="s">
        <v>5758</v>
      </c>
      <c r="D3725">
        <v>1</v>
      </c>
    </row>
    <row r="3726" spans="1:4">
      <c r="A3726" s="2" t="s">
        <v>677</v>
      </c>
      <c r="B3726" t="s">
        <v>5385</v>
      </c>
      <c r="C3726" t="s">
        <v>5917</v>
      </c>
      <c r="D3726">
        <v>1</v>
      </c>
    </row>
    <row r="3727" spans="1:4">
      <c r="A3727" s="2" t="s">
        <v>501</v>
      </c>
      <c r="B3727" t="s">
        <v>5385</v>
      </c>
      <c r="C3727" t="s">
        <v>5917</v>
      </c>
      <c r="D3727">
        <v>1</v>
      </c>
    </row>
    <row r="3728" spans="1:4">
      <c r="A3728" s="2" t="s">
        <v>4146</v>
      </c>
      <c r="B3728" t="s">
        <v>7630</v>
      </c>
      <c r="C3728" t="s">
        <v>5917</v>
      </c>
      <c r="D3728">
        <v>2</v>
      </c>
    </row>
    <row r="3729" spans="1:4">
      <c r="A3729" s="2" t="s">
        <v>4304</v>
      </c>
      <c r="B3729" t="s">
        <v>7630</v>
      </c>
      <c r="C3729" t="s">
        <v>5917</v>
      </c>
      <c r="D3729">
        <v>2</v>
      </c>
    </row>
    <row r="3730" spans="1:4">
      <c r="A3730" s="2" t="s">
        <v>2146</v>
      </c>
      <c r="B3730" t="s">
        <v>7630</v>
      </c>
      <c r="C3730" t="s">
        <v>5917</v>
      </c>
      <c r="D3730">
        <v>2</v>
      </c>
    </row>
    <row r="3731" spans="1:4">
      <c r="A3731" s="2" t="s">
        <v>502</v>
      </c>
      <c r="B3731" t="s">
        <v>5385</v>
      </c>
      <c r="C3731" t="s">
        <v>5917</v>
      </c>
      <c r="D3731">
        <v>1</v>
      </c>
    </row>
    <row r="3732" spans="1:4">
      <c r="A3732" s="2" t="s">
        <v>2105</v>
      </c>
      <c r="B3732" t="s">
        <v>7630</v>
      </c>
      <c r="C3732" t="s">
        <v>5917</v>
      </c>
      <c r="D3732">
        <v>2</v>
      </c>
    </row>
    <row r="3733" spans="1:4">
      <c r="A3733" s="2" t="s">
        <v>7112</v>
      </c>
      <c r="B3733" t="s">
        <v>7630</v>
      </c>
      <c r="C3733" t="s">
        <v>5917</v>
      </c>
      <c r="D3733">
        <v>2</v>
      </c>
    </row>
    <row r="3734" spans="1:4">
      <c r="A3734" s="2" t="s">
        <v>8</v>
      </c>
      <c r="B3734" t="s">
        <v>608</v>
      </c>
      <c r="C3734" t="s">
        <v>5917</v>
      </c>
      <c r="D3734">
        <v>1</v>
      </c>
    </row>
    <row r="3735" spans="1:4">
      <c r="A3735" s="2" t="s">
        <v>1455</v>
      </c>
      <c r="B3735" t="s">
        <v>7630</v>
      </c>
      <c r="C3735" t="s">
        <v>5917</v>
      </c>
      <c r="D3735">
        <v>2</v>
      </c>
    </row>
    <row r="3736" spans="1:4">
      <c r="A3736" s="2" t="s">
        <v>1529</v>
      </c>
      <c r="B3736" t="s">
        <v>7630</v>
      </c>
      <c r="C3736" t="s">
        <v>5917</v>
      </c>
      <c r="D3736">
        <v>2</v>
      </c>
    </row>
    <row r="3737" spans="1:4">
      <c r="A3737" s="2" t="s">
        <v>7774</v>
      </c>
      <c r="B3737" t="s">
        <v>7630</v>
      </c>
      <c r="C3737" t="s">
        <v>5917</v>
      </c>
      <c r="D3737">
        <v>2</v>
      </c>
    </row>
    <row r="3738" spans="1:4">
      <c r="A3738" s="2" t="s">
        <v>4248</v>
      </c>
      <c r="B3738" t="s">
        <v>7630</v>
      </c>
      <c r="C3738" t="s">
        <v>5917</v>
      </c>
      <c r="D3738">
        <v>2</v>
      </c>
    </row>
    <row r="3739" spans="1:4">
      <c r="A3739" s="2" t="s">
        <v>4312</v>
      </c>
      <c r="B3739" t="s">
        <v>7630</v>
      </c>
      <c r="C3739" t="s">
        <v>5917</v>
      </c>
      <c r="D3739">
        <v>2</v>
      </c>
    </row>
    <row r="3740" spans="1:4">
      <c r="A3740" s="2" t="s">
        <v>3818</v>
      </c>
      <c r="B3740" t="s">
        <v>7630</v>
      </c>
      <c r="C3740" t="s">
        <v>5917</v>
      </c>
      <c r="D3740">
        <v>2</v>
      </c>
    </row>
    <row r="3741" spans="1:4">
      <c r="A3741" s="2" t="s">
        <v>4792</v>
      </c>
      <c r="B3741" t="s">
        <v>7630</v>
      </c>
      <c r="C3741" t="s">
        <v>5917</v>
      </c>
      <c r="D3741">
        <v>2</v>
      </c>
    </row>
    <row r="3742" spans="1:4">
      <c r="A3742" s="2" t="s">
        <v>3026</v>
      </c>
      <c r="B3742" t="s">
        <v>7630</v>
      </c>
      <c r="C3742" t="s">
        <v>5917</v>
      </c>
      <c r="D3742">
        <v>2</v>
      </c>
    </row>
    <row r="3743" spans="1:4">
      <c r="A3743" s="2" t="s">
        <v>5907</v>
      </c>
      <c r="B3743" t="s">
        <v>7630</v>
      </c>
      <c r="C3743" t="s">
        <v>5917</v>
      </c>
      <c r="D3743">
        <v>2</v>
      </c>
    </row>
    <row r="3744" spans="1:4">
      <c r="A3744" s="2" t="s">
        <v>7148</v>
      </c>
      <c r="B3744" t="s">
        <v>7630</v>
      </c>
      <c r="C3744" t="s">
        <v>5917</v>
      </c>
      <c r="D3744">
        <v>2</v>
      </c>
    </row>
    <row r="3745" spans="1:4">
      <c r="A3745" s="2" t="s">
        <v>4242</v>
      </c>
      <c r="B3745" t="s">
        <v>7630</v>
      </c>
      <c r="C3745" t="s">
        <v>5917</v>
      </c>
      <c r="D3745">
        <v>2</v>
      </c>
    </row>
    <row r="3746" spans="1:4">
      <c r="A3746" s="2" t="s">
        <v>4264</v>
      </c>
      <c r="B3746" t="s">
        <v>7630</v>
      </c>
      <c r="C3746" t="s">
        <v>5917</v>
      </c>
      <c r="D3746">
        <v>2</v>
      </c>
    </row>
    <row r="3747" spans="1:4">
      <c r="A3747" s="2" t="s">
        <v>7938</v>
      </c>
      <c r="B3747" t="s">
        <v>7630</v>
      </c>
      <c r="C3747" t="s">
        <v>5917</v>
      </c>
      <c r="D3747">
        <v>2</v>
      </c>
    </row>
    <row r="3748" spans="1:4">
      <c r="A3748" s="2" t="s">
        <v>4790</v>
      </c>
      <c r="B3748" t="s">
        <v>7630</v>
      </c>
      <c r="C3748" t="s">
        <v>5917</v>
      </c>
      <c r="D3748">
        <v>2</v>
      </c>
    </row>
    <row r="3749" spans="1:4">
      <c r="A3749" s="2" t="s">
        <v>1980</v>
      </c>
      <c r="B3749" t="s">
        <v>7630</v>
      </c>
      <c r="C3749" t="s">
        <v>5917</v>
      </c>
      <c r="D3749">
        <v>2</v>
      </c>
    </row>
    <row r="3750" spans="1:4">
      <c r="A3750" s="2" t="s">
        <v>6358</v>
      </c>
      <c r="B3750" t="s">
        <v>7630</v>
      </c>
      <c r="C3750" t="s">
        <v>5917</v>
      </c>
      <c r="D3750">
        <v>2</v>
      </c>
    </row>
    <row r="3751" spans="1:4">
      <c r="A3751" s="2" t="s">
        <v>933</v>
      </c>
      <c r="B3751" t="s">
        <v>5385</v>
      </c>
      <c r="C3751" t="s">
        <v>5917</v>
      </c>
      <c r="D3751">
        <v>1</v>
      </c>
    </row>
    <row r="3752" spans="1:4">
      <c r="A3752" s="2" t="s">
        <v>119</v>
      </c>
      <c r="B3752" t="s">
        <v>5385</v>
      </c>
      <c r="C3752" t="s">
        <v>5917</v>
      </c>
      <c r="D3752">
        <v>1</v>
      </c>
    </row>
    <row r="3753" spans="1:4">
      <c r="A3753" s="2" t="s">
        <v>122</v>
      </c>
      <c r="B3753" t="s">
        <v>5385</v>
      </c>
      <c r="C3753" t="s">
        <v>5917</v>
      </c>
      <c r="D3753">
        <v>1</v>
      </c>
    </row>
    <row r="3754" spans="1:4">
      <c r="A3754" s="2" t="s">
        <v>4412</v>
      </c>
      <c r="B3754" t="s">
        <v>7630</v>
      </c>
      <c r="C3754" t="s">
        <v>5917</v>
      </c>
      <c r="D3754">
        <v>2</v>
      </c>
    </row>
    <row r="3755" spans="1:4">
      <c r="A3755" s="2" t="s">
        <v>7224</v>
      </c>
      <c r="B3755" t="s">
        <v>7630</v>
      </c>
      <c r="C3755" t="s">
        <v>5917</v>
      </c>
      <c r="D3755">
        <v>2</v>
      </c>
    </row>
    <row r="3756" spans="1:4">
      <c r="A3756" s="2" t="s">
        <v>7822</v>
      </c>
      <c r="B3756" t="s">
        <v>5385</v>
      </c>
      <c r="C3756" t="s">
        <v>5917</v>
      </c>
      <c r="D3756">
        <v>1</v>
      </c>
    </row>
    <row r="3757" spans="1:4">
      <c r="A3757" s="2" t="s">
        <v>2874</v>
      </c>
      <c r="B3757" t="s">
        <v>7630</v>
      </c>
      <c r="C3757" t="s">
        <v>5917</v>
      </c>
      <c r="D3757">
        <v>2</v>
      </c>
    </row>
    <row r="3758" spans="1:4">
      <c r="A3758" s="2" t="s">
        <v>6400</v>
      </c>
      <c r="B3758" t="s">
        <v>5385</v>
      </c>
      <c r="C3758" t="s">
        <v>5917</v>
      </c>
      <c r="D3758">
        <v>1</v>
      </c>
    </row>
    <row r="3759" spans="1:4">
      <c r="A3759" s="2" t="s">
        <v>1656</v>
      </c>
      <c r="B3759" t="s">
        <v>5385</v>
      </c>
      <c r="C3759" t="s">
        <v>5917</v>
      </c>
      <c r="D3759">
        <v>4</v>
      </c>
    </row>
    <row r="3760" spans="1:4">
      <c r="A3760" s="2" t="s">
        <v>5501</v>
      </c>
      <c r="B3760" t="s">
        <v>7630</v>
      </c>
      <c r="C3760" t="s">
        <v>5917</v>
      </c>
      <c r="D3760">
        <v>2</v>
      </c>
    </row>
    <row r="3761" spans="1:4">
      <c r="A3761" s="2" t="s">
        <v>7903</v>
      </c>
      <c r="B3761" t="s">
        <v>7630</v>
      </c>
      <c r="C3761" t="s">
        <v>5917</v>
      </c>
      <c r="D3761">
        <v>2</v>
      </c>
    </row>
    <row r="3762" spans="1:4">
      <c r="A3762" s="2" t="s">
        <v>1137</v>
      </c>
      <c r="B3762" t="s">
        <v>5385</v>
      </c>
      <c r="C3762" t="s">
        <v>5917</v>
      </c>
      <c r="D3762">
        <v>1</v>
      </c>
    </row>
    <row r="3763" spans="1:4">
      <c r="A3763" s="2" t="s">
        <v>672</v>
      </c>
      <c r="B3763" t="s">
        <v>30</v>
      </c>
      <c r="C3763" t="s">
        <v>5917</v>
      </c>
      <c r="D3763">
        <v>1</v>
      </c>
    </row>
    <row r="3764" spans="1:4">
      <c r="A3764" s="2" t="s">
        <v>802</v>
      </c>
      <c r="B3764" t="s">
        <v>5385</v>
      </c>
      <c r="C3764" t="s">
        <v>5917</v>
      </c>
      <c r="D3764">
        <v>1</v>
      </c>
    </row>
    <row r="3765" spans="1:4">
      <c r="A3765" s="2" t="s">
        <v>2774</v>
      </c>
      <c r="B3765" t="s">
        <v>7630</v>
      </c>
      <c r="C3765" t="s">
        <v>5917</v>
      </c>
      <c r="D3765">
        <v>2</v>
      </c>
    </row>
    <row r="3766" spans="1:4">
      <c r="A3766" s="2" t="s">
        <v>4738</v>
      </c>
      <c r="B3766" t="s">
        <v>7630</v>
      </c>
      <c r="C3766" t="s">
        <v>5917</v>
      </c>
      <c r="D3766">
        <v>2</v>
      </c>
    </row>
    <row r="3767" spans="1:4">
      <c r="A3767" s="2" t="s">
        <v>1763</v>
      </c>
      <c r="B3767" t="s">
        <v>7630</v>
      </c>
      <c r="C3767" t="s">
        <v>5917</v>
      </c>
      <c r="D3767">
        <v>2</v>
      </c>
    </row>
    <row r="3768" spans="1:4">
      <c r="A3768" s="2" t="s">
        <v>6011</v>
      </c>
      <c r="B3768" t="s">
        <v>7630</v>
      </c>
      <c r="C3768" t="s">
        <v>5917</v>
      </c>
      <c r="D3768">
        <v>2</v>
      </c>
    </row>
    <row r="3769" spans="1:4">
      <c r="A3769" s="2" t="s">
        <v>6826</v>
      </c>
      <c r="B3769" t="s">
        <v>7630</v>
      </c>
      <c r="C3769" t="s">
        <v>5917</v>
      </c>
      <c r="D3769">
        <v>2</v>
      </c>
    </row>
    <row r="3770" spans="1:4">
      <c r="A3770" s="2" t="s">
        <v>4868</v>
      </c>
      <c r="B3770" t="s">
        <v>7630</v>
      </c>
      <c r="C3770" t="s">
        <v>5917</v>
      </c>
      <c r="D3770">
        <v>2</v>
      </c>
    </row>
    <row r="3771" spans="1:4">
      <c r="A3771" s="2" t="s">
        <v>6644</v>
      </c>
      <c r="B3771" t="s">
        <v>7630</v>
      </c>
      <c r="C3771" t="s">
        <v>5917</v>
      </c>
      <c r="D3771">
        <v>2</v>
      </c>
    </row>
    <row r="3772" spans="1:4">
      <c r="A3772" s="2" t="s">
        <v>1225</v>
      </c>
      <c r="B3772" t="s">
        <v>5385</v>
      </c>
      <c r="C3772" t="s">
        <v>5917</v>
      </c>
      <c r="D3772">
        <v>1</v>
      </c>
    </row>
    <row r="3773" spans="1:4">
      <c r="A3773" s="2" t="s">
        <v>1637</v>
      </c>
      <c r="B3773" t="s">
        <v>7630</v>
      </c>
      <c r="C3773" t="s">
        <v>5917</v>
      </c>
      <c r="D3773">
        <v>2</v>
      </c>
    </row>
    <row r="3774" spans="1:4">
      <c r="A3774" s="2" t="s">
        <v>1497</v>
      </c>
      <c r="B3774" t="s">
        <v>7630</v>
      </c>
      <c r="C3774" t="s">
        <v>5917</v>
      </c>
      <c r="D3774">
        <v>2</v>
      </c>
    </row>
    <row r="3775" spans="1:4">
      <c r="A3775" s="2" t="s">
        <v>7999</v>
      </c>
      <c r="B3775" t="s">
        <v>7630</v>
      </c>
      <c r="C3775" t="s">
        <v>5917</v>
      </c>
      <c r="D3775">
        <v>2</v>
      </c>
    </row>
    <row r="3776" spans="1:4">
      <c r="A3776" s="2" t="s">
        <v>6888</v>
      </c>
      <c r="B3776" t="s">
        <v>7630</v>
      </c>
      <c r="C3776" t="s">
        <v>5917</v>
      </c>
      <c r="D3776">
        <v>2</v>
      </c>
    </row>
    <row r="3777" spans="1:4">
      <c r="A3777" s="2" t="s">
        <v>3668</v>
      </c>
      <c r="B3777" t="s">
        <v>7630</v>
      </c>
      <c r="C3777" t="s">
        <v>5917</v>
      </c>
      <c r="D3777">
        <v>2</v>
      </c>
    </row>
    <row r="3778" spans="1:4">
      <c r="A3778" s="2" t="s">
        <v>4578</v>
      </c>
      <c r="B3778" t="s">
        <v>7630</v>
      </c>
      <c r="C3778" t="s">
        <v>5917</v>
      </c>
      <c r="D3778">
        <v>2</v>
      </c>
    </row>
    <row r="3779" spans="1:4">
      <c r="A3779" s="2" t="s">
        <v>3734</v>
      </c>
      <c r="B3779" t="s">
        <v>7630</v>
      </c>
      <c r="C3779" t="s">
        <v>5917</v>
      </c>
      <c r="D3779">
        <v>2</v>
      </c>
    </row>
    <row r="3780" spans="1:4">
      <c r="A3780" s="2" t="s">
        <v>3143</v>
      </c>
      <c r="B3780" t="s">
        <v>7630</v>
      </c>
      <c r="C3780" t="s">
        <v>5917</v>
      </c>
      <c r="D3780">
        <v>2</v>
      </c>
    </row>
    <row r="3781" spans="1:4">
      <c r="A3781" s="2" t="s">
        <v>7084</v>
      </c>
      <c r="B3781" t="s">
        <v>7630</v>
      </c>
      <c r="C3781" t="s">
        <v>5917</v>
      </c>
      <c r="D3781">
        <v>2</v>
      </c>
    </row>
    <row r="3782" spans="1:4">
      <c r="A3782" s="2" t="s">
        <v>1888</v>
      </c>
      <c r="B3782" t="s">
        <v>7630</v>
      </c>
      <c r="C3782" t="s">
        <v>5917</v>
      </c>
      <c r="D3782">
        <v>2</v>
      </c>
    </row>
    <row r="3783" spans="1:4">
      <c r="A3783" s="2" t="s">
        <v>6235</v>
      </c>
      <c r="B3783" t="s">
        <v>7630</v>
      </c>
      <c r="C3783" t="s">
        <v>5917</v>
      </c>
      <c r="D3783">
        <v>2</v>
      </c>
    </row>
    <row r="3784" spans="1:4">
      <c r="A3784" s="2" t="s">
        <v>6772</v>
      </c>
      <c r="B3784" t="s">
        <v>5916</v>
      </c>
      <c r="C3784" t="s">
        <v>5917</v>
      </c>
      <c r="D3784">
        <v>1</v>
      </c>
    </row>
    <row r="3785" spans="1:4">
      <c r="A3785" s="2" t="s">
        <v>3165</v>
      </c>
      <c r="B3785" t="s">
        <v>7630</v>
      </c>
      <c r="C3785" t="s">
        <v>5917</v>
      </c>
      <c r="D3785">
        <v>2</v>
      </c>
    </row>
    <row r="3786" spans="1:4">
      <c r="A3786" s="2" t="s">
        <v>6577</v>
      </c>
      <c r="B3786" t="s">
        <v>7630</v>
      </c>
      <c r="C3786" t="s">
        <v>5917</v>
      </c>
      <c r="D3786">
        <v>2</v>
      </c>
    </row>
    <row r="3787" spans="1:4">
      <c r="A3787" s="2" t="s">
        <v>4926</v>
      </c>
      <c r="B3787" t="s">
        <v>7630</v>
      </c>
      <c r="C3787" t="s">
        <v>5917</v>
      </c>
      <c r="D3787">
        <v>2</v>
      </c>
    </row>
    <row r="3788" spans="1:4">
      <c r="A3788" s="2" t="s">
        <v>5599</v>
      </c>
      <c r="B3788" t="s">
        <v>7630</v>
      </c>
      <c r="C3788" t="s">
        <v>5917</v>
      </c>
      <c r="D3788">
        <v>2</v>
      </c>
    </row>
    <row r="3789" spans="1:4">
      <c r="A3789" s="2" t="s">
        <v>5730</v>
      </c>
      <c r="B3789" t="s">
        <v>7630</v>
      </c>
      <c r="C3789" t="s">
        <v>5917</v>
      </c>
      <c r="D3789">
        <v>2</v>
      </c>
    </row>
    <row r="3790" spans="1:4">
      <c r="A3790" s="2" t="s">
        <v>5395</v>
      </c>
      <c r="B3790" t="s">
        <v>601</v>
      </c>
      <c r="C3790" t="s">
        <v>5917</v>
      </c>
      <c r="D3790">
        <v>1</v>
      </c>
    </row>
    <row r="3791" spans="1:4">
      <c r="A3791" s="2" t="s">
        <v>2321</v>
      </c>
      <c r="B3791" t="s">
        <v>5385</v>
      </c>
      <c r="C3791" t="s">
        <v>5917</v>
      </c>
      <c r="D3791">
        <v>1</v>
      </c>
    </row>
    <row r="3792" spans="1:4">
      <c r="A3792" s="2" t="s">
        <v>503</v>
      </c>
      <c r="B3792" t="s">
        <v>5385</v>
      </c>
      <c r="C3792" t="s">
        <v>5917</v>
      </c>
      <c r="D3792">
        <v>1</v>
      </c>
    </row>
    <row r="3793" spans="1:4">
      <c r="A3793" s="2" t="s">
        <v>5666</v>
      </c>
      <c r="B3793" t="s">
        <v>7630</v>
      </c>
      <c r="C3793" t="s">
        <v>5917</v>
      </c>
      <c r="D3793">
        <v>2</v>
      </c>
    </row>
    <row r="3794" spans="1:4">
      <c r="A3794" s="2" t="s">
        <v>6803</v>
      </c>
      <c r="B3794" t="s">
        <v>7630</v>
      </c>
      <c r="C3794" t="s">
        <v>5917</v>
      </c>
      <c r="D3794">
        <v>2</v>
      </c>
    </row>
    <row r="3795" spans="1:4">
      <c r="A3795" s="2" t="s">
        <v>504</v>
      </c>
      <c r="B3795" t="s">
        <v>5385</v>
      </c>
      <c r="C3795" t="s">
        <v>5917</v>
      </c>
      <c r="D3795">
        <v>1</v>
      </c>
    </row>
    <row r="3796" spans="1:4">
      <c r="A3796" s="2" t="s">
        <v>505</v>
      </c>
      <c r="B3796" t="s">
        <v>5385</v>
      </c>
      <c r="C3796" t="s">
        <v>5917</v>
      </c>
      <c r="D3796">
        <v>1</v>
      </c>
    </row>
    <row r="3797" spans="1:4">
      <c r="A3797" s="2" t="s">
        <v>5349</v>
      </c>
      <c r="B3797" t="s">
        <v>5385</v>
      </c>
      <c r="C3797" t="s">
        <v>5917</v>
      </c>
      <c r="D3797">
        <v>1</v>
      </c>
    </row>
    <row r="3798" spans="1:4">
      <c r="A3798" s="2" t="s">
        <v>3302</v>
      </c>
      <c r="B3798" t="s">
        <v>7630</v>
      </c>
      <c r="C3798" t="s">
        <v>5917</v>
      </c>
      <c r="D3798">
        <v>2</v>
      </c>
    </row>
    <row r="3799" spans="1:4">
      <c r="A3799" s="2" t="s">
        <v>7862</v>
      </c>
      <c r="B3799" t="s">
        <v>7630</v>
      </c>
      <c r="C3799" t="s">
        <v>5917</v>
      </c>
      <c r="D3799">
        <v>2</v>
      </c>
    </row>
    <row r="3800" spans="1:4">
      <c r="A3800" s="2" t="s">
        <v>5094</v>
      </c>
      <c r="B3800" t="s">
        <v>5173</v>
      </c>
      <c r="C3800" t="s">
        <v>5917</v>
      </c>
      <c r="D3800">
        <v>2</v>
      </c>
    </row>
    <row r="3801" spans="1:4">
      <c r="A3801" s="2" t="s">
        <v>2109</v>
      </c>
      <c r="B3801" t="s">
        <v>7630</v>
      </c>
      <c r="C3801" t="s">
        <v>5917</v>
      </c>
      <c r="D3801">
        <v>2</v>
      </c>
    </row>
    <row r="3802" spans="1:4">
      <c r="A3802" s="2" t="s">
        <v>6562</v>
      </c>
      <c r="B3802" t="s">
        <v>5385</v>
      </c>
      <c r="C3802" t="s">
        <v>5917</v>
      </c>
      <c r="D3802">
        <v>1</v>
      </c>
    </row>
    <row r="3803" spans="1:4">
      <c r="A3803" s="2" t="s">
        <v>4274</v>
      </c>
      <c r="B3803" t="s">
        <v>7630</v>
      </c>
      <c r="C3803" t="s">
        <v>5917</v>
      </c>
      <c r="D3803">
        <v>2</v>
      </c>
    </row>
    <row r="3804" spans="1:4">
      <c r="A3804" s="2" t="s">
        <v>4619</v>
      </c>
      <c r="B3804" t="s">
        <v>7630</v>
      </c>
      <c r="C3804" t="s">
        <v>5917</v>
      </c>
      <c r="D3804">
        <v>2</v>
      </c>
    </row>
    <row r="3805" spans="1:4">
      <c r="A3805" s="2" t="s">
        <v>3310</v>
      </c>
      <c r="B3805" t="s">
        <v>7630</v>
      </c>
      <c r="C3805" t="s">
        <v>5917</v>
      </c>
      <c r="D3805">
        <v>2</v>
      </c>
    </row>
    <row r="3806" spans="1:4">
      <c r="A3806" s="2" t="s">
        <v>7786</v>
      </c>
      <c r="B3806" t="s">
        <v>7630</v>
      </c>
      <c r="C3806" t="s">
        <v>5917</v>
      </c>
      <c r="D3806">
        <v>2</v>
      </c>
    </row>
    <row r="3807" spans="1:4">
      <c r="A3807" s="2" t="s">
        <v>2499</v>
      </c>
      <c r="B3807" t="s">
        <v>5385</v>
      </c>
      <c r="C3807" t="s">
        <v>5917</v>
      </c>
      <c r="D3807">
        <v>1</v>
      </c>
    </row>
    <row r="3808" spans="1:4">
      <c r="A3808" s="2" t="s">
        <v>974</v>
      </c>
      <c r="B3808" t="s">
        <v>1229</v>
      </c>
      <c r="C3808" t="s">
        <v>5917</v>
      </c>
      <c r="D3808">
        <v>1</v>
      </c>
    </row>
    <row r="3809" spans="1:4">
      <c r="A3809" s="2" t="s">
        <v>506</v>
      </c>
      <c r="B3809" t="s">
        <v>5385</v>
      </c>
      <c r="C3809" t="s">
        <v>5917</v>
      </c>
      <c r="D3809">
        <v>1</v>
      </c>
    </row>
    <row r="3810" spans="1:4">
      <c r="A3810" s="2" t="s">
        <v>4315</v>
      </c>
      <c r="B3810" t="s">
        <v>7630</v>
      </c>
      <c r="C3810" t="s">
        <v>5917</v>
      </c>
      <c r="D3810">
        <v>2</v>
      </c>
    </row>
    <row r="3811" spans="1:4">
      <c r="A3811" s="2" t="s">
        <v>3203</v>
      </c>
      <c r="B3811" t="s">
        <v>7630</v>
      </c>
      <c r="C3811" t="s">
        <v>5917</v>
      </c>
      <c r="D3811">
        <v>2</v>
      </c>
    </row>
    <row r="3812" spans="1:4">
      <c r="A3812" s="2" t="s">
        <v>3246</v>
      </c>
      <c r="B3812" t="s">
        <v>7630</v>
      </c>
      <c r="C3812" t="s">
        <v>5917</v>
      </c>
      <c r="D3812">
        <v>2</v>
      </c>
    </row>
    <row r="3813" spans="1:4">
      <c r="A3813" s="2" t="s">
        <v>6314</v>
      </c>
      <c r="B3813" t="s">
        <v>5916</v>
      </c>
      <c r="C3813" t="s">
        <v>5756</v>
      </c>
      <c r="D3813">
        <v>2</v>
      </c>
    </row>
    <row r="3814" spans="1:4">
      <c r="A3814" s="2" t="s">
        <v>1292</v>
      </c>
      <c r="B3814" t="s">
        <v>5385</v>
      </c>
      <c r="C3814" t="s">
        <v>5917</v>
      </c>
      <c r="D3814">
        <v>1</v>
      </c>
    </row>
    <row r="3815" spans="1:4">
      <c r="A3815" s="2" t="s">
        <v>47</v>
      </c>
      <c r="B3815" t="s">
        <v>5385</v>
      </c>
      <c r="C3815" t="s">
        <v>5917</v>
      </c>
      <c r="D3815">
        <v>1</v>
      </c>
    </row>
    <row r="3816" spans="1:4">
      <c r="A3816" s="2" t="s">
        <v>1624</v>
      </c>
      <c r="B3816" t="s">
        <v>7630</v>
      </c>
      <c r="C3816" t="s">
        <v>5917</v>
      </c>
      <c r="D3816">
        <v>2</v>
      </c>
    </row>
    <row r="3817" spans="1:4">
      <c r="A3817" s="2" t="s">
        <v>1632</v>
      </c>
      <c r="B3817" t="s">
        <v>7630</v>
      </c>
      <c r="C3817" t="s">
        <v>5917</v>
      </c>
      <c r="D3817">
        <v>2</v>
      </c>
    </row>
    <row r="3818" spans="1:4">
      <c r="A3818" s="2" t="s">
        <v>1504</v>
      </c>
      <c r="B3818" t="s">
        <v>7630</v>
      </c>
      <c r="C3818" t="s">
        <v>5917</v>
      </c>
      <c r="D3818">
        <v>2</v>
      </c>
    </row>
    <row r="3819" spans="1:4">
      <c r="A3819" s="2" t="s">
        <v>5083</v>
      </c>
      <c r="B3819" t="s">
        <v>7630</v>
      </c>
      <c r="C3819" t="s">
        <v>5917</v>
      </c>
      <c r="D3819">
        <v>2</v>
      </c>
    </row>
    <row r="3820" spans="1:4">
      <c r="A3820" s="2" t="s">
        <v>6646</v>
      </c>
      <c r="B3820" t="s">
        <v>7630</v>
      </c>
      <c r="C3820" t="s">
        <v>5917</v>
      </c>
      <c r="D3820">
        <v>2</v>
      </c>
    </row>
    <row r="3821" spans="1:4">
      <c r="A3821" s="2" t="s">
        <v>7657</v>
      </c>
      <c r="B3821" t="s">
        <v>5385</v>
      </c>
      <c r="C3821" t="s">
        <v>5917</v>
      </c>
      <c r="D3821">
        <v>1</v>
      </c>
    </row>
    <row r="3822" spans="1:4">
      <c r="A3822" s="2" t="s">
        <v>1510</v>
      </c>
      <c r="B3822" t="s">
        <v>7630</v>
      </c>
      <c r="C3822" t="s">
        <v>5917</v>
      </c>
      <c r="D3822">
        <v>2</v>
      </c>
    </row>
    <row r="3823" spans="1:4">
      <c r="A3823" s="2" t="s">
        <v>3925</v>
      </c>
      <c r="B3823" t="s">
        <v>7630</v>
      </c>
      <c r="C3823" t="s">
        <v>5917</v>
      </c>
      <c r="D3823">
        <v>2</v>
      </c>
    </row>
    <row r="3824" spans="1:4">
      <c r="A3824" s="2" t="s">
        <v>3895</v>
      </c>
      <c r="B3824" t="s">
        <v>7630</v>
      </c>
      <c r="C3824" t="s">
        <v>5917</v>
      </c>
      <c r="D3824">
        <v>2</v>
      </c>
    </row>
    <row r="3825" spans="1:4">
      <c r="A3825" s="2" t="s">
        <v>4692</v>
      </c>
      <c r="B3825" t="s">
        <v>7630</v>
      </c>
      <c r="C3825" t="s">
        <v>5917</v>
      </c>
      <c r="D3825">
        <v>2</v>
      </c>
    </row>
    <row r="3826" spans="1:4">
      <c r="A3826" s="2" t="s">
        <v>1755</v>
      </c>
      <c r="B3826" t="s">
        <v>7630</v>
      </c>
      <c r="C3826" t="s">
        <v>5917</v>
      </c>
      <c r="D3826">
        <v>2</v>
      </c>
    </row>
    <row r="3827" spans="1:4">
      <c r="A3827" s="2" t="s">
        <v>7280</v>
      </c>
      <c r="B3827" t="s">
        <v>7630</v>
      </c>
      <c r="C3827" t="s">
        <v>5917</v>
      </c>
      <c r="D3827">
        <v>2</v>
      </c>
    </row>
    <row r="3828" spans="1:4">
      <c r="A3828" s="2" t="s">
        <v>5865</v>
      </c>
      <c r="B3828" t="s">
        <v>7630</v>
      </c>
      <c r="C3828" t="s">
        <v>5917</v>
      </c>
      <c r="D3828">
        <v>2</v>
      </c>
    </row>
    <row r="3829" spans="1:4">
      <c r="A3829" s="2" t="s">
        <v>7404</v>
      </c>
      <c r="B3829" t="s">
        <v>7630</v>
      </c>
      <c r="C3829" t="s">
        <v>5917</v>
      </c>
      <c r="D3829">
        <v>2</v>
      </c>
    </row>
    <row r="3830" spans="1:4">
      <c r="A3830" s="2" t="s">
        <v>3262</v>
      </c>
      <c r="B3830" t="s">
        <v>7630</v>
      </c>
      <c r="C3830" t="s">
        <v>5917</v>
      </c>
      <c r="D3830">
        <v>2</v>
      </c>
    </row>
    <row r="3831" spans="1:4">
      <c r="A3831" s="2" t="s">
        <v>1086</v>
      </c>
      <c r="B3831" t="s">
        <v>415</v>
      </c>
      <c r="C3831" t="s">
        <v>5756</v>
      </c>
      <c r="D3831">
        <v>1</v>
      </c>
    </row>
    <row r="3832" spans="1:4">
      <c r="A3832" s="2" t="s">
        <v>838</v>
      </c>
      <c r="B3832" t="s">
        <v>373</v>
      </c>
      <c r="C3832" t="s">
        <v>5917</v>
      </c>
      <c r="D3832">
        <v>1</v>
      </c>
    </row>
    <row r="3833" spans="1:4">
      <c r="A3833" s="2" t="s">
        <v>4537</v>
      </c>
      <c r="B3833" t="s">
        <v>7630</v>
      </c>
      <c r="C3833" t="s">
        <v>5917</v>
      </c>
      <c r="D3833">
        <v>2</v>
      </c>
    </row>
    <row r="3834" spans="1:4">
      <c r="A3834" s="2" t="s">
        <v>3853</v>
      </c>
      <c r="B3834" t="s">
        <v>7630</v>
      </c>
      <c r="C3834" t="s">
        <v>5917</v>
      </c>
      <c r="D3834">
        <v>2</v>
      </c>
    </row>
    <row r="3835" spans="1:4">
      <c r="A3835" s="2" t="s">
        <v>4298</v>
      </c>
      <c r="B3835" t="s">
        <v>7630</v>
      </c>
      <c r="C3835" t="s">
        <v>5917</v>
      </c>
      <c r="D3835">
        <v>2</v>
      </c>
    </row>
    <row r="3836" spans="1:4">
      <c r="A3836" s="2" t="s">
        <v>6385</v>
      </c>
      <c r="B3836" t="s">
        <v>5916</v>
      </c>
      <c r="C3836" t="s">
        <v>5917</v>
      </c>
      <c r="D3836">
        <v>1</v>
      </c>
    </row>
    <row r="3837" spans="1:4">
      <c r="A3837" s="2" t="s">
        <v>2819</v>
      </c>
      <c r="B3837" t="s">
        <v>5385</v>
      </c>
      <c r="C3837" t="s">
        <v>5917</v>
      </c>
      <c r="D3837">
        <v>1</v>
      </c>
    </row>
    <row r="3838" spans="1:4">
      <c r="A3838" s="2" t="s">
        <v>835</v>
      </c>
      <c r="B3838" t="s">
        <v>2772</v>
      </c>
      <c r="C3838" t="s">
        <v>5917</v>
      </c>
      <c r="D3838">
        <v>1</v>
      </c>
    </row>
    <row r="3839" spans="1:4">
      <c r="A3839" s="2" t="s">
        <v>4603</v>
      </c>
      <c r="B3839" t="s">
        <v>7630</v>
      </c>
      <c r="C3839" t="s">
        <v>5917</v>
      </c>
      <c r="D3839">
        <v>2</v>
      </c>
    </row>
    <row r="3840" spans="1:4">
      <c r="A3840" s="2" t="s">
        <v>4801</v>
      </c>
      <c r="B3840" t="s">
        <v>7630</v>
      </c>
      <c r="C3840" t="s">
        <v>5917</v>
      </c>
      <c r="D3840">
        <v>2</v>
      </c>
    </row>
    <row r="3841" spans="1:4">
      <c r="A3841" s="2" t="s">
        <v>3169</v>
      </c>
      <c r="B3841" t="s">
        <v>5385</v>
      </c>
      <c r="C3841" t="s">
        <v>5917</v>
      </c>
      <c r="D3841">
        <v>1</v>
      </c>
    </row>
    <row r="3842" spans="1:4">
      <c r="A3842" s="2" t="s">
        <v>4767</v>
      </c>
      <c r="B3842" t="s">
        <v>7630</v>
      </c>
      <c r="C3842" t="s">
        <v>5917</v>
      </c>
      <c r="D3842">
        <v>2</v>
      </c>
    </row>
    <row r="3843" spans="1:4">
      <c r="A3843" s="2" t="s">
        <v>1101</v>
      </c>
      <c r="B3843" t="s">
        <v>5385</v>
      </c>
      <c r="C3843" t="s">
        <v>5756</v>
      </c>
      <c r="D3843">
        <v>1</v>
      </c>
    </row>
    <row r="3844" spans="1:4">
      <c r="A3844" s="2" t="s">
        <v>1222</v>
      </c>
      <c r="B3844" t="s">
        <v>2771</v>
      </c>
      <c r="C3844" t="s">
        <v>5917</v>
      </c>
      <c r="D3844">
        <v>1</v>
      </c>
    </row>
    <row r="3845" spans="1:4">
      <c r="A3845" s="2" t="s">
        <v>2946</v>
      </c>
      <c r="B3845" t="s">
        <v>7630</v>
      </c>
      <c r="C3845" t="s">
        <v>5917</v>
      </c>
      <c r="D3845">
        <v>2</v>
      </c>
    </row>
    <row r="3846" spans="1:4">
      <c r="A3846" s="2" t="s">
        <v>7433</v>
      </c>
      <c r="B3846" t="s">
        <v>7630</v>
      </c>
      <c r="C3846" t="s">
        <v>5917</v>
      </c>
      <c r="D3846">
        <v>2</v>
      </c>
    </row>
    <row r="3847" spans="1:4">
      <c r="A3847" s="2" t="s">
        <v>2187</v>
      </c>
      <c r="B3847" t="s">
        <v>5385</v>
      </c>
      <c r="C3847" t="s">
        <v>5917</v>
      </c>
      <c r="D3847">
        <v>1</v>
      </c>
    </row>
    <row r="3848" spans="1:4">
      <c r="A3848" s="2" t="s">
        <v>4862</v>
      </c>
      <c r="B3848" t="s">
        <v>7630</v>
      </c>
      <c r="C3848" t="s">
        <v>5917</v>
      </c>
      <c r="D3848">
        <v>2</v>
      </c>
    </row>
    <row r="3849" spans="1:4">
      <c r="A3849" s="2" t="s">
        <v>507</v>
      </c>
      <c r="B3849" t="s">
        <v>5385</v>
      </c>
      <c r="C3849" t="s">
        <v>5917</v>
      </c>
      <c r="D3849">
        <v>1</v>
      </c>
    </row>
    <row r="3850" spans="1:4">
      <c r="A3850" s="2" t="s">
        <v>3719</v>
      </c>
      <c r="B3850" t="s">
        <v>7630</v>
      </c>
      <c r="C3850" t="s">
        <v>5917</v>
      </c>
      <c r="D3850">
        <v>2</v>
      </c>
    </row>
    <row r="3851" spans="1:4">
      <c r="A3851" s="2" t="s">
        <v>7803</v>
      </c>
      <c r="B3851" t="s">
        <v>7630</v>
      </c>
      <c r="C3851" t="s">
        <v>5917</v>
      </c>
      <c r="D3851">
        <v>2</v>
      </c>
    </row>
    <row r="3852" spans="1:4">
      <c r="A3852" s="2" t="s">
        <v>6963</v>
      </c>
      <c r="B3852" t="s">
        <v>7630</v>
      </c>
      <c r="C3852" t="s">
        <v>5917</v>
      </c>
      <c r="D3852">
        <v>2</v>
      </c>
    </row>
    <row r="3853" spans="1:4">
      <c r="A3853" s="2" t="s">
        <v>6317</v>
      </c>
      <c r="B3853" t="s">
        <v>7630</v>
      </c>
      <c r="C3853" t="s">
        <v>5917</v>
      </c>
      <c r="D3853">
        <v>2</v>
      </c>
    </row>
    <row r="3854" spans="1:4">
      <c r="A3854" s="2" t="s">
        <v>7700</v>
      </c>
      <c r="B3854" t="s">
        <v>5385</v>
      </c>
      <c r="C3854" t="s">
        <v>5917</v>
      </c>
      <c r="D3854">
        <v>1</v>
      </c>
    </row>
    <row r="3855" spans="1:4">
      <c r="A3855" s="2" t="s">
        <v>5392</v>
      </c>
      <c r="B3855" t="s">
        <v>616</v>
      </c>
      <c r="C3855" t="s">
        <v>5917</v>
      </c>
      <c r="D3855">
        <v>1</v>
      </c>
    </row>
    <row r="3856" spans="1:4">
      <c r="A3856" s="2" t="s">
        <v>754</v>
      </c>
      <c r="B3856" t="s">
        <v>5385</v>
      </c>
      <c r="C3856" t="s">
        <v>5917</v>
      </c>
      <c r="D3856">
        <v>1</v>
      </c>
    </row>
    <row r="3857" spans="1:4">
      <c r="A3857" s="2" t="s">
        <v>2797</v>
      </c>
      <c r="B3857" t="s">
        <v>5916</v>
      </c>
      <c r="C3857" t="s">
        <v>5917</v>
      </c>
      <c r="D3857">
        <v>1</v>
      </c>
    </row>
    <row r="3858" spans="1:4">
      <c r="A3858" s="2" t="s">
        <v>3636</v>
      </c>
      <c r="B3858" t="s">
        <v>7630</v>
      </c>
      <c r="C3858" t="s">
        <v>5917</v>
      </c>
      <c r="D3858">
        <v>2</v>
      </c>
    </row>
    <row r="3859" spans="1:4">
      <c r="A3859" s="2" t="s">
        <v>7351</v>
      </c>
      <c r="B3859" t="s">
        <v>7630</v>
      </c>
      <c r="C3859" t="s">
        <v>5917</v>
      </c>
      <c r="D3859">
        <v>2</v>
      </c>
    </row>
    <row r="3860" spans="1:4">
      <c r="A3860" s="2" t="s">
        <v>3467</v>
      </c>
      <c r="B3860" t="s">
        <v>7630</v>
      </c>
      <c r="C3860" t="s">
        <v>5917</v>
      </c>
      <c r="D3860">
        <v>2</v>
      </c>
    </row>
    <row r="3861" spans="1:4">
      <c r="A3861" s="2" t="s">
        <v>7575</v>
      </c>
      <c r="B3861" t="s">
        <v>5385</v>
      </c>
      <c r="C3861" t="s">
        <v>5917</v>
      </c>
      <c r="D3861">
        <v>1</v>
      </c>
    </row>
    <row r="3862" spans="1:4">
      <c r="A3862" s="2" t="s">
        <v>1122</v>
      </c>
      <c r="B3862" t="s">
        <v>5916</v>
      </c>
      <c r="C3862" t="s">
        <v>5917</v>
      </c>
      <c r="D3862">
        <v>1</v>
      </c>
    </row>
    <row r="3863" spans="1:4">
      <c r="A3863" s="2" t="s">
        <v>2533</v>
      </c>
      <c r="B3863" t="s">
        <v>5385</v>
      </c>
      <c r="C3863" t="s">
        <v>5917</v>
      </c>
      <c r="D3863">
        <v>1</v>
      </c>
    </row>
    <row r="3864" spans="1:4">
      <c r="A3864" s="2" t="s">
        <v>508</v>
      </c>
      <c r="B3864" t="s">
        <v>5385</v>
      </c>
      <c r="C3864" t="s">
        <v>5917</v>
      </c>
      <c r="D3864">
        <v>1</v>
      </c>
    </row>
    <row r="3865" spans="1:4">
      <c r="A3865" s="2" t="s">
        <v>1828</v>
      </c>
      <c r="B3865" t="s">
        <v>7630</v>
      </c>
      <c r="C3865" t="s">
        <v>5917</v>
      </c>
      <c r="D3865">
        <v>2</v>
      </c>
    </row>
    <row r="3866" spans="1:4">
      <c r="A3866" s="2" t="s">
        <v>2098</v>
      </c>
      <c r="B3866" t="s">
        <v>7630</v>
      </c>
      <c r="C3866" t="s">
        <v>5917</v>
      </c>
      <c r="D3866">
        <v>2</v>
      </c>
    </row>
    <row r="3867" spans="1:4">
      <c r="A3867" s="2" t="s">
        <v>3263</v>
      </c>
      <c r="B3867" t="s">
        <v>7630</v>
      </c>
      <c r="C3867" t="s">
        <v>5917</v>
      </c>
      <c r="D3867">
        <v>2</v>
      </c>
    </row>
    <row r="3868" spans="1:4">
      <c r="A3868" s="2" t="s">
        <v>6021</v>
      </c>
      <c r="B3868" t="s">
        <v>5916</v>
      </c>
      <c r="C3868" t="s">
        <v>5917</v>
      </c>
      <c r="D3868">
        <v>1</v>
      </c>
    </row>
    <row r="3869" spans="1:4">
      <c r="A3869" s="2" t="s">
        <v>5850</v>
      </c>
      <c r="B3869" t="s">
        <v>7630</v>
      </c>
      <c r="C3869" t="s">
        <v>5917</v>
      </c>
      <c r="D3869">
        <v>2</v>
      </c>
    </row>
    <row r="3870" spans="1:4">
      <c r="A3870" s="2" t="s">
        <v>6395</v>
      </c>
      <c r="B3870" t="s">
        <v>5385</v>
      </c>
      <c r="C3870" t="s">
        <v>5917</v>
      </c>
      <c r="D3870">
        <v>1</v>
      </c>
    </row>
    <row r="3871" spans="1:4">
      <c r="A3871" s="2" t="s">
        <v>669</v>
      </c>
      <c r="B3871" t="s">
        <v>5385</v>
      </c>
      <c r="C3871" t="s">
        <v>5917</v>
      </c>
      <c r="D3871">
        <v>1</v>
      </c>
    </row>
    <row r="3872" spans="1:4">
      <c r="A3872" s="2" t="s">
        <v>509</v>
      </c>
      <c r="B3872" t="s">
        <v>5385</v>
      </c>
      <c r="C3872" t="s">
        <v>5917</v>
      </c>
      <c r="D3872">
        <v>1</v>
      </c>
    </row>
    <row r="3873" spans="1:4">
      <c r="A3873" s="2" t="s">
        <v>6741</v>
      </c>
      <c r="B3873" t="s">
        <v>7630</v>
      </c>
      <c r="C3873" t="s">
        <v>5917</v>
      </c>
      <c r="D3873">
        <v>2</v>
      </c>
    </row>
    <row r="3874" spans="1:4">
      <c r="A3874" s="2" t="s">
        <v>695</v>
      </c>
      <c r="B3874" t="s">
        <v>5385</v>
      </c>
      <c r="C3874" t="s">
        <v>5917</v>
      </c>
      <c r="D3874">
        <v>1</v>
      </c>
    </row>
    <row r="3875" spans="1:4">
      <c r="A3875" s="2" t="s">
        <v>6711</v>
      </c>
      <c r="B3875" t="s">
        <v>5385</v>
      </c>
      <c r="C3875" t="s">
        <v>5917</v>
      </c>
      <c r="D3875">
        <v>1</v>
      </c>
    </row>
    <row r="3876" spans="1:4">
      <c r="A3876" s="2" t="s">
        <v>5575</v>
      </c>
      <c r="B3876" t="s">
        <v>5385</v>
      </c>
      <c r="C3876" t="s">
        <v>5917</v>
      </c>
      <c r="D3876">
        <v>1</v>
      </c>
    </row>
    <row r="3877" spans="1:4">
      <c r="A3877" s="2" t="s">
        <v>4310</v>
      </c>
      <c r="B3877" t="s">
        <v>7630</v>
      </c>
      <c r="C3877" t="s">
        <v>5917</v>
      </c>
      <c r="D3877">
        <v>2</v>
      </c>
    </row>
    <row r="3878" spans="1:4">
      <c r="A3878" s="2" t="s">
        <v>4197</v>
      </c>
      <c r="B3878" t="s">
        <v>7630</v>
      </c>
      <c r="C3878" t="s">
        <v>5917</v>
      </c>
      <c r="D3878">
        <v>2</v>
      </c>
    </row>
    <row r="3879" spans="1:4">
      <c r="A3879" s="2" t="s">
        <v>3913</v>
      </c>
      <c r="B3879" t="s">
        <v>7630</v>
      </c>
      <c r="C3879" t="s">
        <v>5917</v>
      </c>
      <c r="D3879">
        <v>2</v>
      </c>
    </row>
    <row r="3880" spans="1:4">
      <c r="A3880" s="2" t="s">
        <v>3858</v>
      </c>
      <c r="B3880" t="s">
        <v>7630</v>
      </c>
      <c r="C3880" t="s">
        <v>5917</v>
      </c>
      <c r="D3880">
        <v>2</v>
      </c>
    </row>
    <row r="3881" spans="1:4">
      <c r="A3881" s="2" t="s">
        <v>356</v>
      </c>
      <c r="B3881" t="s">
        <v>5916</v>
      </c>
      <c r="C3881" t="s">
        <v>5917</v>
      </c>
      <c r="D3881">
        <v>1</v>
      </c>
    </row>
    <row r="3882" spans="1:4">
      <c r="A3882" s="2" t="s">
        <v>3047</v>
      </c>
      <c r="B3882" t="s">
        <v>7630</v>
      </c>
      <c r="C3882" t="s">
        <v>5917</v>
      </c>
      <c r="D3882">
        <v>2</v>
      </c>
    </row>
    <row r="3883" spans="1:4">
      <c r="A3883" s="2" t="s">
        <v>3322</v>
      </c>
      <c r="B3883" t="s">
        <v>7630</v>
      </c>
      <c r="C3883" t="s">
        <v>5917</v>
      </c>
      <c r="D3883">
        <v>2</v>
      </c>
    </row>
    <row r="3884" spans="1:4">
      <c r="A3884" s="2" t="s">
        <v>3123</v>
      </c>
      <c r="B3884" t="s">
        <v>7630</v>
      </c>
      <c r="C3884" t="s">
        <v>5917</v>
      </c>
      <c r="D3884">
        <v>2</v>
      </c>
    </row>
    <row r="3885" spans="1:4">
      <c r="A3885" s="2" t="s">
        <v>6856</v>
      </c>
      <c r="B3885" t="s">
        <v>7630</v>
      </c>
      <c r="C3885" t="s">
        <v>5917</v>
      </c>
      <c r="D3885">
        <v>2</v>
      </c>
    </row>
    <row r="3886" spans="1:4">
      <c r="A3886" s="2" t="s">
        <v>2081</v>
      </c>
      <c r="B3886" t="s">
        <v>5385</v>
      </c>
      <c r="C3886" t="s">
        <v>5917</v>
      </c>
      <c r="D3886">
        <v>1</v>
      </c>
    </row>
    <row r="3887" spans="1:4">
      <c r="A3887" s="2" t="s">
        <v>322</v>
      </c>
      <c r="B3887" t="s">
        <v>5385</v>
      </c>
      <c r="C3887" t="s">
        <v>5917</v>
      </c>
      <c r="D3887">
        <v>1</v>
      </c>
    </row>
    <row r="3888" spans="1:4">
      <c r="A3888" s="2" t="s">
        <v>8034</v>
      </c>
      <c r="B3888" t="s">
        <v>7630</v>
      </c>
      <c r="C3888" t="s">
        <v>5917</v>
      </c>
      <c r="D3888">
        <v>2</v>
      </c>
    </row>
    <row r="3889" spans="1:4">
      <c r="A3889" s="2" t="s">
        <v>5221</v>
      </c>
      <c r="B3889" t="s">
        <v>7630</v>
      </c>
      <c r="C3889" t="s">
        <v>5917</v>
      </c>
      <c r="D3889">
        <v>2</v>
      </c>
    </row>
    <row r="3890" spans="1:4">
      <c r="A3890" s="2" t="s">
        <v>5069</v>
      </c>
      <c r="B3890" t="s">
        <v>5385</v>
      </c>
      <c r="C3890" t="s">
        <v>5917</v>
      </c>
      <c r="D3890">
        <v>1</v>
      </c>
    </row>
    <row r="3891" spans="1:4">
      <c r="A3891" s="2" t="s">
        <v>6663</v>
      </c>
      <c r="B3891" t="s">
        <v>5916</v>
      </c>
      <c r="C3891" t="s">
        <v>5917</v>
      </c>
      <c r="D3891">
        <v>1</v>
      </c>
    </row>
    <row r="3892" spans="1:4">
      <c r="A3892" s="2" t="s">
        <v>3395</v>
      </c>
      <c r="B3892" t="s">
        <v>7630</v>
      </c>
      <c r="C3892" t="s">
        <v>5917</v>
      </c>
      <c r="D3892">
        <v>2</v>
      </c>
    </row>
    <row r="3893" spans="1:4">
      <c r="A3893" s="2" t="s">
        <v>6450</v>
      </c>
      <c r="B3893" t="s">
        <v>5385</v>
      </c>
      <c r="C3893" t="s">
        <v>5917</v>
      </c>
      <c r="D3893">
        <v>1</v>
      </c>
    </row>
    <row r="3894" spans="1:4">
      <c r="A3894" s="2" t="s">
        <v>2578</v>
      </c>
      <c r="B3894" t="s">
        <v>5385</v>
      </c>
      <c r="C3894" t="s">
        <v>5917</v>
      </c>
      <c r="D3894">
        <v>1</v>
      </c>
    </row>
    <row r="3895" spans="1:4">
      <c r="A3895" s="2" t="s">
        <v>2488</v>
      </c>
      <c r="B3895" t="s">
        <v>5385</v>
      </c>
      <c r="C3895" t="s">
        <v>5917</v>
      </c>
      <c r="D3895">
        <v>1</v>
      </c>
    </row>
    <row r="3896" spans="1:4">
      <c r="A3896" s="2" t="s">
        <v>1527</v>
      </c>
      <c r="B3896" t="s">
        <v>7630</v>
      </c>
      <c r="C3896" t="s">
        <v>5917</v>
      </c>
      <c r="D3896">
        <v>2</v>
      </c>
    </row>
    <row r="3897" spans="1:4">
      <c r="A3897" s="2" t="s">
        <v>2030</v>
      </c>
      <c r="B3897" t="s">
        <v>7630</v>
      </c>
      <c r="C3897" t="s">
        <v>5917</v>
      </c>
      <c r="D3897">
        <v>2</v>
      </c>
    </row>
    <row r="3898" spans="1:4">
      <c r="A3898" s="2" t="s">
        <v>7712</v>
      </c>
      <c r="B3898" t="s">
        <v>5385</v>
      </c>
      <c r="C3898" t="s">
        <v>5917</v>
      </c>
      <c r="D3898">
        <v>1</v>
      </c>
    </row>
    <row r="3899" spans="1:4">
      <c r="A3899" s="2" t="s">
        <v>3692</v>
      </c>
      <c r="B3899" t="s">
        <v>7630</v>
      </c>
      <c r="C3899" t="s">
        <v>5917</v>
      </c>
      <c r="D3899">
        <v>2</v>
      </c>
    </row>
    <row r="3900" spans="1:4">
      <c r="A3900" s="2" t="s">
        <v>510</v>
      </c>
      <c r="B3900" t="s">
        <v>5385</v>
      </c>
      <c r="C3900" t="s">
        <v>5917</v>
      </c>
      <c r="D3900">
        <v>1</v>
      </c>
    </row>
    <row r="3901" spans="1:4">
      <c r="A3901" s="2" t="s">
        <v>1418</v>
      </c>
      <c r="B3901" t="s">
        <v>7630</v>
      </c>
      <c r="C3901" t="s">
        <v>5917</v>
      </c>
      <c r="D3901">
        <v>2</v>
      </c>
    </row>
    <row r="3902" spans="1:4">
      <c r="A3902" s="2" t="s">
        <v>4588</v>
      </c>
      <c r="B3902" t="s">
        <v>7630</v>
      </c>
      <c r="C3902" t="s">
        <v>5917</v>
      </c>
      <c r="D3902">
        <v>2</v>
      </c>
    </row>
    <row r="3903" spans="1:4">
      <c r="A3903" s="2" t="s">
        <v>3810</v>
      </c>
      <c r="B3903" t="s">
        <v>7630</v>
      </c>
      <c r="C3903" t="s">
        <v>5917</v>
      </c>
      <c r="D3903">
        <v>2</v>
      </c>
    </row>
    <row r="3904" spans="1:4">
      <c r="A3904" s="2" t="s">
        <v>3986</v>
      </c>
      <c r="B3904" t="s">
        <v>7630</v>
      </c>
      <c r="C3904" t="s">
        <v>5917</v>
      </c>
      <c r="D3904">
        <v>2</v>
      </c>
    </row>
    <row r="3905" spans="1:4">
      <c r="A3905" s="2" t="s">
        <v>7964</v>
      </c>
      <c r="B3905" t="s">
        <v>7630</v>
      </c>
      <c r="C3905" t="s">
        <v>5917</v>
      </c>
      <c r="D3905">
        <v>2</v>
      </c>
    </row>
    <row r="3906" spans="1:4">
      <c r="A3906" s="2" t="s">
        <v>3035</v>
      </c>
      <c r="B3906" t="s">
        <v>7630</v>
      </c>
      <c r="C3906" t="s">
        <v>5917</v>
      </c>
      <c r="D3906">
        <v>2</v>
      </c>
    </row>
    <row r="3907" spans="1:4">
      <c r="A3907" s="2" t="s">
        <v>417</v>
      </c>
      <c r="B3907" t="s">
        <v>5916</v>
      </c>
      <c r="C3907" t="s">
        <v>5917</v>
      </c>
      <c r="D3907">
        <v>1</v>
      </c>
    </row>
    <row r="3908" spans="1:4">
      <c r="A3908" s="2" t="s">
        <v>7438</v>
      </c>
      <c r="B3908" t="s">
        <v>7630</v>
      </c>
      <c r="C3908" t="s">
        <v>5917</v>
      </c>
      <c r="D3908">
        <v>2</v>
      </c>
    </row>
    <row r="3909" spans="1:4">
      <c r="A3909" s="2" t="s">
        <v>7390</v>
      </c>
      <c r="B3909" t="s">
        <v>5385</v>
      </c>
      <c r="C3909" t="s">
        <v>5917</v>
      </c>
      <c r="D3909">
        <v>1</v>
      </c>
    </row>
    <row r="3910" spans="1:4">
      <c r="A3910" s="2" t="s">
        <v>5026</v>
      </c>
      <c r="B3910" t="s">
        <v>7630</v>
      </c>
      <c r="C3910" t="s">
        <v>5917</v>
      </c>
      <c r="D3910">
        <v>2</v>
      </c>
    </row>
    <row r="3911" spans="1:4">
      <c r="A3911" s="2" t="s">
        <v>6668</v>
      </c>
      <c r="B3911" t="s">
        <v>5385</v>
      </c>
      <c r="C3911" t="s">
        <v>5917</v>
      </c>
      <c r="D3911">
        <v>1</v>
      </c>
    </row>
    <row r="3912" spans="1:4">
      <c r="A3912" s="2" t="s">
        <v>2476</v>
      </c>
      <c r="B3912" t="s">
        <v>616</v>
      </c>
      <c r="C3912" t="s">
        <v>5917</v>
      </c>
      <c r="D3912">
        <v>1</v>
      </c>
    </row>
    <row r="3913" spans="1:4">
      <c r="A3913" s="2" t="s">
        <v>951</v>
      </c>
      <c r="B3913" t="s">
        <v>5916</v>
      </c>
      <c r="C3913" t="s">
        <v>5917</v>
      </c>
      <c r="D3913">
        <v>1</v>
      </c>
    </row>
    <row r="3914" spans="1:4">
      <c r="A3914" s="2" t="s">
        <v>1481</v>
      </c>
      <c r="B3914" t="s">
        <v>7630</v>
      </c>
      <c r="C3914" t="s">
        <v>5917</v>
      </c>
      <c r="D3914">
        <v>2</v>
      </c>
    </row>
    <row r="3915" spans="1:4">
      <c r="A3915" s="2" t="s">
        <v>1422</v>
      </c>
      <c r="B3915" t="s">
        <v>7630</v>
      </c>
      <c r="C3915" t="s">
        <v>5917</v>
      </c>
      <c r="D3915">
        <v>2</v>
      </c>
    </row>
    <row r="3916" spans="1:4">
      <c r="A3916" s="2" t="s">
        <v>3834</v>
      </c>
      <c r="B3916" t="s">
        <v>7630</v>
      </c>
      <c r="C3916" t="s">
        <v>5917</v>
      </c>
      <c r="D3916">
        <v>2</v>
      </c>
    </row>
    <row r="3917" spans="1:4">
      <c r="A3917" s="2" t="s">
        <v>3621</v>
      </c>
      <c r="B3917" t="s">
        <v>7630</v>
      </c>
      <c r="C3917" t="s">
        <v>5917</v>
      </c>
      <c r="D3917">
        <v>2</v>
      </c>
    </row>
    <row r="3918" spans="1:4">
      <c r="A3918" s="2" t="s">
        <v>3317</v>
      </c>
      <c r="B3918" t="s">
        <v>7630</v>
      </c>
      <c r="C3918" t="s">
        <v>5917</v>
      </c>
      <c r="D3918">
        <v>2</v>
      </c>
    </row>
    <row r="3919" spans="1:4">
      <c r="A3919" s="2" t="s">
        <v>3207</v>
      </c>
      <c r="B3919" t="s">
        <v>7630</v>
      </c>
      <c r="C3919" t="s">
        <v>5917</v>
      </c>
      <c r="D3919">
        <v>2</v>
      </c>
    </row>
    <row r="3920" spans="1:4">
      <c r="A3920" s="2" t="s">
        <v>6162</v>
      </c>
      <c r="B3920" t="s">
        <v>7630</v>
      </c>
      <c r="C3920" t="s">
        <v>5917</v>
      </c>
      <c r="D3920">
        <v>2</v>
      </c>
    </row>
    <row r="3921" spans="1:4">
      <c r="A3921" s="2" t="s">
        <v>892</v>
      </c>
      <c r="B3921" t="s">
        <v>5385</v>
      </c>
      <c r="C3921" t="s">
        <v>5917</v>
      </c>
      <c r="D3921">
        <v>1</v>
      </c>
    </row>
    <row r="3922" spans="1:4">
      <c r="A3922" s="2" t="s">
        <v>2820</v>
      </c>
      <c r="B3922" t="s">
        <v>7630</v>
      </c>
      <c r="C3922" t="s">
        <v>5917</v>
      </c>
      <c r="D3922">
        <v>2</v>
      </c>
    </row>
    <row r="3923" spans="1:4">
      <c r="A3923" s="2" t="s">
        <v>323</v>
      </c>
      <c r="B3923" t="s">
        <v>5385</v>
      </c>
      <c r="C3923" t="s">
        <v>5917</v>
      </c>
      <c r="D3923">
        <v>1</v>
      </c>
    </row>
    <row r="3924" spans="1:4">
      <c r="A3924" s="2" t="s">
        <v>660</v>
      </c>
      <c r="B3924" t="s">
        <v>5385</v>
      </c>
      <c r="C3924" t="s">
        <v>5917</v>
      </c>
      <c r="D3924">
        <v>1</v>
      </c>
    </row>
    <row r="3925" spans="1:4">
      <c r="A3925" s="2" t="s">
        <v>952</v>
      </c>
      <c r="B3925" t="s">
        <v>5916</v>
      </c>
      <c r="C3925" t="s">
        <v>5917</v>
      </c>
      <c r="D3925">
        <v>1</v>
      </c>
    </row>
    <row r="3926" spans="1:4">
      <c r="A3926" s="2" t="s">
        <v>7634</v>
      </c>
      <c r="B3926" t="s">
        <v>5916</v>
      </c>
      <c r="C3926" t="s">
        <v>5917</v>
      </c>
      <c r="D3926">
        <v>1</v>
      </c>
    </row>
    <row r="3927" spans="1:4">
      <c r="A3927" s="2" t="s">
        <v>7868</v>
      </c>
      <c r="B3927" t="s">
        <v>7630</v>
      </c>
      <c r="C3927" t="s">
        <v>5917</v>
      </c>
      <c r="D3927">
        <v>2</v>
      </c>
    </row>
    <row r="3928" spans="1:4">
      <c r="A3928" s="2" t="s">
        <v>5988</v>
      </c>
      <c r="B3928" t="s">
        <v>7630</v>
      </c>
      <c r="C3928" t="s">
        <v>5917</v>
      </c>
      <c r="D3928">
        <v>2</v>
      </c>
    </row>
    <row r="3929" spans="1:4">
      <c r="A3929" s="2" t="s">
        <v>2260</v>
      </c>
      <c r="B3929" t="s">
        <v>7630</v>
      </c>
      <c r="C3929" t="s">
        <v>5917</v>
      </c>
      <c r="D3929">
        <v>2</v>
      </c>
    </row>
    <row r="3930" spans="1:4">
      <c r="A3930" s="2" t="s">
        <v>7090</v>
      </c>
      <c r="B3930" t="s">
        <v>7630</v>
      </c>
      <c r="C3930" t="s">
        <v>5917</v>
      </c>
      <c r="D3930">
        <v>2</v>
      </c>
    </row>
    <row r="3931" spans="1:4">
      <c r="A3931" s="2" t="s">
        <v>2798</v>
      </c>
      <c r="B3931" t="s">
        <v>5916</v>
      </c>
      <c r="C3931" t="s">
        <v>5917</v>
      </c>
      <c r="D3931">
        <v>1</v>
      </c>
    </row>
    <row r="3932" spans="1:4">
      <c r="A3932" s="2" t="s">
        <v>511</v>
      </c>
      <c r="B3932" t="s">
        <v>5385</v>
      </c>
      <c r="C3932" t="s">
        <v>5917</v>
      </c>
      <c r="D3932">
        <v>1</v>
      </c>
    </row>
    <row r="3933" spans="1:4">
      <c r="A3933" s="2" t="s">
        <v>3384</v>
      </c>
      <c r="B3933" t="s">
        <v>7630</v>
      </c>
      <c r="C3933" t="s">
        <v>5917</v>
      </c>
      <c r="D3933">
        <v>2</v>
      </c>
    </row>
    <row r="3934" spans="1:4">
      <c r="A3934" s="2" t="s">
        <v>7597</v>
      </c>
      <c r="B3934" t="s">
        <v>7630</v>
      </c>
      <c r="C3934" t="s">
        <v>5917</v>
      </c>
      <c r="D3934">
        <v>2</v>
      </c>
    </row>
    <row r="3935" spans="1:4">
      <c r="A3935" s="2" t="s">
        <v>4992</v>
      </c>
      <c r="B3935" t="s">
        <v>7630</v>
      </c>
      <c r="C3935" t="s">
        <v>5917</v>
      </c>
      <c r="D3935">
        <v>2</v>
      </c>
    </row>
    <row r="3936" spans="1:4">
      <c r="A3936" s="2" t="s">
        <v>2209</v>
      </c>
      <c r="B3936" t="s">
        <v>5173</v>
      </c>
      <c r="C3936" t="s">
        <v>5917</v>
      </c>
      <c r="D3936">
        <v>2</v>
      </c>
    </row>
    <row r="3937" spans="1:4">
      <c r="A3937" s="2" t="s">
        <v>1102</v>
      </c>
      <c r="B3937" t="s">
        <v>5173</v>
      </c>
      <c r="C3937" t="s">
        <v>5917</v>
      </c>
      <c r="D3937">
        <v>1</v>
      </c>
    </row>
    <row r="3938" spans="1:4">
      <c r="A3938" s="2" t="s">
        <v>1172</v>
      </c>
      <c r="B3938" t="s">
        <v>5916</v>
      </c>
      <c r="C3938" t="s">
        <v>5758</v>
      </c>
      <c r="D3938">
        <v>1</v>
      </c>
    </row>
    <row r="3939" spans="1:4">
      <c r="A3939" s="2" t="s">
        <v>4061</v>
      </c>
      <c r="B3939" t="s">
        <v>7630</v>
      </c>
      <c r="C3939" t="s">
        <v>5917</v>
      </c>
      <c r="D3939">
        <v>2</v>
      </c>
    </row>
    <row r="3940" spans="1:4">
      <c r="A3940" s="2" t="s">
        <v>2904</v>
      </c>
      <c r="B3940" t="s">
        <v>2771</v>
      </c>
      <c r="C3940" t="s">
        <v>5917</v>
      </c>
      <c r="D3940">
        <v>2</v>
      </c>
    </row>
    <row r="3941" spans="1:4">
      <c r="A3941" s="2" t="s">
        <v>5074</v>
      </c>
      <c r="B3941" t="s">
        <v>5172</v>
      </c>
      <c r="C3941" t="s">
        <v>5917</v>
      </c>
      <c r="D3941">
        <v>2</v>
      </c>
    </row>
    <row r="3942" spans="1:4">
      <c r="A3942" s="2" t="s">
        <v>5098</v>
      </c>
      <c r="B3942" t="s">
        <v>7630</v>
      </c>
      <c r="C3942" t="s">
        <v>5917</v>
      </c>
      <c r="D3942">
        <v>2</v>
      </c>
    </row>
    <row r="3943" spans="1:4">
      <c r="A3943" s="2" t="s">
        <v>2026</v>
      </c>
      <c r="B3943" t="s">
        <v>7630</v>
      </c>
      <c r="C3943" t="s">
        <v>5917</v>
      </c>
      <c r="D3943">
        <v>2</v>
      </c>
    </row>
    <row r="3944" spans="1:4">
      <c r="A3944" s="2" t="s">
        <v>2879</v>
      </c>
      <c r="B3944" t="s">
        <v>7630</v>
      </c>
      <c r="C3944" t="s">
        <v>5917</v>
      </c>
      <c r="D3944">
        <v>2</v>
      </c>
    </row>
    <row r="3945" spans="1:4">
      <c r="A3945" s="2" t="s">
        <v>953</v>
      </c>
      <c r="B3945" t="s">
        <v>5385</v>
      </c>
      <c r="C3945" t="s">
        <v>5917</v>
      </c>
      <c r="D3945">
        <v>1</v>
      </c>
    </row>
    <row r="3946" spans="1:4">
      <c r="A3946" s="2" t="s">
        <v>2808</v>
      </c>
      <c r="B3946" t="s">
        <v>5385</v>
      </c>
      <c r="C3946" t="s">
        <v>5917</v>
      </c>
      <c r="D3946">
        <v>1</v>
      </c>
    </row>
    <row r="3947" spans="1:4">
      <c r="A3947" s="2" t="s">
        <v>2799</v>
      </c>
      <c r="B3947" t="s">
        <v>5916</v>
      </c>
      <c r="C3947" t="s">
        <v>5917</v>
      </c>
      <c r="D3947">
        <v>1</v>
      </c>
    </row>
    <row r="3948" spans="1:4">
      <c r="A3948" s="2" t="s">
        <v>4348</v>
      </c>
      <c r="B3948" t="s">
        <v>7630</v>
      </c>
      <c r="C3948" t="s">
        <v>5917</v>
      </c>
      <c r="D3948">
        <v>2</v>
      </c>
    </row>
    <row r="3949" spans="1:4">
      <c r="A3949" s="2" t="s">
        <v>5038</v>
      </c>
      <c r="B3949" t="s">
        <v>7630</v>
      </c>
      <c r="C3949" t="s">
        <v>5917</v>
      </c>
      <c r="D3949">
        <v>2</v>
      </c>
    </row>
    <row r="3950" spans="1:4">
      <c r="A3950" s="2" t="s">
        <v>5897</v>
      </c>
      <c r="B3950" t="s">
        <v>7630</v>
      </c>
      <c r="C3950" t="s">
        <v>5917</v>
      </c>
      <c r="D3950">
        <v>2</v>
      </c>
    </row>
    <row r="3951" spans="1:4">
      <c r="A3951" s="2" t="s">
        <v>4976</v>
      </c>
      <c r="B3951" t="s">
        <v>7630</v>
      </c>
      <c r="C3951" t="s">
        <v>5917</v>
      </c>
      <c r="D3951">
        <v>2</v>
      </c>
    </row>
    <row r="3952" spans="1:4">
      <c r="A3952" s="2" t="s">
        <v>1121</v>
      </c>
      <c r="B3952" t="s">
        <v>5916</v>
      </c>
      <c r="C3952" t="s">
        <v>5917</v>
      </c>
      <c r="D3952">
        <v>1</v>
      </c>
    </row>
    <row r="3953" spans="1:4">
      <c r="A3953" s="2" t="s">
        <v>2514</v>
      </c>
      <c r="B3953" t="s">
        <v>5173</v>
      </c>
      <c r="C3953" t="s">
        <v>5917</v>
      </c>
      <c r="D3953">
        <v>1</v>
      </c>
    </row>
    <row r="3954" spans="1:4">
      <c r="A3954" s="2" t="s">
        <v>3785</v>
      </c>
      <c r="B3954" t="s">
        <v>7630</v>
      </c>
      <c r="C3954" t="s">
        <v>5917</v>
      </c>
      <c r="D3954">
        <v>2</v>
      </c>
    </row>
    <row r="3955" spans="1:4">
      <c r="A3955" s="2" t="s">
        <v>4964</v>
      </c>
      <c r="B3955" t="s">
        <v>7630</v>
      </c>
      <c r="C3955" t="s">
        <v>5917</v>
      </c>
      <c r="D3955">
        <v>2</v>
      </c>
    </row>
    <row r="3956" spans="1:4">
      <c r="A3956" s="2" t="s">
        <v>5629</v>
      </c>
      <c r="B3956" t="s">
        <v>7630</v>
      </c>
      <c r="C3956" t="s">
        <v>5917</v>
      </c>
      <c r="D3956">
        <v>2</v>
      </c>
    </row>
    <row r="3957" spans="1:4">
      <c r="A3957" s="2" t="s">
        <v>1119</v>
      </c>
      <c r="B3957" t="s">
        <v>5916</v>
      </c>
      <c r="C3957" t="s">
        <v>5755</v>
      </c>
      <c r="D3957">
        <v>1</v>
      </c>
    </row>
    <row r="3958" spans="1:4">
      <c r="A3958" s="2" t="s">
        <v>898</v>
      </c>
      <c r="B3958" t="s">
        <v>5385</v>
      </c>
      <c r="C3958" t="s">
        <v>5917</v>
      </c>
      <c r="D3958">
        <v>1</v>
      </c>
    </row>
    <row r="3959" spans="1:4">
      <c r="A3959" s="2" t="s">
        <v>3984</v>
      </c>
      <c r="B3959" t="s">
        <v>7630</v>
      </c>
      <c r="C3959" t="s">
        <v>5917</v>
      </c>
      <c r="D3959">
        <v>2</v>
      </c>
    </row>
    <row r="3960" spans="1:4">
      <c r="A3960" s="2" t="s">
        <v>3450</v>
      </c>
      <c r="B3960" t="s">
        <v>7630</v>
      </c>
      <c r="C3960" t="s">
        <v>5917</v>
      </c>
      <c r="D3960">
        <v>2</v>
      </c>
    </row>
    <row r="3961" spans="1:4">
      <c r="A3961" s="2" t="s">
        <v>6153</v>
      </c>
      <c r="B3961" t="s">
        <v>345</v>
      </c>
      <c r="C3961" t="s">
        <v>5756</v>
      </c>
      <c r="D3961">
        <v>1</v>
      </c>
    </row>
    <row r="3962" spans="1:4">
      <c r="A3962" s="2" t="s">
        <v>6487</v>
      </c>
      <c r="B3962" t="s">
        <v>7630</v>
      </c>
      <c r="C3962" t="s">
        <v>5917</v>
      </c>
      <c r="D3962">
        <v>2</v>
      </c>
    </row>
    <row r="3963" spans="1:4">
      <c r="A3963" s="2" t="s">
        <v>2385</v>
      </c>
      <c r="B3963" t="s">
        <v>5385</v>
      </c>
      <c r="C3963" t="s">
        <v>5917</v>
      </c>
      <c r="D3963">
        <v>1</v>
      </c>
    </row>
    <row r="3964" spans="1:4">
      <c r="A3964" s="2" t="s">
        <v>2692</v>
      </c>
      <c r="B3964" t="s">
        <v>5385</v>
      </c>
      <c r="C3964" t="s">
        <v>5917</v>
      </c>
      <c r="D3964">
        <v>1</v>
      </c>
    </row>
    <row r="3965" spans="1:4">
      <c r="A3965" s="2" t="s">
        <v>4223</v>
      </c>
      <c r="B3965" t="s">
        <v>7630</v>
      </c>
      <c r="C3965" t="s">
        <v>5917</v>
      </c>
      <c r="D3965">
        <v>2</v>
      </c>
    </row>
    <row r="3966" spans="1:4">
      <c r="A3966" s="2" t="s">
        <v>2951</v>
      </c>
      <c r="B3966" t="s">
        <v>7630</v>
      </c>
      <c r="C3966" t="s">
        <v>5917</v>
      </c>
      <c r="D3966">
        <v>2</v>
      </c>
    </row>
    <row r="3967" spans="1:4">
      <c r="A3967" s="2" t="s">
        <v>3261</v>
      </c>
      <c r="B3967" t="s">
        <v>7630</v>
      </c>
      <c r="C3967" t="s">
        <v>5917</v>
      </c>
      <c r="D3967">
        <v>2</v>
      </c>
    </row>
    <row r="3968" spans="1:4">
      <c r="A3968" s="2" t="s">
        <v>5832</v>
      </c>
      <c r="B3968" t="s">
        <v>5385</v>
      </c>
      <c r="C3968" t="s">
        <v>5917</v>
      </c>
      <c r="D3968">
        <v>1</v>
      </c>
    </row>
    <row r="3969" spans="1:4">
      <c r="A3969" s="2" t="s">
        <v>5387</v>
      </c>
      <c r="B3969" t="s">
        <v>2771</v>
      </c>
      <c r="C3969" t="s">
        <v>5917</v>
      </c>
      <c r="D3969">
        <v>2</v>
      </c>
    </row>
    <row r="3970" spans="1:4">
      <c r="A3970" s="2" t="s">
        <v>2344</v>
      </c>
      <c r="B3970" t="s">
        <v>5916</v>
      </c>
      <c r="C3970" t="s">
        <v>5917</v>
      </c>
      <c r="D3970">
        <v>1</v>
      </c>
    </row>
    <row r="3971" spans="1:4">
      <c r="A3971" s="2" t="s">
        <v>2500</v>
      </c>
      <c r="B3971" t="s">
        <v>8022</v>
      </c>
      <c r="C3971" t="s">
        <v>5917</v>
      </c>
      <c r="D3971">
        <v>1</v>
      </c>
    </row>
    <row r="3972" spans="1:4">
      <c r="A3972" s="2" t="s">
        <v>2658</v>
      </c>
      <c r="B3972" t="s">
        <v>5916</v>
      </c>
      <c r="C3972" t="s">
        <v>5917</v>
      </c>
      <c r="D3972">
        <v>1</v>
      </c>
    </row>
    <row r="3973" spans="1:4">
      <c r="A3973" s="2" t="s">
        <v>2733</v>
      </c>
      <c r="B3973" t="s">
        <v>5385</v>
      </c>
      <c r="C3973" t="s">
        <v>5917</v>
      </c>
      <c r="D3973">
        <v>1</v>
      </c>
    </row>
    <row r="3974" spans="1:4">
      <c r="A3974" s="2" t="s">
        <v>1570</v>
      </c>
      <c r="B3974" t="s">
        <v>7630</v>
      </c>
      <c r="C3974" t="s">
        <v>5917</v>
      </c>
      <c r="D3974">
        <v>2</v>
      </c>
    </row>
    <row r="3975" spans="1:4">
      <c r="A3975" s="2" t="s">
        <v>4207</v>
      </c>
      <c r="B3975" t="s">
        <v>7630</v>
      </c>
      <c r="C3975" t="s">
        <v>5917</v>
      </c>
      <c r="D3975">
        <v>2</v>
      </c>
    </row>
    <row r="3976" spans="1:4">
      <c r="A3976" s="2" t="s">
        <v>4043</v>
      </c>
      <c r="B3976" t="s">
        <v>7630</v>
      </c>
      <c r="C3976" t="s">
        <v>5917</v>
      </c>
      <c r="D3976">
        <v>2</v>
      </c>
    </row>
    <row r="3977" spans="1:4">
      <c r="A3977" s="2" t="s">
        <v>3034</v>
      </c>
      <c r="B3977" t="s">
        <v>7630</v>
      </c>
      <c r="C3977" t="s">
        <v>5917</v>
      </c>
      <c r="D3977">
        <v>2</v>
      </c>
    </row>
    <row r="3978" spans="1:4">
      <c r="A3978" s="2" t="s">
        <v>2336</v>
      </c>
      <c r="B3978" t="s">
        <v>7630</v>
      </c>
      <c r="C3978" t="s">
        <v>5917</v>
      </c>
      <c r="D3978">
        <v>2</v>
      </c>
    </row>
    <row r="3979" spans="1:4">
      <c r="A3979" s="2" t="s">
        <v>2070</v>
      </c>
      <c r="B3979" t="s">
        <v>5385</v>
      </c>
      <c r="C3979" t="s">
        <v>5917</v>
      </c>
      <c r="D3979">
        <v>1</v>
      </c>
    </row>
    <row r="3980" spans="1:4">
      <c r="A3980" s="2" t="s">
        <v>5601</v>
      </c>
      <c r="B3980" t="s">
        <v>7630</v>
      </c>
      <c r="C3980" t="s">
        <v>5917</v>
      </c>
      <c r="D3980">
        <v>2</v>
      </c>
    </row>
    <row r="3981" spans="1:4">
      <c r="A3981" s="2" t="s">
        <v>5271</v>
      </c>
      <c r="B3981" t="s">
        <v>5385</v>
      </c>
      <c r="C3981" t="s">
        <v>5917</v>
      </c>
      <c r="D3981">
        <v>1</v>
      </c>
    </row>
    <row r="3982" spans="1:4">
      <c r="A3982" s="2" t="s">
        <v>2301</v>
      </c>
      <c r="B3982" t="s">
        <v>7630</v>
      </c>
      <c r="C3982" t="s">
        <v>5757</v>
      </c>
      <c r="D3982">
        <v>2</v>
      </c>
    </row>
    <row r="3983" spans="1:4">
      <c r="A3983" s="2" t="s">
        <v>1764</v>
      </c>
      <c r="B3983" t="s">
        <v>7630</v>
      </c>
      <c r="C3983" t="s">
        <v>5917</v>
      </c>
      <c r="D3983">
        <v>2</v>
      </c>
    </row>
    <row r="3984" spans="1:4">
      <c r="A3984" s="2" t="s">
        <v>3051</v>
      </c>
      <c r="B3984" t="s">
        <v>7630</v>
      </c>
      <c r="C3984" t="s">
        <v>5917</v>
      </c>
      <c r="D3984">
        <v>2</v>
      </c>
    </row>
    <row r="3985" spans="1:4">
      <c r="A3985" s="2" t="s">
        <v>1138</v>
      </c>
      <c r="B3985" t="s">
        <v>5385</v>
      </c>
      <c r="C3985" t="s">
        <v>5917</v>
      </c>
      <c r="D3985">
        <v>1</v>
      </c>
    </row>
    <row r="3986" spans="1:4">
      <c r="A3986" s="2" t="s">
        <v>1543</v>
      </c>
      <c r="B3986" t="s">
        <v>7630</v>
      </c>
      <c r="C3986" t="s">
        <v>5917</v>
      </c>
      <c r="D3986">
        <v>2</v>
      </c>
    </row>
    <row r="3987" spans="1:4">
      <c r="A3987" s="2" t="s">
        <v>7610</v>
      </c>
      <c r="B3987" t="s">
        <v>7630</v>
      </c>
      <c r="C3987" t="s">
        <v>5917</v>
      </c>
      <c r="D3987">
        <v>2</v>
      </c>
    </row>
    <row r="3988" spans="1:4">
      <c r="A3988" s="2" t="s">
        <v>1949</v>
      </c>
      <c r="B3988" t="s">
        <v>7630</v>
      </c>
      <c r="C3988" t="s">
        <v>5917</v>
      </c>
      <c r="D3988">
        <v>2</v>
      </c>
    </row>
    <row r="3989" spans="1:4">
      <c r="A3989" s="2" t="s">
        <v>7457</v>
      </c>
      <c r="B3989" t="s">
        <v>7630</v>
      </c>
      <c r="C3989" t="s">
        <v>5917</v>
      </c>
      <c r="D3989">
        <v>2</v>
      </c>
    </row>
    <row r="3990" spans="1:4">
      <c r="A3990" s="2" t="s">
        <v>1900</v>
      </c>
      <c r="B3990" t="s">
        <v>5385</v>
      </c>
      <c r="C3990" t="s">
        <v>5917</v>
      </c>
      <c r="D3990">
        <v>1</v>
      </c>
    </row>
    <row r="3991" spans="1:4">
      <c r="A3991" s="2" t="s">
        <v>3425</v>
      </c>
      <c r="B3991" t="s">
        <v>7630</v>
      </c>
      <c r="C3991" t="s">
        <v>5917</v>
      </c>
      <c r="D3991">
        <v>2</v>
      </c>
    </row>
    <row r="3992" spans="1:4">
      <c r="A3992" s="2" t="s">
        <v>3267</v>
      </c>
      <c r="B3992" t="s">
        <v>7630</v>
      </c>
      <c r="C3992" t="s">
        <v>5917</v>
      </c>
      <c r="D3992">
        <v>2</v>
      </c>
    </row>
    <row r="3993" spans="1:4">
      <c r="A3993" s="2" t="s">
        <v>5860</v>
      </c>
      <c r="B3993" t="s">
        <v>5916</v>
      </c>
      <c r="C3993" t="s">
        <v>5917</v>
      </c>
      <c r="D3993">
        <v>2</v>
      </c>
    </row>
    <row r="3994" spans="1:4">
      <c r="A3994" s="2" t="s">
        <v>2256</v>
      </c>
      <c r="B3994" t="s">
        <v>7630</v>
      </c>
      <c r="C3994" t="s">
        <v>5917</v>
      </c>
      <c r="D3994">
        <v>2</v>
      </c>
    </row>
    <row r="3995" spans="1:4">
      <c r="A3995" s="2" t="s">
        <v>1231</v>
      </c>
      <c r="B3995" t="s">
        <v>5916</v>
      </c>
      <c r="C3995" t="s">
        <v>5917</v>
      </c>
      <c r="D3995">
        <v>1</v>
      </c>
    </row>
    <row r="3996" spans="1:4">
      <c r="A3996" s="2" t="s">
        <v>4554</v>
      </c>
      <c r="B3996" t="s">
        <v>7630</v>
      </c>
      <c r="C3996" t="s">
        <v>5917</v>
      </c>
      <c r="D3996">
        <v>2</v>
      </c>
    </row>
    <row r="3997" spans="1:4">
      <c r="A3997" s="2" t="s">
        <v>5352</v>
      </c>
      <c r="B3997" t="s">
        <v>5916</v>
      </c>
      <c r="C3997" t="s">
        <v>5917</v>
      </c>
      <c r="D3997">
        <v>1</v>
      </c>
    </row>
    <row r="3998" spans="1:4">
      <c r="A3998" s="2" t="s">
        <v>5125</v>
      </c>
      <c r="B3998" t="s">
        <v>7630</v>
      </c>
      <c r="C3998" t="s">
        <v>5917</v>
      </c>
      <c r="D3998">
        <v>2</v>
      </c>
    </row>
    <row r="3999" spans="1:4">
      <c r="A3999" s="2" t="s">
        <v>7318</v>
      </c>
      <c r="B3999" t="s">
        <v>7630</v>
      </c>
      <c r="C3999" t="s">
        <v>5917</v>
      </c>
      <c r="D3999">
        <v>2</v>
      </c>
    </row>
    <row r="4000" spans="1:4">
      <c r="A4000" s="2" t="s">
        <v>2002</v>
      </c>
      <c r="B4000" t="s">
        <v>7630</v>
      </c>
      <c r="C4000" t="s">
        <v>5917</v>
      </c>
      <c r="D4000">
        <v>2</v>
      </c>
    </row>
    <row r="4001" spans="1:4">
      <c r="A4001" s="2" t="s">
        <v>1884</v>
      </c>
      <c r="B4001" t="s">
        <v>7630</v>
      </c>
      <c r="C4001" t="s">
        <v>5917</v>
      </c>
      <c r="D4001">
        <v>2</v>
      </c>
    </row>
    <row r="4002" spans="1:4">
      <c r="A4002" s="2" t="s">
        <v>6120</v>
      </c>
      <c r="B4002" t="s">
        <v>5916</v>
      </c>
      <c r="C4002" t="s">
        <v>5757</v>
      </c>
      <c r="D4002">
        <v>1</v>
      </c>
    </row>
    <row r="4003" spans="1:4">
      <c r="A4003" s="2" t="s">
        <v>5438</v>
      </c>
      <c r="B4003" t="s">
        <v>7630</v>
      </c>
      <c r="C4003" t="s">
        <v>5917</v>
      </c>
      <c r="D4003">
        <v>2</v>
      </c>
    </row>
    <row r="4004" spans="1:4">
      <c r="A4004" s="2" t="s">
        <v>1113</v>
      </c>
      <c r="B4004" t="s">
        <v>5916</v>
      </c>
      <c r="C4004" t="s">
        <v>5917</v>
      </c>
      <c r="D4004">
        <v>1</v>
      </c>
    </row>
    <row r="4005" spans="1:4">
      <c r="A4005" s="2" t="s">
        <v>162</v>
      </c>
      <c r="B4005" t="s">
        <v>7994</v>
      </c>
      <c r="C4005" t="s">
        <v>5917</v>
      </c>
      <c r="D4005">
        <v>1</v>
      </c>
    </row>
    <row r="4006" spans="1:4">
      <c r="A4006" s="2" t="s">
        <v>5139</v>
      </c>
      <c r="B4006" t="s">
        <v>7630</v>
      </c>
      <c r="C4006" t="s">
        <v>5917</v>
      </c>
      <c r="D4006">
        <v>2</v>
      </c>
    </row>
    <row r="4007" spans="1:4">
      <c r="A4007" s="2" t="s">
        <v>2923</v>
      </c>
      <c r="B4007" t="s">
        <v>7630</v>
      </c>
      <c r="C4007" t="s">
        <v>5917</v>
      </c>
      <c r="D4007">
        <v>2</v>
      </c>
    </row>
    <row r="4008" spans="1:4">
      <c r="A4008" s="2" t="s">
        <v>3871</v>
      </c>
      <c r="B4008" t="s">
        <v>7630</v>
      </c>
      <c r="C4008" t="s">
        <v>5917</v>
      </c>
      <c r="D4008">
        <v>2</v>
      </c>
    </row>
    <row r="4009" spans="1:4">
      <c r="A4009" s="2" t="s">
        <v>4880</v>
      </c>
      <c r="B4009" t="s">
        <v>7630</v>
      </c>
      <c r="C4009" t="s">
        <v>5917</v>
      </c>
      <c r="D4009">
        <v>2</v>
      </c>
    </row>
    <row r="4010" spans="1:4">
      <c r="A4010" s="2" t="s">
        <v>1128</v>
      </c>
      <c r="B4010" t="s">
        <v>5385</v>
      </c>
      <c r="C4010" t="s">
        <v>5917</v>
      </c>
      <c r="D4010">
        <v>1</v>
      </c>
    </row>
    <row r="4011" spans="1:4">
      <c r="A4011" s="2" t="s">
        <v>342</v>
      </c>
      <c r="B4011" t="s">
        <v>5916</v>
      </c>
      <c r="C4011" t="s">
        <v>5917</v>
      </c>
      <c r="D4011">
        <v>1</v>
      </c>
    </row>
    <row r="4012" spans="1:4">
      <c r="A4012" s="2" t="s">
        <v>1322</v>
      </c>
      <c r="B4012" t="s">
        <v>7630</v>
      </c>
      <c r="C4012" t="s">
        <v>5917</v>
      </c>
      <c r="D4012">
        <v>2</v>
      </c>
    </row>
    <row r="4013" spans="1:4">
      <c r="A4013" s="2" t="s">
        <v>4935</v>
      </c>
      <c r="B4013" t="s">
        <v>7630</v>
      </c>
      <c r="C4013" t="s">
        <v>5917</v>
      </c>
      <c r="D4013">
        <v>2</v>
      </c>
    </row>
    <row r="4014" spans="1:4">
      <c r="A4014" s="2" t="s">
        <v>1852</v>
      </c>
      <c r="B4014" t="s">
        <v>7630</v>
      </c>
      <c r="C4014" t="s">
        <v>5917</v>
      </c>
      <c r="D4014">
        <v>2</v>
      </c>
    </row>
    <row r="4015" spans="1:4">
      <c r="A4015" s="2" t="s">
        <v>5938</v>
      </c>
      <c r="B4015" t="s">
        <v>604</v>
      </c>
      <c r="C4015" t="s">
        <v>5917</v>
      </c>
      <c r="D4015">
        <v>1</v>
      </c>
    </row>
    <row r="4016" spans="1:4">
      <c r="A4016" s="2" t="s">
        <v>7243</v>
      </c>
      <c r="B4016" t="s">
        <v>5385</v>
      </c>
      <c r="C4016" t="s">
        <v>5917</v>
      </c>
      <c r="D4016">
        <v>1</v>
      </c>
    </row>
    <row r="4017" spans="1:4">
      <c r="A4017" s="2" t="s">
        <v>6357</v>
      </c>
      <c r="B4017" t="s">
        <v>7630</v>
      </c>
      <c r="C4017" t="s">
        <v>5917</v>
      </c>
      <c r="D4017">
        <v>2</v>
      </c>
    </row>
    <row r="4018" spans="1:4">
      <c r="A4018" s="2" t="s">
        <v>6931</v>
      </c>
      <c r="B4018" t="s">
        <v>7630</v>
      </c>
      <c r="C4018" t="s">
        <v>5917</v>
      </c>
      <c r="D4018">
        <v>2</v>
      </c>
    </row>
    <row r="4019" spans="1:4">
      <c r="A4019" s="2" t="s">
        <v>2870</v>
      </c>
      <c r="B4019" t="s">
        <v>7630</v>
      </c>
      <c r="C4019" t="s">
        <v>5917</v>
      </c>
      <c r="D4019">
        <v>2</v>
      </c>
    </row>
    <row r="4020" spans="1:4">
      <c r="A4020" s="2" t="s">
        <v>1105</v>
      </c>
      <c r="B4020" t="s">
        <v>5916</v>
      </c>
      <c r="C4020" t="s">
        <v>5917</v>
      </c>
      <c r="D4020">
        <v>1</v>
      </c>
    </row>
    <row r="4021" spans="1:4">
      <c r="A4021" s="2" t="s">
        <v>18</v>
      </c>
      <c r="B4021" t="s">
        <v>5385</v>
      </c>
      <c r="C4021" t="s">
        <v>5917</v>
      </c>
      <c r="D4021">
        <v>1</v>
      </c>
    </row>
    <row r="4022" spans="1:4">
      <c r="A4022" s="2" t="s">
        <v>1800</v>
      </c>
      <c r="B4022" t="s">
        <v>7630</v>
      </c>
      <c r="C4022" t="s">
        <v>5917</v>
      </c>
      <c r="D4022">
        <v>2</v>
      </c>
    </row>
    <row r="4023" spans="1:4">
      <c r="A4023" s="2" t="s">
        <v>4149</v>
      </c>
      <c r="B4023" t="s">
        <v>7630</v>
      </c>
      <c r="C4023" t="s">
        <v>5917</v>
      </c>
      <c r="D4023">
        <v>2</v>
      </c>
    </row>
    <row r="4024" spans="1:4">
      <c r="A4024" s="2" t="s">
        <v>7975</v>
      </c>
      <c r="B4024" t="s">
        <v>7630</v>
      </c>
      <c r="C4024" t="s">
        <v>5917</v>
      </c>
      <c r="D4024">
        <v>2</v>
      </c>
    </row>
    <row r="4025" spans="1:4">
      <c r="A4025" s="2" t="s">
        <v>3073</v>
      </c>
      <c r="B4025" t="s">
        <v>7630</v>
      </c>
      <c r="C4025" t="s">
        <v>5917</v>
      </c>
      <c r="D4025">
        <v>2</v>
      </c>
    </row>
    <row r="4026" spans="1:4">
      <c r="A4026" s="2" t="s">
        <v>5216</v>
      </c>
      <c r="B4026" t="s">
        <v>7630</v>
      </c>
      <c r="C4026" t="s">
        <v>5917</v>
      </c>
      <c r="D4026">
        <v>2</v>
      </c>
    </row>
    <row r="4027" spans="1:4">
      <c r="A4027" s="2" t="s">
        <v>1277</v>
      </c>
      <c r="B4027" t="s">
        <v>5385</v>
      </c>
      <c r="C4027" t="s">
        <v>5917</v>
      </c>
      <c r="D4027">
        <v>1</v>
      </c>
    </row>
    <row r="4028" spans="1:4">
      <c r="A4028" s="2" t="s">
        <v>876</v>
      </c>
      <c r="B4028" t="s">
        <v>5385</v>
      </c>
      <c r="C4028" t="s">
        <v>5917</v>
      </c>
      <c r="D4028">
        <v>1</v>
      </c>
    </row>
    <row r="4029" spans="1:4">
      <c r="A4029" s="2" t="s">
        <v>676</v>
      </c>
      <c r="B4029" t="s">
        <v>5385</v>
      </c>
      <c r="C4029" t="s">
        <v>5917</v>
      </c>
      <c r="D4029">
        <v>1</v>
      </c>
    </row>
    <row r="4030" spans="1:4">
      <c r="A4030" s="2" t="s">
        <v>3157</v>
      </c>
      <c r="B4030" t="s">
        <v>5385</v>
      </c>
      <c r="C4030" t="s">
        <v>5917</v>
      </c>
      <c r="D4030">
        <v>1</v>
      </c>
    </row>
    <row r="4031" spans="1:4">
      <c r="A4031" s="2" t="s">
        <v>2875</v>
      </c>
      <c r="B4031" t="s">
        <v>7630</v>
      </c>
      <c r="C4031" t="s">
        <v>5917</v>
      </c>
      <c r="D4031">
        <v>2</v>
      </c>
    </row>
    <row r="4032" spans="1:4">
      <c r="A4032" s="2" t="s">
        <v>5308</v>
      </c>
      <c r="B4032" t="s">
        <v>5916</v>
      </c>
      <c r="C4032" t="s">
        <v>5917</v>
      </c>
      <c r="D4032">
        <v>2</v>
      </c>
    </row>
    <row r="4033" spans="1:4">
      <c r="A4033" s="2" t="s">
        <v>5765</v>
      </c>
      <c r="B4033" t="s">
        <v>7630</v>
      </c>
      <c r="C4033" t="s">
        <v>5917</v>
      </c>
      <c r="D4033">
        <v>2</v>
      </c>
    </row>
    <row r="4034" spans="1:4">
      <c r="A4034" s="2" t="s">
        <v>2139</v>
      </c>
      <c r="B4034" t="s">
        <v>7630</v>
      </c>
      <c r="C4034" t="s">
        <v>5917</v>
      </c>
      <c r="D4034">
        <v>2</v>
      </c>
    </row>
    <row r="4035" spans="1:4">
      <c r="A4035" s="2" t="s">
        <v>6115</v>
      </c>
      <c r="B4035" t="s">
        <v>7630</v>
      </c>
      <c r="C4035" t="s">
        <v>5917</v>
      </c>
      <c r="D4035">
        <v>2</v>
      </c>
    </row>
    <row r="4036" spans="1:4">
      <c r="A4036" s="2" t="s">
        <v>3126</v>
      </c>
      <c r="B4036" t="s">
        <v>7630</v>
      </c>
      <c r="C4036" t="s">
        <v>5917</v>
      </c>
      <c r="D4036">
        <v>2</v>
      </c>
    </row>
    <row r="4037" spans="1:4">
      <c r="A4037" s="2" t="s">
        <v>1780</v>
      </c>
      <c r="B4037" t="s">
        <v>5385</v>
      </c>
      <c r="C4037" t="s">
        <v>5917</v>
      </c>
      <c r="D4037">
        <v>1</v>
      </c>
    </row>
    <row r="4038" spans="1:4">
      <c r="A4038" s="2" t="s">
        <v>5525</v>
      </c>
      <c r="B4038" t="s">
        <v>7630</v>
      </c>
      <c r="C4038" t="s">
        <v>5917</v>
      </c>
      <c r="D4038">
        <v>2</v>
      </c>
    </row>
    <row r="4039" spans="1:4">
      <c r="A4039" s="2" t="s">
        <v>1297</v>
      </c>
      <c r="B4039" t="s">
        <v>5385</v>
      </c>
      <c r="C4039" t="s">
        <v>5917</v>
      </c>
      <c r="D4039">
        <v>1</v>
      </c>
    </row>
    <row r="4040" spans="1:4">
      <c r="A4040" s="2" t="s">
        <v>652</v>
      </c>
      <c r="B4040" t="s">
        <v>5385</v>
      </c>
      <c r="C4040" t="s">
        <v>5917</v>
      </c>
      <c r="D4040">
        <v>4</v>
      </c>
    </row>
    <row r="4041" spans="1:4">
      <c r="A4041" s="2" t="s">
        <v>512</v>
      </c>
      <c r="B4041" t="s">
        <v>5385</v>
      </c>
      <c r="C4041" t="s">
        <v>5917</v>
      </c>
      <c r="D4041">
        <v>1</v>
      </c>
    </row>
    <row r="4042" spans="1:4">
      <c r="A4042" s="2" t="s">
        <v>1459</v>
      </c>
      <c r="B4042" t="s">
        <v>7630</v>
      </c>
      <c r="C4042" t="s">
        <v>5917</v>
      </c>
      <c r="D4042">
        <v>2</v>
      </c>
    </row>
    <row r="4043" spans="1:4">
      <c r="A4043" s="2" t="s">
        <v>3938</v>
      </c>
      <c r="B4043" t="s">
        <v>7630</v>
      </c>
      <c r="C4043" t="s">
        <v>5917</v>
      </c>
      <c r="D4043">
        <v>2</v>
      </c>
    </row>
    <row r="4044" spans="1:4">
      <c r="A4044" s="2" t="s">
        <v>6998</v>
      </c>
      <c r="B4044" t="s">
        <v>7630</v>
      </c>
      <c r="C4044" t="s">
        <v>5917</v>
      </c>
      <c r="D4044">
        <v>2</v>
      </c>
    </row>
    <row r="4045" spans="1:4">
      <c r="A4045" s="2" t="s">
        <v>6770</v>
      </c>
      <c r="B4045" t="s">
        <v>7630</v>
      </c>
      <c r="C4045" t="s">
        <v>5917</v>
      </c>
      <c r="D4045">
        <v>2</v>
      </c>
    </row>
    <row r="4046" spans="1:4">
      <c r="A4046" s="2" t="s">
        <v>5710</v>
      </c>
      <c r="B4046" t="s">
        <v>636</v>
      </c>
      <c r="C4046" t="s">
        <v>5758</v>
      </c>
      <c r="D4046">
        <v>1</v>
      </c>
    </row>
    <row r="4047" spans="1:4">
      <c r="A4047" s="2" t="s">
        <v>3591</v>
      </c>
      <c r="B4047" t="s">
        <v>7630</v>
      </c>
      <c r="C4047" t="s">
        <v>5917</v>
      </c>
      <c r="D4047">
        <v>2</v>
      </c>
    </row>
    <row r="4048" spans="1:4">
      <c r="A4048" s="2" t="s">
        <v>4075</v>
      </c>
      <c r="B4048" t="s">
        <v>7630</v>
      </c>
      <c r="C4048" t="s">
        <v>5917</v>
      </c>
      <c r="D4048">
        <v>2</v>
      </c>
    </row>
    <row r="4049" spans="1:4">
      <c r="A4049" s="2" t="s">
        <v>6920</v>
      </c>
      <c r="B4049" t="s">
        <v>7630</v>
      </c>
      <c r="C4049" t="s">
        <v>5917</v>
      </c>
      <c r="D4049">
        <v>2</v>
      </c>
    </row>
    <row r="4050" spans="1:4">
      <c r="A4050" s="2" t="s">
        <v>6494</v>
      </c>
      <c r="B4050" t="s">
        <v>7630</v>
      </c>
      <c r="C4050" t="s">
        <v>5917</v>
      </c>
      <c r="D4050">
        <v>2</v>
      </c>
    </row>
    <row r="4051" spans="1:4">
      <c r="A4051" s="2" t="s">
        <v>1007</v>
      </c>
      <c r="B4051" t="s">
        <v>5385</v>
      </c>
      <c r="C4051" t="s">
        <v>5917</v>
      </c>
      <c r="D4051">
        <v>1</v>
      </c>
    </row>
    <row r="4052" spans="1:4">
      <c r="A4052" s="2" t="s">
        <v>2630</v>
      </c>
      <c r="B4052" t="s">
        <v>5385</v>
      </c>
      <c r="C4052" t="s">
        <v>5917</v>
      </c>
      <c r="D4052">
        <v>4</v>
      </c>
    </row>
    <row r="4053" spans="1:4">
      <c r="A4053" s="2" t="s">
        <v>4958</v>
      </c>
      <c r="B4053" t="s">
        <v>7630</v>
      </c>
      <c r="C4053" t="s">
        <v>5917</v>
      </c>
      <c r="D4053">
        <v>2</v>
      </c>
    </row>
    <row r="4054" spans="1:4">
      <c r="A4054" s="2" t="s">
        <v>1927</v>
      </c>
      <c r="B4054" t="s">
        <v>7630</v>
      </c>
      <c r="C4054" t="s">
        <v>5917</v>
      </c>
      <c r="D4054">
        <v>2</v>
      </c>
    </row>
    <row r="4055" spans="1:4">
      <c r="A4055" s="2" t="s">
        <v>1752</v>
      </c>
      <c r="B4055" t="s">
        <v>7630</v>
      </c>
      <c r="C4055" t="s">
        <v>5917</v>
      </c>
      <c r="D4055">
        <v>2</v>
      </c>
    </row>
    <row r="4056" spans="1:4">
      <c r="A4056" s="2" t="s">
        <v>7061</v>
      </c>
      <c r="B4056" t="s">
        <v>7630</v>
      </c>
      <c r="C4056" t="s">
        <v>5917</v>
      </c>
      <c r="D4056">
        <v>2</v>
      </c>
    </row>
    <row r="4057" spans="1:4">
      <c r="A4057" s="2" t="s">
        <v>7212</v>
      </c>
      <c r="B4057" t="s">
        <v>5385</v>
      </c>
      <c r="C4057" t="s">
        <v>5917</v>
      </c>
      <c r="D4057">
        <v>1</v>
      </c>
    </row>
    <row r="4058" spans="1:4">
      <c r="A4058" s="2" t="s">
        <v>6244</v>
      </c>
      <c r="B4058" t="s">
        <v>7630</v>
      </c>
      <c r="C4058" t="s">
        <v>5917</v>
      </c>
      <c r="D4058">
        <v>2</v>
      </c>
    </row>
    <row r="4059" spans="1:4">
      <c r="A4059" s="2" t="s">
        <v>5822</v>
      </c>
      <c r="B4059" t="s">
        <v>7630</v>
      </c>
      <c r="C4059" t="s">
        <v>5917</v>
      </c>
      <c r="D4059">
        <v>2</v>
      </c>
    </row>
    <row r="4060" spans="1:4">
      <c r="A4060" s="2" t="s">
        <v>6633</v>
      </c>
      <c r="B4060" t="s">
        <v>5385</v>
      </c>
      <c r="C4060" t="s">
        <v>5917</v>
      </c>
      <c r="D4060">
        <v>1</v>
      </c>
    </row>
    <row r="4061" spans="1:4">
      <c r="A4061" s="2" t="s">
        <v>1000</v>
      </c>
      <c r="B4061" t="s">
        <v>5916</v>
      </c>
      <c r="C4061" t="s">
        <v>5917</v>
      </c>
      <c r="D4061">
        <v>1</v>
      </c>
    </row>
    <row r="4062" spans="1:4">
      <c r="A4062" s="2" t="s">
        <v>6431</v>
      </c>
      <c r="B4062" t="s">
        <v>599</v>
      </c>
      <c r="C4062" t="s">
        <v>5917</v>
      </c>
      <c r="D4062">
        <v>1</v>
      </c>
    </row>
    <row r="4063" spans="1:4">
      <c r="A4063" s="2" t="s">
        <v>6565</v>
      </c>
      <c r="B4063" t="s">
        <v>5385</v>
      </c>
      <c r="C4063" t="s">
        <v>5917</v>
      </c>
      <c r="D4063">
        <v>1</v>
      </c>
    </row>
    <row r="4064" spans="1:4">
      <c r="A4064" s="2" t="s">
        <v>628</v>
      </c>
      <c r="B4064" t="s">
        <v>5385</v>
      </c>
      <c r="C4064" t="s">
        <v>5917</v>
      </c>
      <c r="D4064">
        <v>1</v>
      </c>
    </row>
    <row r="4065" spans="1:4">
      <c r="A4065" s="2" t="s">
        <v>5500</v>
      </c>
      <c r="B4065" t="s">
        <v>7630</v>
      </c>
      <c r="C4065" t="s">
        <v>5917</v>
      </c>
      <c r="D4065">
        <v>2</v>
      </c>
    </row>
    <row r="4066" spans="1:4">
      <c r="A4066" s="2" t="s">
        <v>1989</v>
      </c>
      <c r="B4066" t="s">
        <v>7630</v>
      </c>
      <c r="C4066" t="s">
        <v>5917</v>
      </c>
      <c r="D4066">
        <v>2</v>
      </c>
    </row>
    <row r="4067" spans="1:4">
      <c r="A4067" s="2" t="s">
        <v>7383</v>
      </c>
      <c r="B4067" t="s">
        <v>7630</v>
      </c>
      <c r="C4067" t="s">
        <v>5917</v>
      </c>
      <c r="D4067">
        <v>2</v>
      </c>
    </row>
    <row r="4068" spans="1:4">
      <c r="A4068" s="2" t="s">
        <v>3168</v>
      </c>
      <c r="B4068" t="s">
        <v>5385</v>
      </c>
      <c r="C4068" t="s">
        <v>5917</v>
      </c>
      <c r="D4068">
        <v>1</v>
      </c>
    </row>
    <row r="4069" spans="1:4">
      <c r="A4069" s="2" t="s">
        <v>6567</v>
      </c>
      <c r="B4069" t="s">
        <v>5385</v>
      </c>
      <c r="C4069" t="s">
        <v>5917</v>
      </c>
      <c r="D4069">
        <v>1</v>
      </c>
    </row>
    <row r="4070" spans="1:4">
      <c r="A4070" s="2" t="s">
        <v>1617</v>
      </c>
      <c r="B4070" t="s">
        <v>7630</v>
      </c>
      <c r="C4070" t="s">
        <v>5917</v>
      </c>
      <c r="D4070">
        <v>2</v>
      </c>
    </row>
    <row r="4071" spans="1:4">
      <c r="A4071" s="2" t="s">
        <v>4690</v>
      </c>
      <c r="B4071" t="s">
        <v>7630</v>
      </c>
      <c r="C4071" t="s">
        <v>5917</v>
      </c>
      <c r="D4071">
        <v>2</v>
      </c>
    </row>
    <row r="4072" spans="1:4">
      <c r="A4072" s="2" t="s">
        <v>5984</v>
      </c>
      <c r="B4072" t="s">
        <v>7630</v>
      </c>
      <c r="C4072" t="s">
        <v>5917</v>
      </c>
      <c r="D4072">
        <v>2</v>
      </c>
    </row>
    <row r="4073" spans="1:4">
      <c r="A4073" s="2" t="s">
        <v>5157</v>
      </c>
      <c r="B4073" t="s">
        <v>7630</v>
      </c>
      <c r="C4073" t="s">
        <v>5917</v>
      </c>
      <c r="D4073">
        <v>2</v>
      </c>
    </row>
    <row r="4074" spans="1:4">
      <c r="A4074" s="2" t="s">
        <v>1653</v>
      </c>
      <c r="B4074" t="s">
        <v>5385</v>
      </c>
      <c r="C4074" t="s">
        <v>5917</v>
      </c>
      <c r="D4074">
        <v>4</v>
      </c>
    </row>
    <row r="4075" spans="1:4">
      <c r="A4075" s="2" t="s">
        <v>5636</v>
      </c>
      <c r="B4075" t="s">
        <v>7630</v>
      </c>
      <c r="C4075" t="s">
        <v>5917</v>
      </c>
      <c r="D4075">
        <v>2</v>
      </c>
    </row>
    <row r="4076" spans="1:4">
      <c r="A4076" s="2" t="s">
        <v>4082</v>
      </c>
      <c r="B4076" t="s">
        <v>7630</v>
      </c>
      <c r="C4076" t="s">
        <v>5917</v>
      </c>
      <c r="D4076">
        <v>2</v>
      </c>
    </row>
    <row r="4077" spans="1:4">
      <c r="A4077" s="2" t="s">
        <v>6899</v>
      </c>
      <c r="B4077" t="s">
        <v>7630</v>
      </c>
      <c r="C4077" t="s">
        <v>5917</v>
      </c>
      <c r="D4077">
        <v>2</v>
      </c>
    </row>
    <row r="4078" spans="1:4">
      <c r="A4078" s="2" t="s">
        <v>6404</v>
      </c>
      <c r="B4078" t="s">
        <v>7630</v>
      </c>
      <c r="C4078" t="s">
        <v>5917</v>
      </c>
      <c r="D4078">
        <v>2</v>
      </c>
    </row>
    <row r="4079" spans="1:4">
      <c r="A4079" s="2" t="s">
        <v>906</v>
      </c>
      <c r="B4079" t="s">
        <v>5916</v>
      </c>
      <c r="C4079" t="s">
        <v>5917</v>
      </c>
      <c r="D4079">
        <v>1</v>
      </c>
    </row>
    <row r="4080" spans="1:4">
      <c r="A4080" s="2" t="s">
        <v>2460</v>
      </c>
      <c r="B4080" t="s">
        <v>5173</v>
      </c>
      <c r="C4080" t="s">
        <v>5917</v>
      </c>
      <c r="D4080">
        <v>1</v>
      </c>
    </row>
    <row r="4081" spans="1:4">
      <c r="A4081" s="2" t="s">
        <v>817</v>
      </c>
      <c r="B4081" t="s">
        <v>7630</v>
      </c>
      <c r="C4081" t="s">
        <v>5917</v>
      </c>
      <c r="D4081">
        <v>2</v>
      </c>
    </row>
    <row r="4082" spans="1:4">
      <c r="A4082" s="2" t="s">
        <v>700</v>
      </c>
      <c r="B4082" t="s">
        <v>5385</v>
      </c>
      <c r="C4082" t="s">
        <v>5917</v>
      </c>
      <c r="D4082">
        <v>1</v>
      </c>
    </row>
    <row r="4083" spans="1:4">
      <c r="A4083" s="2" t="s">
        <v>1590</v>
      </c>
      <c r="B4083" t="s">
        <v>7630</v>
      </c>
      <c r="C4083" t="s">
        <v>5917</v>
      </c>
      <c r="D4083">
        <v>2</v>
      </c>
    </row>
    <row r="4084" spans="1:4">
      <c r="A4084" s="2" t="s">
        <v>1734</v>
      </c>
      <c r="B4084" t="s">
        <v>7630</v>
      </c>
      <c r="C4084" t="s">
        <v>5917</v>
      </c>
      <c r="D4084">
        <v>2</v>
      </c>
    </row>
    <row r="4085" spans="1:4">
      <c r="A4085" s="2" t="s">
        <v>3183</v>
      </c>
      <c r="B4085" t="s">
        <v>7630</v>
      </c>
      <c r="C4085" t="s">
        <v>5917</v>
      </c>
      <c r="D4085">
        <v>2</v>
      </c>
    </row>
    <row r="4086" spans="1:4">
      <c r="A4086" s="2" t="s">
        <v>5120</v>
      </c>
      <c r="B4086" t="s">
        <v>7630</v>
      </c>
      <c r="C4086" t="s">
        <v>5917</v>
      </c>
      <c r="D4086">
        <v>2</v>
      </c>
    </row>
    <row r="4087" spans="1:4">
      <c r="A4087" s="2" t="s">
        <v>5282</v>
      </c>
      <c r="B4087" t="s">
        <v>7630</v>
      </c>
      <c r="C4087" t="s">
        <v>5917</v>
      </c>
      <c r="D4087">
        <v>2</v>
      </c>
    </row>
    <row r="4088" spans="1:4">
      <c r="A4088" s="2" t="s">
        <v>6808</v>
      </c>
      <c r="B4088" t="s">
        <v>7630</v>
      </c>
      <c r="C4088" t="s">
        <v>5917</v>
      </c>
      <c r="D4088">
        <v>2</v>
      </c>
    </row>
    <row r="4089" spans="1:4">
      <c r="A4089" s="2" t="s">
        <v>5543</v>
      </c>
      <c r="B4089" t="s">
        <v>7630</v>
      </c>
      <c r="C4089" t="s">
        <v>5917</v>
      </c>
      <c r="D4089">
        <v>2</v>
      </c>
    </row>
    <row r="4090" spans="1:4">
      <c r="A4090" s="2" t="s">
        <v>2489</v>
      </c>
      <c r="B4090" t="s">
        <v>8022</v>
      </c>
      <c r="C4090" t="s">
        <v>5917</v>
      </c>
      <c r="D4090">
        <v>1</v>
      </c>
    </row>
    <row r="4091" spans="1:4">
      <c r="A4091" s="2" t="s">
        <v>4583</v>
      </c>
      <c r="B4091" t="s">
        <v>7630</v>
      </c>
      <c r="C4091" t="s">
        <v>5917</v>
      </c>
      <c r="D4091">
        <v>2</v>
      </c>
    </row>
    <row r="4092" spans="1:4">
      <c r="A4092" s="2" t="s">
        <v>4184</v>
      </c>
      <c r="B4092" t="s">
        <v>7630</v>
      </c>
      <c r="C4092" t="s">
        <v>5917</v>
      </c>
      <c r="D4092">
        <v>2</v>
      </c>
    </row>
    <row r="4093" spans="1:4">
      <c r="A4093" s="2" t="s">
        <v>4867</v>
      </c>
      <c r="B4093" t="s">
        <v>7630</v>
      </c>
      <c r="C4093" t="s">
        <v>5917</v>
      </c>
      <c r="D4093">
        <v>2</v>
      </c>
    </row>
    <row r="4094" spans="1:4">
      <c r="A4094" s="2" t="s">
        <v>7755</v>
      </c>
      <c r="B4094" t="s">
        <v>7630</v>
      </c>
      <c r="C4094" t="s">
        <v>5917</v>
      </c>
      <c r="D4094">
        <v>2</v>
      </c>
    </row>
    <row r="4095" spans="1:4">
      <c r="A4095" s="2" t="s">
        <v>7424</v>
      </c>
      <c r="B4095" t="s">
        <v>7630</v>
      </c>
      <c r="C4095" t="s">
        <v>5917</v>
      </c>
      <c r="D4095">
        <v>2</v>
      </c>
    </row>
    <row r="4096" spans="1:4">
      <c r="A4096" s="2" t="s">
        <v>5802</v>
      </c>
      <c r="B4096" t="s">
        <v>7630</v>
      </c>
      <c r="C4096" t="s">
        <v>5917</v>
      </c>
      <c r="D4096">
        <v>2</v>
      </c>
    </row>
    <row r="4097" spans="1:4">
      <c r="A4097" s="2" t="s">
        <v>3368</v>
      </c>
      <c r="B4097" t="s">
        <v>7630</v>
      </c>
      <c r="C4097" t="s">
        <v>5917</v>
      </c>
      <c r="D4097">
        <v>2</v>
      </c>
    </row>
    <row r="4098" spans="1:4">
      <c r="A4098" s="2" t="s">
        <v>6728</v>
      </c>
      <c r="B4098" t="s">
        <v>7630</v>
      </c>
      <c r="C4098" t="s">
        <v>5917</v>
      </c>
      <c r="D4098">
        <v>2</v>
      </c>
    </row>
    <row r="4099" spans="1:4">
      <c r="A4099" s="2" t="s">
        <v>744</v>
      </c>
      <c r="B4099" t="s">
        <v>5916</v>
      </c>
      <c r="C4099" t="s">
        <v>5917</v>
      </c>
      <c r="D4099">
        <v>1</v>
      </c>
    </row>
    <row r="4100" spans="1:4">
      <c r="A4100" s="2" t="s">
        <v>4774</v>
      </c>
      <c r="B4100" t="s">
        <v>7630</v>
      </c>
      <c r="C4100" t="s">
        <v>5917</v>
      </c>
      <c r="D4100">
        <v>2</v>
      </c>
    </row>
    <row r="4101" spans="1:4">
      <c r="A4101" s="2" t="s">
        <v>5718</v>
      </c>
      <c r="B4101" t="s">
        <v>7630</v>
      </c>
      <c r="C4101" t="s">
        <v>5917</v>
      </c>
      <c r="D4101">
        <v>2</v>
      </c>
    </row>
    <row r="4102" spans="1:4">
      <c r="A4102" s="2" t="s">
        <v>7526</v>
      </c>
      <c r="B4102" t="s">
        <v>7630</v>
      </c>
      <c r="C4102" t="s">
        <v>5917</v>
      </c>
      <c r="D4102">
        <v>2</v>
      </c>
    </row>
    <row r="4103" spans="1:4">
      <c r="A4103" s="2" t="s">
        <v>5145</v>
      </c>
      <c r="B4103" t="s">
        <v>5385</v>
      </c>
      <c r="C4103" t="s">
        <v>5917</v>
      </c>
      <c r="D4103">
        <v>1</v>
      </c>
    </row>
    <row r="4104" spans="1:4">
      <c r="A4104" s="2" t="s">
        <v>6613</v>
      </c>
      <c r="B4104" t="s">
        <v>7630</v>
      </c>
      <c r="C4104" t="s">
        <v>5917</v>
      </c>
      <c r="D4104">
        <v>2</v>
      </c>
    </row>
    <row r="4105" spans="1:4">
      <c r="A4105" s="2" t="s">
        <v>2567</v>
      </c>
      <c r="B4105" t="s">
        <v>5916</v>
      </c>
      <c r="C4105" t="s">
        <v>5917</v>
      </c>
      <c r="D4105">
        <v>1</v>
      </c>
    </row>
    <row r="4106" spans="1:4">
      <c r="A4106" s="2" t="s">
        <v>685</v>
      </c>
      <c r="B4106" t="s">
        <v>5385</v>
      </c>
      <c r="C4106" t="s">
        <v>5917</v>
      </c>
      <c r="D4106">
        <v>1</v>
      </c>
    </row>
    <row r="4107" spans="1:4">
      <c r="A4107" s="2" t="s">
        <v>208</v>
      </c>
      <c r="B4107" t="s">
        <v>5385</v>
      </c>
      <c r="C4107" t="s">
        <v>5758</v>
      </c>
      <c r="D4107">
        <v>1</v>
      </c>
    </row>
    <row r="4108" spans="1:4">
      <c r="A4108" s="2" t="s">
        <v>1931</v>
      </c>
      <c r="B4108" t="s">
        <v>7630</v>
      </c>
      <c r="C4108" t="s">
        <v>5917</v>
      </c>
      <c r="D4108">
        <v>2</v>
      </c>
    </row>
    <row r="4109" spans="1:4">
      <c r="A4109" s="2" t="s">
        <v>7437</v>
      </c>
      <c r="B4109" t="s">
        <v>7630</v>
      </c>
      <c r="C4109" t="s">
        <v>5917</v>
      </c>
      <c r="D4109">
        <v>2</v>
      </c>
    </row>
    <row r="4110" spans="1:4">
      <c r="A4110" s="2" t="s">
        <v>1990</v>
      </c>
      <c r="B4110" t="s">
        <v>7630</v>
      </c>
      <c r="C4110" t="s">
        <v>5917</v>
      </c>
      <c r="D4110">
        <v>2</v>
      </c>
    </row>
    <row r="4111" spans="1:4">
      <c r="A4111" s="2" t="s">
        <v>7555</v>
      </c>
      <c r="B4111" t="s">
        <v>7630</v>
      </c>
      <c r="C4111" t="s">
        <v>5917</v>
      </c>
      <c r="D4111">
        <v>2</v>
      </c>
    </row>
    <row r="4112" spans="1:4">
      <c r="A4112" s="2" t="s">
        <v>1722</v>
      </c>
      <c r="B4112" t="s">
        <v>5385</v>
      </c>
      <c r="C4112" t="s">
        <v>5917</v>
      </c>
      <c r="D4112">
        <v>1</v>
      </c>
    </row>
    <row r="4113" spans="1:4">
      <c r="A4113" s="2" t="s">
        <v>2190</v>
      </c>
      <c r="B4113" t="s">
        <v>5385</v>
      </c>
      <c r="C4113" t="s">
        <v>5917</v>
      </c>
      <c r="D4113">
        <v>1</v>
      </c>
    </row>
    <row r="4114" spans="1:4">
      <c r="A4114" s="2" t="s">
        <v>2817</v>
      </c>
      <c r="B4114" t="s">
        <v>5385</v>
      </c>
      <c r="C4114" t="s">
        <v>5917</v>
      </c>
      <c r="D4114">
        <v>1</v>
      </c>
    </row>
    <row r="4115" spans="1:4">
      <c r="A4115" s="2" t="s">
        <v>4202</v>
      </c>
      <c r="B4115" t="s">
        <v>7630</v>
      </c>
      <c r="C4115" t="s">
        <v>5917</v>
      </c>
      <c r="D4115">
        <v>2</v>
      </c>
    </row>
    <row r="4116" spans="1:4">
      <c r="A4116" s="2" t="s">
        <v>4905</v>
      </c>
      <c r="B4116" t="s">
        <v>7630</v>
      </c>
      <c r="C4116" t="s">
        <v>5917</v>
      </c>
      <c r="D4116">
        <v>2</v>
      </c>
    </row>
    <row r="4117" spans="1:4">
      <c r="A4117" s="2" t="s">
        <v>3005</v>
      </c>
      <c r="B4117" t="s">
        <v>7630</v>
      </c>
      <c r="C4117" t="s">
        <v>5917</v>
      </c>
      <c r="D4117">
        <v>2</v>
      </c>
    </row>
    <row r="4118" spans="1:4">
      <c r="A4118" s="2" t="s">
        <v>7707</v>
      </c>
      <c r="B4118" t="s">
        <v>5385</v>
      </c>
      <c r="C4118" t="s">
        <v>5917</v>
      </c>
      <c r="D4118">
        <v>1</v>
      </c>
    </row>
    <row r="4119" spans="1:4">
      <c r="A4119" s="2" t="s">
        <v>6013</v>
      </c>
      <c r="B4119" t="s">
        <v>5916</v>
      </c>
      <c r="C4119" t="s">
        <v>5757</v>
      </c>
      <c r="D4119">
        <v>1</v>
      </c>
    </row>
    <row r="4120" spans="1:4">
      <c r="A4120" s="2" t="s">
        <v>5961</v>
      </c>
      <c r="B4120" t="s">
        <v>7630</v>
      </c>
      <c r="C4120" t="s">
        <v>5917</v>
      </c>
      <c r="D4120">
        <v>2</v>
      </c>
    </row>
    <row r="4121" spans="1:4">
      <c r="A4121" s="2" t="s">
        <v>2836</v>
      </c>
      <c r="B4121" t="s">
        <v>7630</v>
      </c>
      <c r="C4121" t="s">
        <v>5917</v>
      </c>
      <c r="D4121">
        <v>2</v>
      </c>
    </row>
    <row r="4122" spans="1:4">
      <c r="A4122" s="2" t="s">
        <v>2381</v>
      </c>
      <c r="B4122" t="s">
        <v>5385</v>
      </c>
      <c r="C4122" t="s">
        <v>5917</v>
      </c>
      <c r="D4122">
        <v>1</v>
      </c>
    </row>
    <row r="4123" spans="1:4">
      <c r="A4123" s="2" t="s">
        <v>2540</v>
      </c>
      <c r="B4123" t="s">
        <v>2592</v>
      </c>
      <c r="C4123" t="s">
        <v>5917</v>
      </c>
      <c r="D4123">
        <v>1</v>
      </c>
    </row>
    <row r="4124" spans="1:4">
      <c r="A4124" s="2" t="s">
        <v>755</v>
      </c>
      <c r="B4124" t="s">
        <v>5385</v>
      </c>
      <c r="C4124" t="s">
        <v>5917</v>
      </c>
      <c r="D4124">
        <v>1</v>
      </c>
    </row>
    <row r="4125" spans="1:4">
      <c r="A4125" s="2" t="s">
        <v>513</v>
      </c>
      <c r="B4125" t="s">
        <v>5385</v>
      </c>
      <c r="C4125" t="s">
        <v>5917</v>
      </c>
      <c r="D4125">
        <v>1</v>
      </c>
    </row>
    <row r="4126" spans="1:4">
      <c r="A4126" s="2" t="s">
        <v>514</v>
      </c>
      <c r="B4126" t="s">
        <v>5385</v>
      </c>
      <c r="C4126" t="s">
        <v>5917</v>
      </c>
      <c r="D4126">
        <v>1</v>
      </c>
    </row>
    <row r="4127" spans="1:4">
      <c r="A4127" s="2" t="s">
        <v>7238</v>
      </c>
      <c r="B4127" t="s">
        <v>7630</v>
      </c>
      <c r="C4127" t="s">
        <v>5917</v>
      </c>
      <c r="D4127">
        <v>2</v>
      </c>
    </row>
    <row r="4128" spans="1:4">
      <c r="A4128" s="2" t="s">
        <v>2881</v>
      </c>
      <c r="B4128" t="s">
        <v>7630</v>
      </c>
      <c r="C4128" t="s">
        <v>5917</v>
      </c>
      <c r="D4128">
        <v>2</v>
      </c>
    </row>
    <row r="4129" spans="1:4">
      <c r="A4129" s="2" t="s">
        <v>1409</v>
      </c>
      <c r="B4129" t="s">
        <v>7630</v>
      </c>
      <c r="C4129" t="s">
        <v>5917</v>
      </c>
      <c r="D4129">
        <v>2</v>
      </c>
    </row>
    <row r="4130" spans="1:4">
      <c r="A4130" s="2" t="s">
        <v>5556</v>
      </c>
      <c r="B4130" t="s">
        <v>5385</v>
      </c>
      <c r="C4130" t="s">
        <v>5917</v>
      </c>
      <c r="D4130">
        <v>1</v>
      </c>
    </row>
    <row r="4131" spans="1:4">
      <c r="A4131" s="2" t="s">
        <v>163</v>
      </c>
      <c r="B4131" t="s">
        <v>5385</v>
      </c>
      <c r="C4131" t="s">
        <v>5917</v>
      </c>
      <c r="D4131">
        <v>1</v>
      </c>
    </row>
    <row r="4132" spans="1:4">
      <c r="A4132" s="2" t="s">
        <v>7759</v>
      </c>
      <c r="B4132" t="s">
        <v>7630</v>
      </c>
      <c r="C4132" t="s">
        <v>5917</v>
      </c>
      <c r="D4132">
        <v>2</v>
      </c>
    </row>
    <row r="4133" spans="1:4">
      <c r="A4133" s="2" t="s">
        <v>7491</v>
      </c>
      <c r="B4133" t="s">
        <v>7630</v>
      </c>
      <c r="C4133" t="s">
        <v>5917</v>
      </c>
      <c r="D4133">
        <v>2</v>
      </c>
    </row>
    <row r="4134" spans="1:4">
      <c r="A4134" s="2" t="s">
        <v>1984</v>
      </c>
      <c r="B4134" t="s">
        <v>7630</v>
      </c>
      <c r="C4134" t="s">
        <v>5917</v>
      </c>
      <c r="D4134">
        <v>2</v>
      </c>
    </row>
    <row r="4135" spans="1:4">
      <c r="A4135" s="2" t="s">
        <v>6195</v>
      </c>
      <c r="B4135" t="s">
        <v>7630</v>
      </c>
      <c r="C4135" t="s">
        <v>5917</v>
      </c>
      <c r="D4135">
        <v>2</v>
      </c>
    </row>
    <row r="4136" spans="1:4">
      <c r="A4136" s="2" t="s">
        <v>2069</v>
      </c>
      <c r="B4136" t="s">
        <v>7630</v>
      </c>
      <c r="C4136" t="s">
        <v>5917</v>
      </c>
      <c r="D4136">
        <v>2</v>
      </c>
    </row>
    <row r="4137" spans="1:4">
      <c r="A4137" s="2" t="s">
        <v>4946</v>
      </c>
      <c r="B4137" t="s">
        <v>5385</v>
      </c>
      <c r="C4137" t="s">
        <v>5917</v>
      </c>
      <c r="D4137">
        <v>1</v>
      </c>
    </row>
    <row r="4138" spans="1:4">
      <c r="A4138" s="2" t="s">
        <v>209</v>
      </c>
      <c r="B4138" t="s">
        <v>5385</v>
      </c>
      <c r="C4138" t="s">
        <v>5758</v>
      </c>
      <c r="D4138">
        <v>1</v>
      </c>
    </row>
    <row r="4139" spans="1:4">
      <c r="A4139" s="2" t="s">
        <v>285</v>
      </c>
      <c r="B4139" t="s">
        <v>5385</v>
      </c>
      <c r="C4139" t="s">
        <v>5917</v>
      </c>
      <c r="D4139">
        <v>1</v>
      </c>
    </row>
    <row r="4140" spans="1:4">
      <c r="A4140" s="2" t="s">
        <v>3333</v>
      </c>
      <c r="B4140" t="s">
        <v>7630</v>
      </c>
      <c r="C4140" t="s">
        <v>5917</v>
      </c>
      <c r="D4140">
        <v>2</v>
      </c>
    </row>
    <row r="4141" spans="1:4">
      <c r="A4141" s="2" t="s">
        <v>1962</v>
      </c>
      <c r="B4141" t="s">
        <v>7630</v>
      </c>
      <c r="C4141" t="s">
        <v>5917</v>
      </c>
      <c r="D4141">
        <v>2</v>
      </c>
    </row>
    <row r="4142" spans="1:4">
      <c r="A4142" s="2" t="s">
        <v>5382</v>
      </c>
      <c r="B4142" t="s">
        <v>5385</v>
      </c>
      <c r="C4142" t="s">
        <v>5917</v>
      </c>
      <c r="D4142">
        <v>1</v>
      </c>
    </row>
    <row r="4143" spans="1:4">
      <c r="A4143" s="2" t="s">
        <v>5314</v>
      </c>
      <c r="B4143" t="s">
        <v>7630</v>
      </c>
      <c r="C4143" t="s">
        <v>5917</v>
      </c>
      <c r="D4143">
        <v>2</v>
      </c>
    </row>
    <row r="4144" spans="1:4">
      <c r="A4144" s="2" t="s">
        <v>3260</v>
      </c>
      <c r="B4144" t="s">
        <v>7630</v>
      </c>
      <c r="C4144" t="s">
        <v>5917</v>
      </c>
      <c r="D4144">
        <v>2</v>
      </c>
    </row>
    <row r="4145" spans="1:4">
      <c r="A4145" s="2" t="s">
        <v>7702</v>
      </c>
      <c r="B4145" t="s">
        <v>7630</v>
      </c>
      <c r="C4145" t="s">
        <v>5917</v>
      </c>
      <c r="D4145">
        <v>2</v>
      </c>
    </row>
    <row r="4146" spans="1:4">
      <c r="A4146" s="2" t="s">
        <v>6320</v>
      </c>
      <c r="B4146" t="s">
        <v>5385</v>
      </c>
      <c r="C4146" t="s">
        <v>5758</v>
      </c>
      <c r="D4146">
        <v>1</v>
      </c>
    </row>
    <row r="4147" spans="1:4">
      <c r="A4147" s="2" t="s">
        <v>3096</v>
      </c>
      <c r="B4147" t="s">
        <v>5385</v>
      </c>
      <c r="C4147" t="s">
        <v>5917</v>
      </c>
      <c r="D4147">
        <v>1</v>
      </c>
    </row>
    <row r="4148" spans="1:4">
      <c r="A4148" s="2" t="s">
        <v>2047</v>
      </c>
      <c r="B4148" t="s">
        <v>7630</v>
      </c>
      <c r="C4148" t="s">
        <v>5917</v>
      </c>
      <c r="D4148">
        <v>2</v>
      </c>
    </row>
    <row r="4149" spans="1:4">
      <c r="A4149" s="2" t="s">
        <v>2735</v>
      </c>
      <c r="B4149" t="s">
        <v>5385</v>
      </c>
      <c r="C4149" t="s">
        <v>5917</v>
      </c>
      <c r="D4149">
        <v>1</v>
      </c>
    </row>
    <row r="4150" spans="1:4">
      <c r="A4150" s="2" t="s">
        <v>1727</v>
      </c>
      <c r="B4150" t="s">
        <v>7630</v>
      </c>
      <c r="C4150" t="s">
        <v>5917</v>
      </c>
      <c r="D4150">
        <v>2</v>
      </c>
    </row>
    <row r="4151" spans="1:4">
      <c r="A4151" s="2" t="s">
        <v>3530</v>
      </c>
      <c r="B4151" t="s">
        <v>7630</v>
      </c>
      <c r="C4151" t="s">
        <v>5917</v>
      </c>
      <c r="D4151">
        <v>2</v>
      </c>
    </row>
    <row r="4152" spans="1:4">
      <c r="A4152" s="2" t="s">
        <v>4777</v>
      </c>
      <c r="B4152" t="s">
        <v>7630</v>
      </c>
      <c r="C4152" t="s">
        <v>5917</v>
      </c>
      <c r="D4152">
        <v>2</v>
      </c>
    </row>
    <row r="4153" spans="1:4">
      <c r="A4153" s="2" t="s">
        <v>7334</v>
      </c>
      <c r="B4153" t="s">
        <v>7630</v>
      </c>
      <c r="C4153" t="s">
        <v>5917</v>
      </c>
      <c r="D4153">
        <v>2</v>
      </c>
    </row>
    <row r="4154" spans="1:4">
      <c r="A4154" s="2" t="s">
        <v>6551</v>
      </c>
      <c r="B4154" t="s">
        <v>7630</v>
      </c>
      <c r="C4154" t="s">
        <v>5917</v>
      </c>
      <c r="D4154">
        <v>2</v>
      </c>
    </row>
    <row r="4155" spans="1:4">
      <c r="A4155" s="2" t="s">
        <v>7663</v>
      </c>
      <c r="B4155" t="s">
        <v>5385</v>
      </c>
      <c r="C4155" t="s">
        <v>5917</v>
      </c>
      <c r="D4155">
        <v>3</v>
      </c>
    </row>
    <row r="4156" spans="1:4">
      <c r="A4156" s="2" t="s">
        <v>6747</v>
      </c>
      <c r="B4156" t="s">
        <v>7630</v>
      </c>
      <c r="C4156" t="s">
        <v>5917</v>
      </c>
      <c r="D4156">
        <v>2</v>
      </c>
    </row>
    <row r="4157" spans="1:4">
      <c r="A4157" s="2" t="s">
        <v>2388</v>
      </c>
      <c r="B4157" t="s">
        <v>7630</v>
      </c>
      <c r="C4157" t="s">
        <v>5917</v>
      </c>
      <c r="D4157">
        <v>2</v>
      </c>
    </row>
    <row r="4158" spans="1:4">
      <c r="A4158" s="2" t="s">
        <v>2359</v>
      </c>
      <c r="B4158" t="s">
        <v>4864</v>
      </c>
      <c r="C4158" t="s">
        <v>5917</v>
      </c>
      <c r="D4158">
        <v>2</v>
      </c>
    </row>
    <row r="4159" spans="1:4">
      <c r="A4159" s="2" t="s">
        <v>618</v>
      </c>
      <c r="B4159" t="s">
        <v>5385</v>
      </c>
      <c r="C4159" t="s">
        <v>5917</v>
      </c>
      <c r="D4159">
        <v>1</v>
      </c>
    </row>
    <row r="4160" spans="1:4">
      <c r="A4160" s="2" t="s">
        <v>4358</v>
      </c>
      <c r="B4160" t="s">
        <v>7630</v>
      </c>
      <c r="C4160" t="s">
        <v>5917</v>
      </c>
      <c r="D4160">
        <v>2</v>
      </c>
    </row>
    <row r="4161" spans="1:4">
      <c r="A4161" s="2" t="s">
        <v>4445</v>
      </c>
      <c r="B4161" t="s">
        <v>7630</v>
      </c>
      <c r="C4161" t="s">
        <v>5917</v>
      </c>
      <c r="D4161">
        <v>2</v>
      </c>
    </row>
    <row r="4162" spans="1:4">
      <c r="A4162" s="2" t="s">
        <v>3293</v>
      </c>
      <c r="B4162" t="s">
        <v>7630</v>
      </c>
      <c r="C4162" t="s">
        <v>5917</v>
      </c>
      <c r="D4162">
        <v>2</v>
      </c>
    </row>
    <row r="4163" spans="1:4">
      <c r="A4163" s="2" t="s">
        <v>7985</v>
      </c>
      <c r="B4163" t="s">
        <v>7630</v>
      </c>
      <c r="C4163" t="s">
        <v>5917</v>
      </c>
      <c r="D4163">
        <v>2</v>
      </c>
    </row>
    <row r="4164" spans="1:4">
      <c r="A4164" s="2" t="s">
        <v>2949</v>
      </c>
      <c r="B4164" t="s">
        <v>7630</v>
      </c>
      <c r="C4164" t="s">
        <v>5917</v>
      </c>
      <c r="D4164">
        <v>2</v>
      </c>
    </row>
    <row r="4165" spans="1:4">
      <c r="A4165" s="2" t="s">
        <v>2185</v>
      </c>
      <c r="B4165" t="s">
        <v>5385</v>
      </c>
      <c r="C4165" t="s">
        <v>5917</v>
      </c>
      <c r="D4165">
        <v>1</v>
      </c>
    </row>
    <row r="4166" spans="1:4">
      <c r="A4166" s="2" t="s">
        <v>2829</v>
      </c>
      <c r="B4166" t="s">
        <v>5385</v>
      </c>
      <c r="C4166" t="s">
        <v>5755</v>
      </c>
      <c r="D4166">
        <v>1</v>
      </c>
    </row>
    <row r="4167" spans="1:4">
      <c r="A4167" s="2" t="s">
        <v>515</v>
      </c>
      <c r="B4167" t="s">
        <v>5385</v>
      </c>
      <c r="C4167" t="s">
        <v>5917</v>
      </c>
      <c r="D4167">
        <v>1</v>
      </c>
    </row>
    <row r="4168" spans="1:4">
      <c r="A4168" s="2" t="s">
        <v>1935</v>
      </c>
      <c r="B4168" t="s">
        <v>7630</v>
      </c>
      <c r="C4168" t="s">
        <v>5917</v>
      </c>
      <c r="D4168">
        <v>2</v>
      </c>
    </row>
    <row r="4169" spans="1:4">
      <c r="A4169" s="2" t="s">
        <v>6845</v>
      </c>
      <c r="B4169" t="s">
        <v>7630</v>
      </c>
      <c r="C4169" t="s">
        <v>5917</v>
      </c>
      <c r="D4169">
        <v>2</v>
      </c>
    </row>
    <row r="4170" spans="1:4">
      <c r="A4170" s="2" t="s">
        <v>7470</v>
      </c>
      <c r="B4170" t="s">
        <v>7630</v>
      </c>
      <c r="C4170" t="s">
        <v>5917</v>
      </c>
      <c r="D4170">
        <v>2</v>
      </c>
    </row>
    <row r="4171" spans="1:4">
      <c r="A4171" s="2" t="s">
        <v>5367</v>
      </c>
      <c r="B4171" t="s">
        <v>1303</v>
      </c>
      <c r="C4171" t="s">
        <v>5917</v>
      </c>
      <c r="D4171">
        <v>2</v>
      </c>
    </row>
    <row r="4172" spans="1:4">
      <c r="A4172" s="2" t="s">
        <v>2245</v>
      </c>
      <c r="B4172" t="s">
        <v>5385</v>
      </c>
      <c r="C4172" t="s">
        <v>5917</v>
      </c>
      <c r="D4172">
        <v>1</v>
      </c>
    </row>
    <row r="4173" spans="1:4">
      <c r="A4173" s="2" t="s">
        <v>2350</v>
      </c>
      <c r="B4173" t="s">
        <v>7630</v>
      </c>
      <c r="C4173" t="s">
        <v>5758</v>
      </c>
      <c r="D4173">
        <v>2</v>
      </c>
    </row>
    <row r="4174" spans="1:4">
      <c r="A4174" s="2" t="s">
        <v>3813</v>
      </c>
      <c r="B4174" t="s">
        <v>7630</v>
      </c>
      <c r="C4174" t="s">
        <v>5917</v>
      </c>
      <c r="D4174">
        <v>2</v>
      </c>
    </row>
    <row r="4175" spans="1:4">
      <c r="A4175" s="2" t="s">
        <v>3614</v>
      </c>
      <c r="B4175" t="s">
        <v>7630</v>
      </c>
      <c r="C4175" t="s">
        <v>5917</v>
      </c>
      <c r="D4175">
        <v>2</v>
      </c>
    </row>
    <row r="4176" spans="1:4">
      <c r="A4176" s="2" t="s">
        <v>3907</v>
      </c>
      <c r="B4176" t="s">
        <v>7630</v>
      </c>
      <c r="C4176" t="s">
        <v>5917</v>
      </c>
      <c r="D4176">
        <v>2</v>
      </c>
    </row>
    <row r="4177" spans="1:4">
      <c r="A4177" s="2" t="s">
        <v>3559</v>
      </c>
      <c r="B4177" t="s">
        <v>7630</v>
      </c>
      <c r="C4177" t="s">
        <v>5917</v>
      </c>
      <c r="D4177">
        <v>2</v>
      </c>
    </row>
    <row r="4178" spans="1:4">
      <c r="A4178" s="2" t="s">
        <v>2125</v>
      </c>
      <c r="B4178" t="s">
        <v>7630</v>
      </c>
      <c r="C4178" t="s">
        <v>5917</v>
      </c>
      <c r="D4178">
        <v>2</v>
      </c>
    </row>
    <row r="4179" spans="1:4">
      <c r="A4179" s="2" t="s">
        <v>7314</v>
      </c>
      <c r="B4179" t="s">
        <v>7630</v>
      </c>
      <c r="C4179" t="s">
        <v>5917</v>
      </c>
      <c r="D4179">
        <v>2</v>
      </c>
    </row>
    <row r="4180" spans="1:4">
      <c r="A4180" s="2" t="s">
        <v>6044</v>
      </c>
      <c r="B4180" t="s">
        <v>5916</v>
      </c>
      <c r="C4180" t="s">
        <v>5756</v>
      </c>
      <c r="D4180">
        <v>1</v>
      </c>
    </row>
    <row r="4181" spans="1:4">
      <c r="A4181" s="2" t="s">
        <v>6670</v>
      </c>
      <c r="B4181" t="s">
        <v>5385</v>
      </c>
      <c r="C4181" t="s">
        <v>5917</v>
      </c>
      <c r="D4181">
        <v>1</v>
      </c>
    </row>
    <row r="4182" spans="1:4">
      <c r="A4182" s="2" t="s">
        <v>3415</v>
      </c>
      <c r="B4182" t="s">
        <v>7630</v>
      </c>
      <c r="C4182" t="s">
        <v>5917</v>
      </c>
      <c r="D4182">
        <v>2</v>
      </c>
    </row>
    <row r="4183" spans="1:4">
      <c r="A4183" s="2" t="s">
        <v>324</v>
      </c>
      <c r="B4183" t="s">
        <v>5385</v>
      </c>
      <c r="C4183" t="s">
        <v>5917</v>
      </c>
      <c r="D4183">
        <v>1</v>
      </c>
    </row>
    <row r="4184" spans="1:4">
      <c r="A4184" s="2" t="s">
        <v>3723</v>
      </c>
      <c r="B4184" t="s">
        <v>7630</v>
      </c>
      <c r="C4184" t="s">
        <v>5917</v>
      </c>
      <c r="D4184">
        <v>2</v>
      </c>
    </row>
    <row r="4185" spans="1:4">
      <c r="A4185" s="2" t="s">
        <v>2330</v>
      </c>
      <c r="B4185" t="s">
        <v>5385</v>
      </c>
      <c r="C4185" t="s">
        <v>5917</v>
      </c>
      <c r="D4185">
        <v>1</v>
      </c>
    </row>
    <row r="4186" spans="1:4">
      <c r="A4186" s="2" t="s">
        <v>5533</v>
      </c>
      <c r="B4186" t="s">
        <v>5385</v>
      </c>
      <c r="C4186" t="s">
        <v>5917</v>
      </c>
      <c r="D4186">
        <v>1</v>
      </c>
    </row>
    <row r="4187" spans="1:4">
      <c r="A4187" s="2" t="s">
        <v>6960</v>
      </c>
      <c r="B4187" t="s">
        <v>7630</v>
      </c>
      <c r="C4187" t="s">
        <v>5917</v>
      </c>
      <c r="D4187">
        <v>2</v>
      </c>
    </row>
    <row r="4188" spans="1:4">
      <c r="A4188" s="2" t="s">
        <v>2247</v>
      </c>
      <c r="B4188" t="s">
        <v>5385</v>
      </c>
      <c r="C4188" t="s">
        <v>5917</v>
      </c>
      <c r="D4188">
        <v>1</v>
      </c>
    </row>
    <row r="4189" spans="1:4">
      <c r="A4189" s="2" t="s">
        <v>2586</v>
      </c>
      <c r="B4189" t="s">
        <v>5385</v>
      </c>
      <c r="C4189" t="s">
        <v>5917</v>
      </c>
      <c r="D4189">
        <v>1</v>
      </c>
    </row>
    <row r="4190" spans="1:4">
      <c r="A4190" s="2" t="s">
        <v>821</v>
      </c>
      <c r="B4190" t="s">
        <v>7630</v>
      </c>
      <c r="C4190" t="s">
        <v>5917</v>
      </c>
      <c r="D4190">
        <v>2</v>
      </c>
    </row>
    <row r="4191" spans="1:4">
      <c r="A4191" s="2" t="s">
        <v>2800</v>
      </c>
      <c r="B4191" t="s">
        <v>7630</v>
      </c>
      <c r="C4191" t="s">
        <v>5917</v>
      </c>
      <c r="D4191">
        <v>2</v>
      </c>
    </row>
    <row r="4192" spans="1:4">
      <c r="A4192" s="2" t="s">
        <v>5425</v>
      </c>
      <c r="B4192" t="s">
        <v>5916</v>
      </c>
      <c r="C4192" t="s">
        <v>5917</v>
      </c>
      <c r="D4192">
        <v>1</v>
      </c>
    </row>
    <row r="4193" spans="1:4">
      <c r="A4193" s="2" t="s">
        <v>5030</v>
      </c>
      <c r="B4193" t="s">
        <v>7630</v>
      </c>
      <c r="C4193" t="s">
        <v>5917</v>
      </c>
      <c r="D4193">
        <v>2</v>
      </c>
    </row>
    <row r="4194" spans="1:4">
      <c r="A4194" s="2" t="s">
        <v>6695</v>
      </c>
      <c r="B4194" t="s">
        <v>7630</v>
      </c>
      <c r="C4194" t="s">
        <v>5917</v>
      </c>
      <c r="D4194">
        <v>2</v>
      </c>
    </row>
    <row r="4195" spans="1:4">
      <c r="A4195" s="2" t="s">
        <v>5655</v>
      </c>
      <c r="B4195" t="s">
        <v>5916</v>
      </c>
      <c r="C4195" t="s">
        <v>5917</v>
      </c>
      <c r="D4195">
        <v>1</v>
      </c>
    </row>
    <row r="4196" spans="1:4">
      <c r="A4196" s="2" t="s">
        <v>1180</v>
      </c>
      <c r="B4196" t="s">
        <v>5916</v>
      </c>
      <c r="C4196" t="s">
        <v>5758</v>
      </c>
      <c r="D4196">
        <v>1</v>
      </c>
    </row>
    <row r="4197" spans="1:4">
      <c r="A4197" s="2" t="s">
        <v>2659</v>
      </c>
      <c r="B4197" t="s">
        <v>5916</v>
      </c>
      <c r="C4197" t="s">
        <v>5917</v>
      </c>
      <c r="D4197">
        <v>1</v>
      </c>
    </row>
    <row r="4198" spans="1:4">
      <c r="A4198" s="2" t="s">
        <v>5989</v>
      </c>
      <c r="B4198" t="s">
        <v>7630</v>
      </c>
      <c r="C4198" t="s">
        <v>5917</v>
      </c>
      <c r="D4198">
        <v>2</v>
      </c>
    </row>
    <row r="4199" spans="1:4">
      <c r="A4199" s="2" t="s">
        <v>2121</v>
      </c>
      <c r="B4199" t="s">
        <v>7630</v>
      </c>
      <c r="C4199" t="s">
        <v>5917</v>
      </c>
      <c r="D4199">
        <v>2</v>
      </c>
    </row>
    <row r="4200" spans="1:4">
      <c r="A4200" s="2" t="s">
        <v>2422</v>
      </c>
      <c r="B4200" t="s">
        <v>5385</v>
      </c>
      <c r="C4200" t="s">
        <v>5758</v>
      </c>
      <c r="D4200">
        <v>1</v>
      </c>
    </row>
    <row r="4201" spans="1:4">
      <c r="A4201" s="2" t="s">
        <v>1192</v>
      </c>
      <c r="B4201" t="s">
        <v>5385</v>
      </c>
      <c r="C4201" t="s">
        <v>5917</v>
      </c>
      <c r="D4201">
        <v>1</v>
      </c>
    </row>
    <row r="4202" spans="1:4">
      <c r="A4202" s="2" t="s">
        <v>5504</v>
      </c>
      <c r="B4202" t="s">
        <v>7630</v>
      </c>
      <c r="C4202" t="s">
        <v>5917</v>
      </c>
      <c r="D4202">
        <v>2</v>
      </c>
    </row>
    <row r="4203" spans="1:4">
      <c r="A4203" s="2" t="s">
        <v>1379</v>
      </c>
      <c r="B4203" t="s">
        <v>7630</v>
      </c>
      <c r="C4203" t="s">
        <v>5917</v>
      </c>
      <c r="D4203">
        <v>2</v>
      </c>
    </row>
    <row r="4204" spans="1:4">
      <c r="A4204" s="2" t="s">
        <v>3928</v>
      </c>
      <c r="B4204" t="s">
        <v>7630</v>
      </c>
      <c r="C4204" t="s">
        <v>5917</v>
      </c>
      <c r="D4204">
        <v>2</v>
      </c>
    </row>
    <row r="4205" spans="1:4">
      <c r="A4205" s="2" t="s">
        <v>3702</v>
      </c>
      <c r="B4205" t="s">
        <v>7630</v>
      </c>
      <c r="C4205" t="s">
        <v>5917</v>
      </c>
      <c r="D4205">
        <v>2</v>
      </c>
    </row>
    <row r="4206" spans="1:4">
      <c r="A4206" s="2" t="s">
        <v>5003</v>
      </c>
      <c r="B4206" t="s">
        <v>7630</v>
      </c>
      <c r="C4206" t="s">
        <v>5917</v>
      </c>
      <c r="D4206">
        <v>2</v>
      </c>
    </row>
    <row r="4207" spans="1:4">
      <c r="A4207" s="2" t="s">
        <v>5209</v>
      </c>
      <c r="B4207" t="s">
        <v>7630</v>
      </c>
      <c r="C4207" t="s">
        <v>5917</v>
      </c>
      <c r="D4207">
        <v>2</v>
      </c>
    </row>
    <row r="4208" spans="1:4">
      <c r="A4208" s="2" t="s">
        <v>4863</v>
      </c>
      <c r="B4208" t="s">
        <v>7630</v>
      </c>
      <c r="C4208" t="s">
        <v>5917</v>
      </c>
      <c r="D4208">
        <v>2</v>
      </c>
    </row>
    <row r="4209" spans="1:4">
      <c r="A4209" s="2" t="s">
        <v>2241</v>
      </c>
      <c r="B4209" t="s">
        <v>5385</v>
      </c>
      <c r="C4209" t="s">
        <v>5917</v>
      </c>
      <c r="D4209">
        <v>1</v>
      </c>
    </row>
    <row r="4210" spans="1:4">
      <c r="A4210" s="2" t="s">
        <v>325</v>
      </c>
      <c r="B4210" t="s">
        <v>5385</v>
      </c>
      <c r="C4210" t="s">
        <v>5917</v>
      </c>
      <c r="D4210">
        <v>1</v>
      </c>
    </row>
    <row r="4211" spans="1:4">
      <c r="A4211" s="2" t="s">
        <v>4083</v>
      </c>
      <c r="B4211" t="s">
        <v>7630</v>
      </c>
      <c r="C4211" t="s">
        <v>5917</v>
      </c>
      <c r="D4211">
        <v>2</v>
      </c>
    </row>
    <row r="4212" spans="1:4">
      <c r="A4212" s="2" t="s">
        <v>3320</v>
      </c>
      <c r="B4212" t="s">
        <v>7630</v>
      </c>
      <c r="C4212" t="s">
        <v>5917</v>
      </c>
      <c r="D4212">
        <v>2</v>
      </c>
    </row>
    <row r="4213" spans="1:4">
      <c r="A4213" s="2" t="s">
        <v>6128</v>
      </c>
      <c r="B4213" t="s">
        <v>7630</v>
      </c>
      <c r="C4213" t="s">
        <v>5917</v>
      </c>
      <c r="D4213">
        <v>2</v>
      </c>
    </row>
    <row r="4214" spans="1:4">
      <c r="A4214" s="2" t="s">
        <v>2132</v>
      </c>
      <c r="B4214" t="s">
        <v>7630</v>
      </c>
      <c r="C4214" t="s">
        <v>5917</v>
      </c>
      <c r="D4214">
        <v>2</v>
      </c>
    </row>
    <row r="4215" spans="1:4">
      <c r="A4215" s="2" t="s">
        <v>6956</v>
      </c>
      <c r="B4215" t="s">
        <v>7630</v>
      </c>
      <c r="C4215" t="s">
        <v>5917</v>
      </c>
      <c r="D4215">
        <v>2</v>
      </c>
    </row>
    <row r="4216" spans="1:4">
      <c r="A4216" s="2" t="s">
        <v>1008</v>
      </c>
      <c r="B4216" t="s">
        <v>5385</v>
      </c>
      <c r="C4216" t="s">
        <v>5917</v>
      </c>
      <c r="D4216">
        <v>1</v>
      </c>
    </row>
    <row r="4217" spans="1:4">
      <c r="A4217" s="2" t="s">
        <v>3753</v>
      </c>
      <c r="B4217" t="s">
        <v>7630</v>
      </c>
      <c r="C4217" t="s">
        <v>5917</v>
      </c>
      <c r="D4217">
        <v>2</v>
      </c>
    </row>
    <row r="4218" spans="1:4">
      <c r="A4218" s="2" t="s">
        <v>5037</v>
      </c>
      <c r="B4218" t="s">
        <v>7630</v>
      </c>
      <c r="C4218" t="s">
        <v>5917</v>
      </c>
      <c r="D4218">
        <v>2</v>
      </c>
    </row>
    <row r="4219" spans="1:4">
      <c r="A4219" s="2" t="s">
        <v>5828</v>
      </c>
      <c r="B4219" t="s">
        <v>5385</v>
      </c>
      <c r="C4219" t="s">
        <v>5917</v>
      </c>
      <c r="D4219">
        <v>1</v>
      </c>
    </row>
    <row r="4220" spans="1:4">
      <c r="A4220" s="2" t="s">
        <v>7681</v>
      </c>
      <c r="B4220" t="s">
        <v>5385</v>
      </c>
      <c r="C4220" t="s">
        <v>5917</v>
      </c>
      <c r="D4220">
        <v>1</v>
      </c>
    </row>
    <row r="4221" spans="1:4">
      <c r="A4221" s="2" t="s">
        <v>4266</v>
      </c>
      <c r="B4221" t="s">
        <v>7630</v>
      </c>
      <c r="C4221" t="s">
        <v>5917</v>
      </c>
      <c r="D4221">
        <v>2</v>
      </c>
    </row>
    <row r="4222" spans="1:4">
      <c r="A4222" s="2" t="s">
        <v>5036</v>
      </c>
      <c r="B4222" t="s">
        <v>7630</v>
      </c>
      <c r="C4222" t="s">
        <v>5917</v>
      </c>
      <c r="D4222">
        <v>2</v>
      </c>
    </row>
    <row r="4223" spans="1:4">
      <c r="A4223" s="2" t="s">
        <v>1676</v>
      </c>
      <c r="B4223" t="s">
        <v>7630</v>
      </c>
      <c r="C4223" t="s">
        <v>5917</v>
      </c>
      <c r="D4223">
        <v>2</v>
      </c>
    </row>
    <row r="4224" spans="1:4">
      <c r="A4224" s="2" t="s">
        <v>7289</v>
      </c>
      <c r="B4224" t="s">
        <v>5916</v>
      </c>
      <c r="C4224" t="s">
        <v>5917</v>
      </c>
      <c r="D4224">
        <v>1</v>
      </c>
    </row>
    <row r="4225" spans="1:4">
      <c r="A4225" s="2" t="s">
        <v>7686</v>
      </c>
      <c r="B4225" t="s">
        <v>5385</v>
      </c>
      <c r="C4225" t="s">
        <v>5917</v>
      </c>
      <c r="D4225">
        <v>1</v>
      </c>
    </row>
    <row r="4226" spans="1:4">
      <c r="A4226" s="2" t="s">
        <v>7211</v>
      </c>
      <c r="B4226" t="s">
        <v>5385</v>
      </c>
      <c r="C4226" t="s">
        <v>5917</v>
      </c>
      <c r="D4226">
        <v>1</v>
      </c>
    </row>
    <row r="4227" spans="1:4">
      <c r="A4227" s="2" t="s">
        <v>2361</v>
      </c>
      <c r="B4227" t="s">
        <v>7630</v>
      </c>
      <c r="C4227" t="s">
        <v>5917</v>
      </c>
      <c r="D4227">
        <v>2</v>
      </c>
    </row>
    <row r="4228" spans="1:4">
      <c r="A4228" s="2" t="s">
        <v>164</v>
      </c>
      <c r="B4228" t="s">
        <v>5385</v>
      </c>
      <c r="C4228" t="s">
        <v>5917</v>
      </c>
      <c r="D4228">
        <v>1</v>
      </c>
    </row>
    <row r="4229" spans="1:4">
      <c r="A4229" s="2" t="s">
        <v>4019</v>
      </c>
      <c r="B4229" t="s">
        <v>7630</v>
      </c>
      <c r="C4229" t="s">
        <v>5917</v>
      </c>
      <c r="D4229">
        <v>2</v>
      </c>
    </row>
    <row r="4230" spans="1:4">
      <c r="A4230" s="2" t="s">
        <v>3498</v>
      </c>
      <c r="B4230" t="s">
        <v>7630</v>
      </c>
      <c r="C4230" t="s">
        <v>5917</v>
      </c>
      <c r="D4230">
        <v>2</v>
      </c>
    </row>
    <row r="4231" spans="1:4">
      <c r="A4231" s="2" t="s">
        <v>5027</v>
      </c>
      <c r="B4231" t="s">
        <v>7630</v>
      </c>
      <c r="C4231" t="s">
        <v>5917</v>
      </c>
      <c r="D4231">
        <v>2</v>
      </c>
    </row>
    <row r="4232" spans="1:4">
      <c r="A4232" s="2" t="s">
        <v>6654</v>
      </c>
      <c r="B4232" t="s">
        <v>5385</v>
      </c>
      <c r="C4232" t="s">
        <v>5917</v>
      </c>
      <c r="D4232">
        <v>1</v>
      </c>
    </row>
    <row r="4233" spans="1:4">
      <c r="A4233" s="2" t="s">
        <v>7315</v>
      </c>
      <c r="B4233" t="s">
        <v>7630</v>
      </c>
      <c r="C4233" t="s">
        <v>5917</v>
      </c>
      <c r="D4233">
        <v>2</v>
      </c>
    </row>
    <row r="4234" spans="1:4">
      <c r="A4234" s="2" t="s">
        <v>5779</v>
      </c>
      <c r="B4234" t="s">
        <v>7630</v>
      </c>
      <c r="C4234" t="s">
        <v>5757</v>
      </c>
      <c r="D4234">
        <v>2</v>
      </c>
    </row>
    <row r="4235" spans="1:4">
      <c r="A4235" s="2" t="s">
        <v>5013</v>
      </c>
      <c r="B4235" t="s">
        <v>7630</v>
      </c>
      <c r="C4235" t="s">
        <v>5917</v>
      </c>
      <c r="D4235">
        <v>2</v>
      </c>
    </row>
    <row r="4236" spans="1:4">
      <c r="A4236" s="2" t="s">
        <v>1910</v>
      </c>
      <c r="B4236" t="s">
        <v>7630</v>
      </c>
      <c r="C4236" t="s">
        <v>5917</v>
      </c>
      <c r="D4236">
        <v>2</v>
      </c>
    </row>
    <row r="4237" spans="1:4">
      <c r="A4237" s="2" t="s">
        <v>6480</v>
      </c>
      <c r="B4237" t="s">
        <v>7630</v>
      </c>
      <c r="C4237" t="s">
        <v>5917</v>
      </c>
      <c r="D4237">
        <v>2</v>
      </c>
    </row>
    <row r="4238" spans="1:4">
      <c r="A4238" s="2" t="s">
        <v>6698</v>
      </c>
      <c r="B4238" t="s">
        <v>7630</v>
      </c>
      <c r="C4238" t="s">
        <v>5917</v>
      </c>
      <c r="D4238">
        <v>2</v>
      </c>
    </row>
    <row r="4239" spans="1:4">
      <c r="A4239" s="2" t="s">
        <v>1055</v>
      </c>
      <c r="B4239" t="s">
        <v>5385</v>
      </c>
      <c r="C4239" t="s">
        <v>5917</v>
      </c>
      <c r="D4239">
        <v>1</v>
      </c>
    </row>
    <row r="4240" spans="1:4">
      <c r="A4240" s="2" t="s">
        <v>1323</v>
      </c>
      <c r="B4240" t="s">
        <v>7630</v>
      </c>
      <c r="C4240" t="s">
        <v>5917</v>
      </c>
      <c r="D4240">
        <v>2</v>
      </c>
    </row>
    <row r="4241" spans="1:4">
      <c r="A4241" s="2" t="s">
        <v>3528</v>
      </c>
      <c r="B4241" t="s">
        <v>7630</v>
      </c>
      <c r="C4241" t="s">
        <v>5917</v>
      </c>
      <c r="D4241">
        <v>2</v>
      </c>
    </row>
    <row r="4242" spans="1:4">
      <c r="A4242" s="2" t="s">
        <v>7993</v>
      </c>
      <c r="B4242" t="s">
        <v>7630</v>
      </c>
      <c r="C4242" t="s">
        <v>5917</v>
      </c>
      <c r="D4242">
        <v>2</v>
      </c>
    </row>
    <row r="4243" spans="1:4">
      <c r="A4243" s="2" t="s">
        <v>4683</v>
      </c>
      <c r="B4243" t="s">
        <v>7630</v>
      </c>
      <c r="C4243" t="s">
        <v>5917</v>
      </c>
      <c r="D4243">
        <v>2</v>
      </c>
    </row>
    <row r="4244" spans="1:4">
      <c r="A4244" s="2" t="s">
        <v>714</v>
      </c>
      <c r="B4244" t="s">
        <v>5385</v>
      </c>
      <c r="C4244" t="s">
        <v>5917</v>
      </c>
      <c r="D4244">
        <v>1</v>
      </c>
    </row>
    <row r="4245" spans="1:4">
      <c r="A4245" s="2" t="s">
        <v>5582</v>
      </c>
      <c r="B4245" t="s">
        <v>7630</v>
      </c>
      <c r="C4245" t="s">
        <v>5917</v>
      </c>
      <c r="D4245">
        <v>2</v>
      </c>
    </row>
    <row r="4246" spans="1:4">
      <c r="A4246" s="2" t="s">
        <v>5657</v>
      </c>
      <c r="B4246" t="s">
        <v>946</v>
      </c>
      <c r="C4246" t="s">
        <v>5917</v>
      </c>
      <c r="D4246">
        <v>1</v>
      </c>
    </row>
    <row r="4247" spans="1:4">
      <c r="A4247" s="2" t="s">
        <v>3250</v>
      </c>
      <c r="B4247" t="s">
        <v>7630</v>
      </c>
      <c r="C4247" t="s">
        <v>5917</v>
      </c>
      <c r="D4247">
        <v>2</v>
      </c>
    </row>
    <row r="4248" spans="1:4">
      <c r="A4248" s="2" t="s">
        <v>8029</v>
      </c>
      <c r="B4248" t="s">
        <v>7630</v>
      </c>
      <c r="C4248" t="s">
        <v>5917</v>
      </c>
      <c r="D4248">
        <v>2</v>
      </c>
    </row>
    <row r="4249" spans="1:4">
      <c r="A4249" s="2" t="s">
        <v>2166</v>
      </c>
      <c r="B4249" t="s">
        <v>7630</v>
      </c>
      <c r="C4249" t="s">
        <v>5917</v>
      </c>
      <c r="D4249">
        <v>2</v>
      </c>
    </row>
    <row r="4250" spans="1:4">
      <c r="A4250" s="2" t="s">
        <v>6815</v>
      </c>
      <c r="B4250" t="s">
        <v>7630</v>
      </c>
      <c r="C4250" t="s">
        <v>5917</v>
      </c>
      <c r="D4250">
        <v>2</v>
      </c>
    </row>
    <row r="4251" spans="1:4">
      <c r="A4251" s="2" t="s">
        <v>287</v>
      </c>
      <c r="B4251" t="s">
        <v>5385</v>
      </c>
      <c r="C4251" t="s">
        <v>5917</v>
      </c>
      <c r="D4251">
        <v>1</v>
      </c>
    </row>
    <row r="4252" spans="1:4">
      <c r="A4252" s="2" t="s">
        <v>384</v>
      </c>
      <c r="B4252" t="s">
        <v>5385</v>
      </c>
      <c r="C4252" t="s">
        <v>5917</v>
      </c>
      <c r="D4252">
        <v>1</v>
      </c>
    </row>
    <row r="4253" spans="1:4">
      <c r="A4253" s="2" t="s">
        <v>661</v>
      </c>
      <c r="B4253" t="s">
        <v>5385</v>
      </c>
      <c r="C4253" t="s">
        <v>5917</v>
      </c>
      <c r="D4253">
        <v>1</v>
      </c>
    </row>
    <row r="4254" spans="1:4">
      <c r="A4254" s="2" t="s">
        <v>516</v>
      </c>
      <c r="B4254" t="s">
        <v>5385</v>
      </c>
      <c r="C4254" t="s">
        <v>5917</v>
      </c>
      <c r="D4254">
        <v>1</v>
      </c>
    </row>
    <row r="4255" spans="1:4">
      <c r="A4255" s="2" t="s">
        <v>93</v>
      </c>
      <c r="B4255" t="s">
        <v>5385</v>
      </c>
      <c r="C4255" t="s">
        <v>5917</v>
      </c>
      <c r="D4255">
        <v>1</v>
      </c>
    </row>
    <row r="4256" spans="1:4">
      <c r="A4256" s="2" t="s">
        <v>106</v>
      </c>
      <c r="B4256" t="s">
        <v>5385</v>
      </c>
      <c r="C4256" t="s">
        <v>5917</v>
      </c>
      <c r="D4256">
        <v>1</v>
      </c>
    </row>
    <row r="4257" spans="1:4">
      <c r="A4257" s="2" t="s">
        <v>286</v>
      </c>
      <c r="B4257" t="s">
        <v>5385</v>
      </c>
      <c r="C4257" t="s">
        <v>5917</v>
      </c>
      <c r="D4257">
        <v>1</v>
      </c>
    </row>
    <row r="4258" spans="1:4">
      <c r="A4258" s="2" t="s">
        <v>5658</v>
      </c>
      <c r="B4258" t="s">
        <v>7630</v>
      </c>
      <c r="C4258" t="s">
        <v>5917</v>
      </c>
      <c r="D4258">
        <v>2</v>
      </c>
    </row>
    <row r="4259" spans="1:4">
      <c r="A4259" s="2" t="s">
        <v>517</v>
      </c>
      <c r="B4259" t="s">
        <v>5385</v>
      </c>
      <c r="C4259" t="s">
        <v>5917</v>
      </c>
      <c r="D4259">
        <v>1</v>
      </c>
    </row>
    <row r="4260" spans="1:4">
      <c r="A4260" s="2" t="s">
        <v>518</v>
      </c>
      <c r="B4260" t="s">
        <v>5385</v>
      </c>
      <c r="C4260" t="s">
        <v>5917</v>
      </c>
      <c r="D4260">
        <v>1</v>
      </c>
    </row>
    <row r="4261" spans="1:4">
      <c r="A4261" s="2" t="s">
        <v>4871</v>
      </c>
      <c r="B4261" t="s">
        <v>7630</v>
      </c>
      <c r="C4261" t="s">
        <v>5917</v>
      </c>
      <c r="D4261">
        <v>2</v>
      </c>
    </row>
    <row r="4262" spans="1:4">
      <c r="A4262" s="2" t="s">
        <v>5679</v>
      </c>
      <c r="B4262" t="s">
        <v>5916</v>
      </c>
      <c r="C4262" t="s">
        <v>5757</v>
      </c>
      <c r="D4262">
        <v>1</v>
      </c>
    </row>
    <row r="4263" spans="1:4">
      <c r="A4263" s="2" t="s">
        <v>1555</v>
      </c>
      <c r="B4263" t="s">
        <v>7630</v>
      </c>
      <c r="C4263" t="s">
        <v>5917</v>
      </c>
      <c r="D4263">
        <v>2</v>
      </c>
    </row>
    <row r="4264" spans="1:4">
      <c r="A4264" s="2" t="s">
        <v>1496</v>
      </c>
      <c r="B4264" t="s">
        <v>7630</v>
      </c>
      <c r="C4264" t="s">
        <v>5917</v>
      </c>
      <c r="D4264">
        <v>2</v>
      </c>
    </row>
    <row r="4265" spans="1:4">
      <c r="A4265" s="2" t="s">
        <v>3948</v>
      </c>
      <c r="B4265" t="s">
        <v>7630</v>
      </c>
      <c r="C4265" t="s">
        <v>5917</v>
      </c>
      <c r="D4265">
        <v>2</v>
      </c>
    </row>
    <row r="4266" spans="1:4">
      <c r="A4266" s="2" t="s">
        <v>4923</v>
      </c>
      <c r="B4266" t="s">
        <v>7630</v>
      </c>
      <c r="C4266" t="s">
        <v>5917</v>
      </c>
      <c r="D4266">
        <v>2</v>
      </c>
    </row>
    <row r="4267" spans="1:4">
      <c r="A4267" s="2" t="s">
        <v>6458</v>
      </c>
      <c r="B4267" t="s">
        <v>5385</v>
      </c>
      <c r="C4267" t="s">
        <v>5917</v>
      </c>
      <c r="D4267">
        <v>1</v>
      </c>
    </row>
    <row r="4268" spans="1:4">
      <c r="A4268" s="2" t="s">
        <v>756</v>
      </c>
      <c r="B4268" t="s">
        <v>5385</v>
      </c>
      <c r="C4268" t="s">
        <v>5917</v>
      </c>
      <c r="D4268">
        <v>1</v>
      </c>
    </row>
    <row r="4269" spans="1:4">
      <c r="A4269" s="2" t="s">
        <v>3735</v>
      </c>
      <c r="B4269" t="s">
        <v>7630</v>
      </c>
      <c r="C4269" t="s">
        <v>5917</v>
      </c>
      <c r="D4269">
        <v>2</v>
      </c>
    </row>
    <row r="4270" spans="1:4">
      <c r="A4270" s="2" t="s">
        <v>1960</v>
      </c>
      <c r="B4270" t="s">
        <v>7630</v>
      </c>
      <c r="C4270" t="s">
        <v>5917</v>
      </c>
      <c r="D4270">
        <v>2</v>
      </c>
    </row>
    <row r="4271" spans="1:4">
      <c r="A4271" s="2" t="s">
        <v>2180</v>
      </c>
      <c r="B4271" t="s">
        <v>5385</v>
      </c>
      <c r="C4271" t="s">
        <v>5917</v>
      </c>
      <c r="D4271">
        <v>1</v>
      </c>
    </row>
    <row r="4272" spans="1:4">
      <c r="A4272" s="2" t="s">
        <v>7419</v>
      </c>
      <c r="B4272" t="s">
        <v>5385</v>
      </c>
      <c r="C4272" t="s">
        <v>5917</v>
      </c>
      <c r="D4272">
        <v>1</v>
      </c>
    </row>
    <row r="4273" spans="1:4">
      <c r="A4273" s="2" t="s">
        <v>1115</v>
      </c>
      <c r="B4273" t="s">
        <v>5916</v>
      </c>
      <c r="C4273" t="s">
        <v>5917</v>
      </c>
      <c r="D4273">
        <v>1</v>
      </c>
    </row>
    <row r="4274" spans="1:4">
      <c r="A4274" s="2" t="s">
        <v>1250</v>
      </c>
      <c r="B4274" t="s">
        <v>5916</v>
      </c>
      <c r="C4274" t="s">
        <v>5758</v>
      </c>
      <c r="D4274">
        <v>1</v>
      </c>
    </row>
    <row r="4275" spans="1:4">
      <c r="A4275" s="2" t="s">
        <v>17</v>
      </c>
      <c r="B4275" t="s">
        <v>5385</v>
      </c>
      <c r="C4275" t="s">
        <v>5917</v>
      </c>
      <c r="D4275">
        <v>1</v>
      </c>
    </row>
    <row r="4276" spans="1:4">
      <c r="A4276" s="2" t="s">
        <v>713</v>
      </c>
      <c r="B4276" t="s">
        <v>5385</v>
      </c>
      <c r="C4276" t="s">
        <v>5917</v>
      </c>
      <c r="D4276">
        <v>1</v>
      </c>
    </row>
    <row r="4277" spans="1:4">
      <c r="A4277" s="2" t="s">
        <v>3195</v>
      </c>
      <c r="B4277" t="s">
        <v>7630</v>
      </c>
      <c r="C4277" t="s">
        <v>5917</v>
      </c>
      <c r="D4277">
        <v>2</v>
      </c>
    </row>
    <row r="4278" spans="1:4">
      <c r="A4278" s="2" t="s">
        <v>6985</v>
      </c>
      <c r="B4278" t="s">
        <v>7630</v>
      </c>
      <c r="C4278" t="s">
        <v>5917</v>
      </c>
      <c r="D4278">
        <v>2</v>
      </c>
    </row>
    <row r="4279" spans="1:4">
      <c r="A4279" s="2" t="s">
        <v>7027</v>
      </c>
      <c r="B4279" t="s">
        <v>5385</v>
      </c>
      <c r="C4279" t="s">
        <v>5917</v>
      </c>
      <c r="D4279">
        <v>1</v>
      </c>
    </row>
    <row r="4280" spans="1:4">
      <c r="A4280" s="2" t="s">
        <v>519</v>
      </c>
      <c r="B4280" t="s">
        <v>5385</v>
      </c>
      <c r="C4280" t="s">
        <v>5917</v>
      </c>
      <c r="D4280">
        <v>1</v>
      </c>
    </row>
    <row r="4281" spans="1:4">
      <c r="A4281" s="2" t="s">
        <v>3504</v>
      </c>
      <c r="B4281" t="s">
        <v>7630</v>
      </c>
      <c r="C4281" t="s">
        <v>5917</v>
      </c>
      <c r="D4281">
        <v>2</v>
      </c>
    </row>
    <row r="4282" spans="1:4">
      <c r="A4282" s="2" t="s">
        <v>3312</v>
      </c>
      <c r="B4282" t="s">
        <v>7630</v>
      </c>
      <c r="C4282" t="s">
        <v>5917</v>
      </c>
      <c r="D4282">
        <v>2</v>
      </c>
    </row>
    <row r="4283" spans="1:4">
      <c r="A4283" s="2" t="s">
        <v>1775</v>
      </c>
      <c r="B4283" t="s">
        <v>7630</v>
      </c>
      <c r="C4283" t="s">
        <v>5917</v>
      </c>
      <c r="D4283">
        <v>2</v>
      </c>
    </row>
    <row r="4284" spans="1:4">
      <c r="A4284" s="2" t="s">
        <v>7356</v>
      </c>
      <c r="B4284" t="s">
        <v>7630</v>
      </c>
      <c r="C4284" t="s">
        <v>5917</v>
      </c>
      <c r="D4284">
        <v>2</v>
      </c>
    </row>
    <row r="4285" spans="1:4">
      <c r="A4285" s="2" t="s">
        <v>7053</v>
      </c>
      <c r="B4285" t="s">
        <v>7630</v>
      </c>
      <c r="C4285" t="s">
        <v>5917</v>
      </c>
      <c r="D4285">
        <v>2</v>
      </c>
    </row>
    <row r="4286" spans="1:4">
      <c r="A4286" s="2" t="s">
        <v>7039</v>
      </c>
      <c r="B4286" t="s">
        <v>7630</v>
      </c>
      <c r="C4286" t="s">
        <v>5917</v>
      </c>
      <c r="D4286">
        <v>2</v>
      </c>
    </row>
    <row r="4287" spans="1:4">
      <c r="A4287" s="2" t="s">
        <v>708</v>
      </c>
      <c r="B4287" t="s">
        <v>5385</v>
      </c>
      <c r="C4287" t="s">
        <v>5917</v>
      </c>
      <c r="D4287">
        <v>1</v>
      </c>
    </row>
    <row r="4288" spans="1:4">
      <c r="A4288" s="2" t="s">
        <v>7713</v>
      </c>
      <c r="B4288" t="s">
        <v>5385</v>
      </c>
      <c r="C4288" t="s">
        <v>5917</v>
      </c>
      <c r="D4288">
        <v>1</v>
      </c>
    </row>
    <row r="4289" spans="1:4">
      <c r="A4289" s="2" t="s">
        <v>5620</v>
      </c>
      <c r="B4289" t="s">
        <v>7630</v>
      </c>
      <c r="C4289" t="s">
        <v>5917</v>
      </c>
      <c r="D4289">
        <v>2</v>
      </c>
    </row>
    <row r="4290" spans="1:4">
      <c r="A4290" s="2" t="s">
        <v>2497</v>
      </c>
      <c r="B4290" t="s">
        <v>5385</v>
      </c>
      <c r="C4290" t="s">
        <v>5917</v>
      </c>
      <c r="D4290">
        <v>1</v>
      </c>
    </row>
    <row r="4291" spans="1:4">
      <c r="A4291" s="2" t="s">
        <v>883</v>
      </c>
      <c r="B4291" t="s">
        <v>5916</v>
      </c>
      <c r="C4291" t="s">
        <v>5756</v>
      </c>
      <c r="D4291">
        <v>1</v>
      </c>
    </row>
    <row r="4292" spans="1:4">
      <c r="A4292" s="2" t="s">
        <v>369</v>
      </c>
      <c r="B4292" t="s">
        <v>5168</v>
      </c>
      <c r="C4292" t="s">
        <v>5917</v>
      </c>
      <c r="D4292">
        <v>1</v>
      </c>
    </row>
    <row r="4293" spans="1:4">
      <c r="A4293" s="2" t="s">
        <v>520</v>
      </c>
      <c r="B4293" t="s">
        <v>5385</v>
      </c>
      <c r="C4293" t="s">
        <v>5917</v>
      </c>
      <c r="D4293">
        <v>1</v>
      </c>
    </row>
    <row r="4294" spans="1:4">
      <c r="A4294" s="2" t="s">
        <v>4440</v>
      </c>
      <c r="B4294" t="s">
        <v>7630</v>
      </c>
      <c r="C4294" t="s">
        <v>5917</v>
      </c>
      <c r="D4294">
        <v>2</v>
      </c>
    </row>
    <row r="4295" spans="1:4">
      <c r="A4295" s="2" t="s">
        <v>3915</v>
      </c>
      <c r="B4295" t="s">
        <v>7630</v>
      </c>
      <c r="C4295" t="s">
        <v>5917</v>
      </c>
      <c r="D4295">
        <v>2</v>
      </c>
    </row>
    <row r="4296" spans="1:4">
      <c r="A4296" s="2" t="s">
        <v>4861</v>
      </c>
      <c r="B4296" t="s">
        <v>991</v>
      </c>
      <c r="C4296" t="s">
        <v>5917</v>
      </c>
      <c r="D4296">
        <v>2</v>
      </c>
    </row>
    <row r="4297" spans="1:4">
      <c r="A4297" s="2" t="s">
        <v>6701</v>
      </c>
      <c r="B4297" t="s">
        <v>7630</v>
      </c>
      <c r="C4297" t="s">
        <v>5917</v>
      </c>
      <c r="D4297">
        <v>2</v>
      </c>
    </row>
    <row r="4298" spans="1:4">
      <c r="A4298" s="2" t="s">
        <v>4941</v>
      </c>
      <c r="B4298" t="s">
        <v>5385</v>
      </c>
      <c r="C4298" t="s">
        <v>5917</v>
      </c>
      <c r="D4298">
        <v>1</v>
      </c>
    </row>
    <row r="4299" spans="1:4">
      <c r="A4299" s="2" t="s">
        <v>5544</v>
      </c>
      <c r="B4299" t="s">
        <v>992</v>
      </c>
      <c r="C4299" t="s">
        <v>5917</v>
      </c>
      <c r="D4299">
        <v>1</v>
      </c>
    </row>
    <row r="4300" spans="1:4">
      <c r="A4300" s="2" t="s">
        <v>954</v>
      </c>
      <c r="B4300" t="s">
        <v>5385</v>
      </c>
      <c r="C4300" t="s">
        <v>5917</v>
      </c>
      <c r="D4300">
        <v>1</v>
      </c>
    </row>
    <row r="4301" spans="1:4">
      <c r="A4301" s="2" t="s">
        <v>92</v>
      </c>
      <c r="B4301" t="s">
        <v>5385</v>
      </c>
      <c r="C4301" t="s">
        <v>5917</v>
      </c>
      <c r="D4301">
        <v>1</v>
      </c>
    </row>
    <row r="4302" spans="1:4">
      <c r="A4302" s="2" t="s">
        <v>1565</v>
      </c>
      <c r="B4302" t="s">
        <v>7630</v>
      </c>
      <c r="C4302" t="s">
        <v>5917</v>
      </c>
      <c r="D4302">
        <v>2</v>
      </c>
    </row>
    <row r="4303" spans="1:4">
      <c r="A4303" s="2" t="s">
        <v>4525</v>
      </c>
      <c r="B4303" t="s">
        <v>7630</v>
      </c>
      <c r="C4303" t="s">
        <v>5917</v>
      </c>
      <c r="D4303">
        <v>2</v>
      </c>
    </row>
    <row r="4304" spans="1:4">
      <c r="A4304" s="2" t="s">
        <v>3430</v>
      </c>
      <c r="B4304" t="s">
        <v>7630</v>
      </c>
      <c r="C4304" t="s">
        <v>5917</v>
      </c>
      <c r="D4304">
        <v>2</v>
      </c>
    </row>
    <row r="4305" spans="1:4">
      <c r="A4305" s="2" t="s">
        <v>4904</v>
      </c>
      <c r="B4305" t="s">
        <v>7630</v>
      </c>
      <c r="C4305" t="s">
        <v>5917</v>
      </c>
      <c r="D4305">
        <v>2</v>
      </c>
    </row>
    <row r="4306" spans="1:4">
      <c r="A4306" s="2" t="s">
        <v>1774</v>
      </c>
      <c r="B4306" t="s">
        <v>7630</v>
      </c>
      <c r="C4306" t="s">
        <v>5917</v>
      </c>
      <c r="D4306">
        <v>2</v>
      </c>
    </row>
    <row r="4307" spans="1:4">
      <c r="A4307" s="2" t="s">
        <v>6801</v>
      </c>
      <c r="B4307" t="s">
        <v>7630</v>
      </c>
      <c r="C4307" t="s">
        <v>5917</v>
      </c>
      <c r="D4307">
        <v>2</v>
      </c>
    </row>
    <row r="4308" spans="1:4">
      <c r="A4308" s="2" t="s">
        <v>7583</v>
      </c>
      <c r="B4308" t="s">
        <v>5385</v>
      </c>
      <c r="C4308" t="s">
        <v>5917</v>
      </c>
      <c r="D4308">
        <v>1</v>
      </c>
    </row>
    <row r="4309" spans="1:4">
      <c r="A4309" s="2" t="s">
        <v>7553</v>
      </c>
      <c r="B4309" t="s">
        <v>2590</v>
      </c>
      <c r="C4309" t="s">
        <v>5917</v>
      </c>
      <c r="D4309">
        <v>2</v>
      </c>
    </row>
    <row r="4310" spans="1:4">
      <c r="A4310" s="2" t="s">
        <v>5245</v>
      </c>
      <c r="B4310" t="s">
        <v>7630</v>
      </c>
      <c r="C4310" t="s">
        <v>5917</v>
      </c>
      <c r="D4310">
        <v>2</v>
      </c>
    </row>
    <row r="4311" spans="1:4">
      <c r="A4311" s="2" t="s">
        <v>288</v>
      </c>
      <c r="B4311" t="s">
        <v>5385</v>
      </c>
      <c r="C4311" t="s">
        <v>5917</v>
      </c>
      <c r="D4311">
        <v>1</v>
      </c>
    </row>
    <row r="4312" spans="1:4">
      <c r="A4312" s="2" t="s">
        <v>4241</v>
      </c>
      <c r="B4312" t="s">
        <v>7630</v>
      </c>
      <c r="C4312" t="s">
        <v>5917</v>
      </c>
      <c r="D4312">
        <v>2</v>
      </c>
    </row>
    <row r="4313" spans="1:4">
      <c r="A4313" s="2" t="s">
        <v>7270</v>
      </c>
      <c r="B4313" t="s">
        <v>7630</v>
      </c>
      <c r="C4313" t="s">
        <v>5917</v>
      </c>
      <c r="D4313">
        <v>2</v>
      </c>
    </row>
    <row r="4314" spans="1:4">
      <c r="A4314" s="2" t="s">
        <v>3386</v>
      </c>
      <c r="B4314" t="s">
        <v>7630</v>
      </c>
      <c r="C4314" t="s">
        <v>5917</v>
      </c>
      <c r="D4314">
        <v>2</v>
      </c>
    </row>
    <row r="4315" spans="1:4">
      <c r="A4315" s="2" t="s">
        <v>5925</v>
      </c>
      <c r="B4315" t="s">
        <v>7630</v>
      </c>
      <c r="C4315" t="s">
        <v>5917</v>
      </c>
      <c r="D4315">
        <v>2</v>
      </c>
    </row>
    <row r="4316" spans="1:4">
      <c r="A4316" s="2" t="s">
        <v>5229</v>
      </c>
      <c r="B4316" t="s">
        <v>5916</v>
      </c>
      <c r="C4316" t="s">
        <v>5756</v>
      </c>
      <c r="D4316">
        <v>1</v>
      </c>
    </row>
    <row r="4317" spans="1:4">
      <c r="A4317" s="2" t="s">
        <v>2402</v>
      </c>
      <c r="B4317" t="s">
        <v>5385</v>
      </c>
      <c r="C4317" t="s">
        <v>5917</v>
      </c>
      <c r="D4317">
        <v>1</v>
      </c>
    </row>
    <row r="4318" spans="1:4">
      <c r="A4318" s="2" t="s">
        <v>1219</v>
      </c>
      <c r="B4318" t="s">
        <v>5385</v>
      </c>
      <c r="C4318" t="s">
        <v>5917</v>
      </c>
      <c r="D4318">
        <v>1</v>
      </c>
    </row>
    <row r="4319" spans="1:4">
      <c r="A4319" s="2" t="s">
        <v>829</v>
      </c>
      <c r="B4319" t="s">
        <v>5173</v>
      </c>
      <c r="C4319" t="s">
        <v>5917</v>
      </c>
      <c r="D4319">
        <v>1</v>
      </c>
    </row>
    <row r="4320" spans="1:4">
      <c r="A4320" s="2" t="s">
        <v>879</v>
      </c>
      <c r="B4320" t="s">
        <v>5385</v>
      </c>
      <c r="C4320" t="s">
        <v>5917</v>
      </c>
      <c r="D4320">
        <v>1</v>
      </c>
    </row>
    <row r="4321" spans="1:4">
      <c r="A4321" s="2" t="s">
        <v>975</v>
      </c>
      <c r="B4321" t="s">
        <v>5385</v>
      </c>
      <c r="C4321" t="s">
        <v>5917</v>
      </c>
      <c r="D4321">
        <v>1</v>
      </c>
    </row>
    <row r="4322" spans="1:4">
      <c r="A4322" s="2" t="s">
        <v>710</v>
      </c>
      <c r="B4322" t="s">
        <v>5385</v>
      </c>
      <c r="C4322" t="s">
        <v>5917</v>
      </c>
      <c r="D4322">
        <v>1</v>
      </c>
    </row>
    <row r="4323" spans="1:4">
      <c r="A4323" s="2" t="s">
        <v>619</v>
      </c>
      <c r="B4323" t="s">
        <v>5385</v>
      </c>
      <c r="C4323" t="s">
        <v>5917</v>
      </c>
      <c r="D4323">
        <v>1</v>
      </c>
    </row>
    <row r="4324" spans="1:4">
      <c r="A4324" s="2" t="s">
        <v>3731</v>
      </c>
      <c r="B4324" t="s">
        <v>7630</v>
      </c>
      <c r="C4324" t="s">
        <v>5917</v>
      </c>
      <c r="D4324">
        <v>2</v>
      </c>
    </row>
    <row r="4325" spans="1:4">
      <c r="A4325" s="2" t="s">
        <v>3616</v>
      </c>
      <c r="B4325" t="s">
        <v>7630</v>
      </c>
      <c r="C4325" t="s">
        <v>5917</v>
      </c>
      <c r="D4325">
        <v>2</v>
      </c>
    </row>
    <row r="4326" spans="1:4">
      <c r="A4326" s="2" t="s">
        <v>7375</v>
      </c>
      <c r="B4326" t="s">
        <v>5385</v>
      </c>
      <c r="C4326" t="s">
        <v>5917</v>
      </c>
      <c r="D4326">
        <v>1</v>
      </c>
    </row>
    <row r="4327" spans="1:4">
      <c r="A4327" s="2" t="s">
        <v>7184</v>
      </c>
      <c r="B4327" t="s">
        <v>7630</v>
      </c>
      <c r="C4327" t="s">
        <v>5917</v>
      </c>
      <c r="D4327">
        <v>2</v>
      </c>
    </row>
    <row r="4328" spans="1:4">
      <c r="A4328" s="2" t="s">
        <v>6207</v>
      </c>
      <c r="B4328" t="s">
        <v>7630</v>
      </c>
      <c r="C4328" t="s">
        <v>5917</v>
      </c>
      <c r="D4328">
        <v>2</v>
      </c>
    </row>
    <row r="4329" spans="1:4">
      <c r="A4329" s="2" t="s">
        <v>2068</v>
      </c>
      <c r="B4329" t="s">
        <v>5385</v>
      </c>
      <c r="C4329" t="s">
        <v>5917</v>
      </c>
      <c r="D4329">
        <v>1</v>
      </c>
    </row>
    <row r="4330" spans="1:4">
      <c r="A4330" s="2" t="s">
        <v>404</v>
      </c>
      <c r="B4330" t="s">
        <v>1045</v>
      </c>
      <c r="C4330" t="s">
        <v>5917</v>
      </c>
      <c r="D4330">
        <v>1</v>
      </c>
    </row>
    <row r="4331" spans="1:4">
      <c r="A4331" s="2" t="s">
        <v>521</v>
      </c>
      <c r="B4331" t="s">
        <v>5385</v>
      </c>
      <c r="C4331" t="s">
        <v>5917</v>
      </c>
      <c r="D4331">
        <v>1</v>
      </c>
    </row>
    <row r="4332" spans="1:4">
      <c r="A4332" s="2" t="s">
        <v>2019</v>
      </c>
      <c r="B4332" t="s">
        <v>7630</v>
      </c>
      <c r="C4332" t="s">
        <v>5917</v>
      </c>
      <c r="D4332">
        <v>2</v>
      </c>
    </row>
    <row r="4333" spans="1:4">
      <c r="A4333" s="2" t="s">
        <v>7316</v>
      </c>
      <c r="B4333" t="s">
        <v>7630</v>
      </c>
      <c r="C4333" t="s">
        <v>5917</v>
      </c>
      <c r="D4333">
        <v>2</v>
      </c>
    </row>
    <row r="4334" spans="1:4">
      <c r="A4334" s="2" t="s">
        <v>1254</v>
      </c>
      <c r="B4334" t="s">
        <v>5385</v>
      </c>
      <c r="C4334" t="s">
        <v>5756</v>
      </c>
      <c r="D4334">
        <v>1</v>
      </c>
    </row>
    <row r="4335" spans="1:4">
      <c r="A4335" s="2" t="s">
        <v>772</v>
      </c>
      <c r="B4335" t="s">
        <v>7737</v>
      </c>
      <c r="C4335" t="s">
        <v>5917</v>
      </c>
      <c r="D4335">
        <v>1</v>
      </c>
    </row>
    <row r="4336" spans="1:4">
      <c r="A4336" s="2" t="s">
        <v>357</v>
      </c>
      <c r="B4336" t="s">
        <v>5385</v>
      </c>
      <c r="C4336" t="s">
        <v>5917</v>
      </c>
      <c r="D4336">
        <v>1</v>
      </c>
    </row>
    <row r="4337" spans="1:4">
      <c r="A4337" s="2" t="s">
        <v>4577</v>
      </c>
      <c r="B4337" t="s">
        <v>7630</v>
      </c>
      <c r="C4337" t="s">
        <v>5917</v>
      </c>
      <c r="D4337">
        <v>2</v>
      </c>
    </row>
    <row r="4338" spans="1:4">
      <c r="A4338" s="2" t="s">
        <v>4431</v>
      </c>
      <c r="B4338" t="s">
        <v>7630</v>
      </c>
      <c r="C4338" t="s">
        <v>5917</v>
      </c>
      <c r="D4338">
        <v>2</v>
      </c>
    </row>
    <row r="4339" spans="1:4">
      <c r="A4339" s="2" t="s">
        <v>4400</v>
      </c>
      <c r="B4339" t="s">
        <v>7630</v>
      </c>
      <c r="C4339" t="s">
        <v>5917</v>
      </c>
      <c r="D4339">
        <v>2</v>
      </c>
    </row>
    <row r="4340" spans="1:4">
      <c r="A4340" s="2" t="s">
        <v>7792</v>
      </c>
      <c r="B4340" t="s">
        <v>7630</v>
      </c>
      <c r="C4340" t="s">
        <v>5917</v>
      </c>
      <c r="D4340">
        <v>2</v>
      </c>
    </row>
    <row r="4341" spans="1:4">
      <c r="A4341" s="2" t="s">
        <v>7204</v>
      </c>
      <c r="B4341" t="s">
        <v>5385</v>
      </c>
      <c r="C4341" t="s">
        <v>5917</v>
      </c>
      <c r="D4341">
        <v>1</v>
      </c>
    </row>
    <row r="4342" spans="1:4">
      <c r="A4342" s="2" t="s">
        <v>1240</v>
      </c>
      <c r="B4342" t="s">
        <v>5916</v>
      </c>
      <c r="C4342" t="s">
        <v>5917</v>
      </c>
      <c r="D4342">
        <v>1</v>
      </c>
    </row>
    <row r="4343" spans="1:4">
      <c r="A4343" s="2" t="s">
        <v>1266</v>
      </c>
      <c r="B4343" t="s">
        <v>5916</v>
      </c>
      <c r="C4343" t="s">
        <v>5917</v>
      </c>
      <c r="D4343">
        <v>1</v>
      </c>
    </row>
    <row r="4344" spans="1:4">
      <c r="A4344" s="2" t="s">
        <v>522</v>
      </c>
      <c r="B4344" t="s">
        <v>5385</v>
      </c>
      <c r="C4344" t="s">
        <v>5917</v>
      </c>
      <c r="D4344">
        <v>1</v>
      </c>
    </row>
    <row r="4345" spans="1:4">
      <c r="A4345" s="2" t="s">
        <v>3912</v>
      </c>
      <c r="B4345" t="s">
        <v>7630</v>
      </c>
      <c r="C4345" t="s">
        <v>5917</v>
      </c>
      <c r="D4345">
        <v>2</v>
      </c>
    </row>
    <row r="4346" spans="1:4">
      <c r="A4346" s="2" t="s">
        <v>7950</v>
      </c>
      <c r="B4346" t="s">
        <v>7630</v>
      </c>
      <c r="C4346" t="s">
        <v>5917</v>
      </c>
      <c r="D4346">
        <v>2</v>
      </c>
    </row>
    <row r="4347" spans="1:4">
      <c r="A4347" s="2" t="s">
        <v>7889</v>
      </c>
      <c r="B4347" t="s">
        <v>7630</v>
      </c>
      <c r="C4347" t="s">
        <v>5917</v>
      </c>
      <c r="D4347">
        <v>2</v>
      </c>
    </row>
    <row r="4348" spans="1:4">
      <c r="A4348" s="2" t="s">
        <v>5815</v>
      </c>
      <c r="B4348" t="s">
        <v>7630</v>
      </c>
      <c r="C4348" t="s">
        <v>5917</v>
      </c>
      <c r="D4348">
        <v>2</v>
      </c>
    </row>
    <row r="4349" spans="1:4">
      <c r="A4349" s="2" t="s">
        <v>1885</v>
      </c>
      <c r="B4349" t="s">
        <v>5385</v>
      </c>
      <c r="C4349" t="s">
        <v>5917</v>
      </c>
      <c r="D4349">
        <v>1</v>
      </c>
    </row>
    <row r="4350" spans="1:4">
      <c r="A4350" s="2" t="s">
        <v>6822</v>
      </c>
      <c r="B4350" t="s">
        <v>5385</v>
      </c>
      <c r="C4350" t="s">
        <v>5917</v>
      </c>
      <c r="D4350">
        <v>1</v>
      </c>
    </row>
    <row r="4351" spans="1:4">
      <c r="A4351" s="2" t="s">
        <v>2272</v>
      </c>
      <c r="B4351" t="s">
        <v>5385</v>
      </c>
      <c r="C4351" t="s">
        <v>5917</v>
      </c>
      <c r="D4351">
        <v>1</v>
      </c>
    </row>
    <row r="4352" spans="1:4">
      <c r="A4352" s="2" t="s">
        <v>4390</v>
      </c>
      <c r="B4352" t="s">
        <v>7630</v>
      </c>
      <c r="C4352" t="s">
        <v>5917</v>
      </c>
      <c r="D4352">
        <v>2</v>
      </c>
    </row>
    <row r="4353" spans="1:4">
      <c r="A4353" s="2" t="s">
        <v>3835</v>
      </c>
      <c r="B4353" t="s">
        <v>7630</v>
      </c>
      <c r="C4353" t="s">
        <v>5917</v>
      </c>
      <c r="D4353">
        <v>2</v>
      </c>
    </row>
    <row r="4354" spans="1:4">
      <c r="A4354" s="2" t="s">
        <v>4297</v>
      </c>
      <c r="B4354" t="s">
        <v>7630</v>
      </c>
      <c r="C4354" t="s">
        <v>5917</v>
      </c>
      <c r="D4354">
        <v>2</v>
      </c>
    </row>
    <row r="4355" spans="1:4">
      <c r="A4355" s="2" t="s">
        <v>2984</v>
      </c>
      <c r="B4355" t="s">
        <v>7630</v>
      </c>
      <c r="C4355" t="s">
        <v>5917</v>
      </c>
      <c r="D4355">
        <v>2</v>
      </c>
    </row>
    <row r="4356" spans="1:4">
      <c r="A4356" s="2" t="s">
        <v>6993</v>
      </c>
      <c r="B4356" t="s">
        <v>7630</v>
      </c>
      <c r="C4356" t="s">
        <v>5917</v>
      </c>
      <c r="D4356">
        <v>2</v>
      </c>
    </row>
    <row r="4357" spans="1:4">
      <c r="A4357" s="2" t="s">
        <v>6785</v>
      </c>
      <c r="B4357" t="s">
        <v>7630</v>
      </c>
      <c r="C4357" t="s">
        <v>5917</v>
      </c>
      <c r="D4357">
        <v>2</v>
      </c>
    </row>
    <row r="4358" spans="1:4">
      <c r="A4358" s="2" t="s">
        <v>1107</v>
      </c>
      <c r="B4358" t="s">
        <v>5916</v>
      </c>
      <c r="C4358" t="s">
        <v>5755</v>
      </c>
      <c r="D4358">
        <v>1</v>
      </c>
    </row>
    <row r="4359" spans="1:4">
      <c r="A4359" s="2" t="s">
        <v>1697</v>
      </c>
      <c r="B4359" t="s">
        <v>7630</v>
      </c>
      <c r="C4359" t="s">
        <v>5917</v>
      </c>
      <c r="D4359">
        <v>2</v>
      </c>
    </row>
    <row r="4360" spans="1:4">
      <c r="A4360" s="2" t="s">
        <v>4518</v>
      </c>
      <c r="B4360" t="s">
        <v>7630</v>
      </c>
      <c r="C4360" t="s">
        <v>5917</v>
      </c>
      <c r="D4360">
        <v>2</v>
      </c>
    </row>
    <row r="4361" spans="1:4">
      <c r="A4361" s="2" t="s">
        <v>3635</v>
      </c>
      <c r="B4361" t="s">
        <v>7630</v>
      </c>
      <c r="C4361" t="s">
        <v>5917</v>
      </c>
      <c r="D4361">
        <v>2</v>
      </c>
    </row>
    <row r="4362" spans="1:4">
      <c r="A4362" s="2" t="s">
        <v>3041</v>
      </c>
      <c r="B4362" t="s">
        <v>7630</v>
      </c>
      <c r="C4362" t="s">
        <v>5917</v>
      </c>
      <c r="D4362">
        <v>2</v>
      </c>
    </row>
    <row r="4363" spans="1:4">
      <c r="A4363" s="2" t="s">
        <v>6302</v>
      </c>
      <c r="B4363" t="s">
        <v>7630</v>
      </c>
      <c r="C4363" t="s">
        <v>5917</v>
      </c>
      <c r="D4363">
        <v>2</v>
      </c>
    </row>
    <row r="4364" spans="1:4">
      <c r="A4364" s="2" t="s">
        <v>7899</v>
      </c>
      <c r="B4364" t="s">
        <v>7630</v>
      </c>
      <c r="C4364" t="s">
        <v>5917</v>
      </c>
      <c r="D4364">
        <v>2</v>
      </c>
    </row>
    <row r="4365" spans="1:4">
      <c r="A4365" s="2" t="s">
        <v>5958</v>
      </c>
      <c r="B4365" t="s">
        <v>5916</v>
      </c>
      <c r="C4365" t="s">
        <v>5917</v>
      </c>
      <c r="D4365">
        <v>1</v>
      </c>
    </row>
    <row r="4366" spans="1:4">
      <c r="A4366" s="2" t="s">
        <v>2341</v>
      </c>
      <c r="B4366" t="s">
        <v>970</v>
      </c>
      <c r="C4366" t="s">
        <v>5917</v>
      </c>
      <c r="D4366">
        <v>1</v>
      </c>
    </row>
    <row r="4367" spans="1:4">
      <c r="A4367" s="2" t="s">
        <v>1633</v>
      </c>
      <c r="B4367" t="s">
        <v>7630</v>
      </c>
      <c r="C4367" t="s">
        <v>5917</v>
      </c>
      <c r="D4367">
        <v>2</v>
      </c>
    </row>
    <row r="4368" spans="1:4">
      <c r="A4368" s="2" t="s">
        <v>1511</v>
      </c>
      <c r="B4368" t="s">
        <v>7630</v>
      </c>
      <c r="C4368" t="s">
        <v>5917</v>
      </c>
      <c r="D4368">
        <v>2</v>
      </c>
    </row>
    <row r="4369" spans="1:4">
      <c r="A4369" s="2" t="s">
        <v>4222</v>
      </c>
      <c r="B4369" t="s">
        <v>7630</v>
      </c>
      <c r="C4369" t="s">
        <v>5917</v>
      </c>
      <c r="D4369">
        <v>2</v>
      </c>
    </row>
    <row r="4370" spans="1:4">
      <c r="A4370" s="2" t="s">
        <v>3227</v>
      </c>
      <c r="B4370" t="s">
        <v>7630</v>
      </c>
      <c r="C4370" t="s">
        <v>5917</v>
      </c>
      <c r="D4370">
        <v>2</v>
      </c>
    </row>
    <row r="4371" spans="1:4">
      <c r="A4371" s="2" t="s">
        <v>7358</v>
      </c>
      <c r="B4371" t="s">
        <v>7630</v>
      </c>
      <c r="C4371" t="s">
        <v>5917</v>
      </c>
      <c r="D4371">
        <v>2</v>
      </c>
    </row>
    <row r="4372" spans="1:4">
      <c r="A4372" s="2" t="s">
        <v>902</v>
      </c>
      <c r="B4372" t="s">
        <v>30</v>
      </c>
      <c r="C4372" t="s">
        <v>5917</v>
      </c>
      <c r="D4372">
        <v>1</v>
      </c>
    </row>
    <row r="4373" spans="1:4">
      <c r="A4373" s="2" t="s">
        <v>1083</v>
      </c>
      <c r="B4373" t="s">
        <v>5916</v>
      </c>
      <c r="C4373" t="s">
        <v>5917</v>
      </c>
      <c r="D4373">
        <v>1</v>
      </c>
    </row>
    <row r="4374" spans="1:4">
      <c r="A4374" s="2" t="s">
        <v>165</v>
      </c>
      <c r="B4374" t="s">
        <v>5385</v>
      </c>
      <c r="C4374" t="s">
        <v>5917</v>
      </c>
      <c r="D4374">
        <v>1</v>
      </c>
    </row>
    <row r="4375" spans="1:4">
      <c r="A4375" s="2" t="s">
        <v>289</v>
      </c>
      <c r="B4375" t="s">
        <v>5385</v>
      </c>
      <c r="C4375" t="s">
        <v>5917</v>
      </c>
      <c r="D4375">
        <v>1</v>
      </c>
    </row>
    <row r="4376" spans="1:4">
      <c r="A4376" s="2" t="s">
        <v>1346</v>
      </c>
      <c r="B4376" t="s">
        <v>7630</v>
      </c>
      <c r="C4376" t="s">
        <v>5917</v>
      </c>
      <c r="D4376">
        <v>2</v>
      </c>
    </row>
    <row r="4377" spans="1:4">
      <c r="A4377" s="2" t="s">
        <v>4541</v>
      </c>
      <c r="B4377" t="s">
        <v>7630</v>
      </c>
      <c r="C4377" t="s">
        <v>5917</v>
      </c>
      <c r="D4377">
        <v>2</v>
      </c>
    </row>
    <row r="4378" spans="1:4">
      <c r="A4378" s="2" t="s">
        <v>4060</v>
      </c>
      <c r="B4378" t="s">
        <v>7630</v>
      </c>
      <c r="C4378" t="s">
        <v>5917</v>
      </c>
      <c r="D4378">
        <v>2</v>
      </c>
    </row>
    <row r="4379" spans="1:4">
      <c r="A4379" s="2" t="s">
        <v>3841</v>
      </c>
      <c r="B4379" t="s">
        <v>7630</v>
      </c>
      <c r="C4379" t="s">
        <v>5917</v>
      </c>
      <c r="D4379">
        <v>2</v>
      </c>
    </row>
    <row r="4380" spans="1:4">
      <c r="A4380" s="2" t="s">
        <v>3015</v>
      </c>
      <c r="B4380" t="s">
        <v>7630</v>
      </c>
      <c r="C4380" t="s">
        <v>5917</v>
      </c>
      <c r="D4380">
        <v>2</v>
      </c>
    </row>
    <row r="4381" spans="1:4">
      <c r="A4381" s="2" t="s">
        <v>6764</v>
      </c>
      <c r="B4381" t="s">
        <v>7630</v>
      </c>
      <c r="C4381" t="s">
        <v>5917</v>
      </c>
      <c r="D4381">
        <v>2</v>
      </c>
    </row>
    <row r="4382" spans="1:4">
      <c r="A4382" s="2" t="s">
        <v>229</v>
      </c>
      <c r="B4382" t="s">
        <v>5385</v>
      </c>
      <c r="C4382" t="s">
        <v>5758</v>
      </c>
      <c r="D4382">
        <v>1</v>
      </c>
    </row>
    <row r="4383" spans="1:4">
      <c r="A4383" s="2" t="s">
        <v>739</v>
      </c>
      <c r="B4383" t="s">
        <v>5916</v>
      </c>
      <c r="C4383" t="s">
        <v>5917</v>
      </c>
      <c r="D4383">
        <v>1</v>
      </c>
    </row>
    <row r="4384" spans="1:4">
      <c r="A4384" s="2" t="s">
        <v>2556</v>
      </c>
      <c r="B4384" t="s">
        <v>5385</v>
      </c>
      <c r="C4384" t="s">
        <v>5917</v>
      </c>
      <c r="D4384">
        <v>1</v>
      </c>
    </row>
    <row r="4385" spans="1:4">
      <c r="A4385" s="2" t="s">
        <v>326</v>
      </c>
      <c r="B4385" t="s">
        <v>5385</v>
      </c>
      <c r="C4385" t="s">
        <v>5917</v>
      </c>
      <c r="D4385">
        <v>1</v>
      </c>
    </row>
    <row r="4386" spans="1:4">
      <c r="A4386" s="2" t="s">
        <v>719</v>
      </c>
      <c r="B4386" t="s">
        <v>5385</v>
      </c>
      <c r="C4386" t="s">
        <v>5917</v>
      </c>
      <c r="D4386">
        <v>1</v>
      </c>
    </row>
    <row r="4387" spans="1:4">
      <c r="A4387" s="2" t="s">
        <v>523</v>
      </c>
      <c r="B4387" t="s">
        <v>5385</v>
      </c>
      <c r="C4387" t="s">
        <v>5917</v>
      </c>
      <c r="D4387">
        <v>1</v>
      </c>
    </row>
    <row r="4388" spans="1:4">
      <c r="A4388" s="2" t="s">
        <v>166</v>
      </c>
      <c r="B4388" t="s">
        <v>367</v>
      </c>
      <c r="C4388" t="s">
        <v>5917</v>
      </c>
      <c r="D4388">
        <v>1</v>
      </c>
    </row>
    <row r="4389" spans="1:4">
      <c r="A4389" s="2" t="s">
        <v>4703</v>
      </c>
      <c r="B4389" t="s">
        <v>7630</v>
      </c>
      <c r="C4389" t="s">
        <v>5917</v>
      </c>
      <c r="D4389">
        <v>2</v>
      </c>
    </row>
    <row r="4390" spans="1:4">
      <c r="A4390" s="2" t="s">
        <v>6810</v>
      </c>
      <c r="B4390" t="s">
        <v>7630</v>
      </c>
      <c r="C4390" t="s">
        <v>5917</v>
      </c>
      <c r="D4390">
        <v>2</v>
      </c>
    </row>
    <row r="4391" spans="1:4">
      <c r="A4391" s="2" t="s">
        <v>3468</v>
      </c>
      <c r="B4391" t="s">
        <v>5385</v>
      </c>
      <c r="C4391" t="s">
        <v>5917</v>
      </c>
      <c r="D4391">
        <v>1</v>
      </c>
    </row>
    <row r="4392" spans="1:4">
      <c r="A4392" s="2" t="s">
        <v>6398</v>
      </c>
      <c r="B4392" t="s">
        <v>5385</v>
      </c>
      <c r="C4392" t="s">
        <v>5917</v>
      </c>
      <c r="D4392">
        <v>1</v>
      </c>
    </row>
    <row r="4393" spans="1:4">
      <c r="A4393" s="2" t="s">
        <v>5570</v>
      </c>
      <c r="B4393" t="s">
        <v>5385</v>
      </c>
      <c r="C4393" t="s">
        <v>5917</v>
      </c>
      <c r="D4393">
        <v>1</v>
      </c>
    </row>
    <row r="4394" spans="1:4">
      <c r="A4394" s="2" t="s">
        <v>5456</v>
      </c>
      <c r="B4394" t="s">
        <v>7630</v>
      </c>
      <c r="C4394" t="s">
        <v>5917</v>
      </c>
      <c r="D4394">
        <v>2</v>
      </c>
    </row>
    <row r="4395" spans="1:4">
      <c r="A4395" s="2" t="s">
        <v>5354</v>
      </c>
      <c r="B4395" t="s">
        <v>7630</v>
      </c>
      <c r="C4395" t="s">
        <v>5917</v>
      </c>
      <c r="D4395">
        <v>2</v>
      </c>
    </row>
    <row r="4396" spans="1:4">
      <c r="A4396" s="2" t="s">
        <v>3370</v>
      </c>
      <c r="B4396" t="s">
        <v>7630</v>
      </c>
      <c r="C4396" t="s">
        <v>5917</v>
      </c>
      <c r="D4396">
        <v>2</v>
      </c>
    </row>
    <row r="4397" spans="1:4">
      <c r="A4397" s="2" t="s">
        <v>3046</v>
      </c>
      <c r="B4397" t="s">
        <v>5385</v>
      </c>
      <c r="C4397" t="s">
        <v>5917</v>
      </c>
      <c r="D4397">
        <v>1</v>
      </c>
    </row>
    <row r="4398" spans="1:4">
      <c r="A4398" s="2" t="s">
        <v>4694</v>
      </c>
      <c r="B4398" t="s">
        <v>7630</v>
      </c>
      <c r="C4398" t="s">
        <v>5917</v>
      </c>
      <c r="D4398">
        <v>2</v>
      </c>
    </row>
    <row r="4399" spans="1:4">
      <c r="A4399" s="2" t="s">
        <v>2459</v>
      </c>
      <c r="B4399" t="s">
        <v>5385</v>
      </c>
      <c r="C4399" t="s">
        <v>5917</v>
      </c>
      <c r="D4399">
        <v>1</v>
      </c>
    </row>
    <row r="4400" spans="1:4">
      <c r="A4400" s="2" t="s">
        <v>2463</v>
      </c>
      <c r="B4400" t="s">
        <v>2591</v>
      </c>
      <c r="C4400" t="s">
        <v>5917</v>
      </c>
      <c r="D4400">
        <v>1</v>
      </c>
    </row>
    <row r="4401" spans="1:4">
      <c r="A4401" s="2" t="s">
        <v>167</v>
      </c>
      <c r="B4401" t="s">
        <v>5916</v>
      </c>
      <c r="C4401" t="s">
        <v>5917</v>
      </c>
      <c r="D4401">
        <v>1</v>
      </c>
    </row>
    <row r="4402" spans="1:4">
      <c r="A4402" s="2" t="s">
        <v>1635</v>
      </c>
      <c r="B4402" t="s">
        <v>7630</v>
      </c>
      <c r="C4402" t="s">
        <v>5917</v>
      </c>
      <c r="D4402">
        <v>2</v>
      </c>
    </row>
    <row r="4403" spans="1:4">
      <c r="A4403" s="2" t="s">
        <v>1307</v>
      </c>
      <c r="B4403" t="s">
        <v>7630</v>
      </c>
      <c r="C4403" t="s">
        <v>5917</v>
      </c>
      <c r="D4403">
        <v>2</v>
      </c>
    </row>
    <row r="4404" spans="1:4">
      <c r="A4404" s="2" t="s">
        <v>3741</v>
      </c>
      <c r="B4404" t="s">
        <v>7630</v>
      </c>
      <c r="C4404" t="s">
        <v>5917</v>
      </c>
      <c r="D4404">
        <v>2</v>
      </c>
    </row>
    <row r="4405" spans="1:4">
      <c r="A4405" s="2" t="s">
        <v>5652</v>
      </c>
      <c r="B4405" t="s">
        <v>5916</v>
      </c>
      <c r="C4405" t="s">
        <v>5917</v>
      </c>
      <c r="D4405">
        <v>1</v>
      </c>
    </row>
    <row r="4406" spans="1:4">
      <c r="A4406" s="2" t="s">
        <v>5963</v>
      </c>
      <c r="B4406" t="s">
        <v>7630</v>
      </c>
      <c r="C4406" t="s">
        <v>5917</v>
      </c>
      <c r="D4406">
        <v>2</v>
      </c>
    </row>
    <row r="4407" spans="1:4">
      <c r="A4407" s="2" t="s">
        <v>7984</v>
      </c>
      <c r="B4407" t="s">
        <v>7630</v>
      </c>
      <c r="C4407" t="s">
        <v>5917</v>
      </c>
      <c r="D4407">
        <v>2</v>
      </c>
    </row>
    <row r="4408" spans="1:4">
      <c r="A4408" s="2" t="s">
        <v>2660</v>
      </c>
      <c r="B4408" t="s">
        <v>5916</v>
      </c>
      <c r="C4408" t="s">
        <v>5917</v>
      </c>
      <c r="D4408">
        <v>1</v>
      </c>
    </row>
    <row r="4409" spans="1:4">
      <c r="A4409" s="2" t="s">
        <v>3222</v>
      </c>
      <c r="B4409" t="s">
        <v>7630</v>
      </c>
      <c r="C4409" t="s">
        <v>5917</v>
      </c>
      <c r="D4409">
        <v>2</v>
      </c>
    </row>
    <row r="4410" spans="1:4">
      <c r="A4410" s="2" t="s">
        <v>6113</v>
      </c>
      <c r="B4410" t="s">
        <v>5385</v>
      </c>
      <c r="C4410" t="s">
        <v>5917</v>
      </c>
      <c r="D4410">
        <v>1</v>
      </c>
    </row>
    <row r="4411" spans="1:4">
      <c r="A4411" s="2" t="s">
        <v>1658</v>
      </c>
      <c r="B4411" t="s">
        <v>5385</v>
      </c>
      <c r="C4411" t="s">
        <v>5917</v>
      </c>
      <c r="D4411">
        <v>1</v>
      </c>
    </row>
    <row r="4412" spans="1:4">
      <c r="A4412" s="2" t="s">
        <v>6615</v>
      </c>
      <c r="B4412" t="s">
        <v>7630</v>
      </c>
      <c r="C4412" t="s">
        <v>5917</v>
      </c>
      <c r="D4412">
        <v>2</v>
      </c>
    </row>
    <row r="4413" spans="1:4">
      <c r="A4413" s="2" t="s">
        <v>2298</v>
      </c>
      <c r="B4413" t="s">
        <v>5385</v>
      </c>
      <c r="C4413" t="s">
        <v>5917</v>
      </c>
      <c r="D4413">
        <v>1</v>
      </c>
    </row>
    <row r="4414" spans="1:4">
      <c r="A4414" s="2" t="s">
        <v>2474</v>
      </c>
      <c r="B4414" t="s">
        <v>5385</v>
      </c>
      <c r="C4414" t="s">
        <v>5917</v>
      </c>
      <c r="D4414">
        <v>1</v>
      </c>
    </row>
    <row r="4415" spans="1:4">
      <c r="A4415" s="2" t="s">
        <v>7947</v>
      </c>
      <c r="B4415" t="s">
        <v>7630</v>
      </c>
      <c r="C4415" t="s">
        <v>5917</v>
      </c>
      <c r="D4415">
        <v>2</v>
      </c>
    </row>
    <row r="4416" spans="1:4">
      <c r="A4416" s="2" t="s">
        <v>7168</v>
      </c>
      <c r="B4416" t="s">
        <v>7630</v>
      </c>
      <c r="C4416" t="s">
        <v>5917</v>
      </c>
      <c r="D4416">
        <v>2</v>
      </c>
    </row>
    <row r="4417" spans="1:4">
      <c r="A4417" s="2" t="s">
        <v>6887</v>
      </c>
      <c r="B4417" t="s">
        <v>7630</v>
      </c>
      <c r="C4417" t="s">
        <v>5917</v>
      </c>
      <c r="D4417">
        <v>2</v>
      </c>
    </row>
    <row r="4418" spans="1:4">
      <c r="A4418" s="2" t="s">
        <v>6790</v>
      </c>
      <c r="B4418" t="s">
        <v>7630</v>
      </c>
      <c r="C4418" t="s">
        <v>5917</v>
      </c>
      <c r="D4418">
        <v>2</v>
      </c>
    </row>
    <row r="4419" spans="1:4">
      <c r="A4419" s="2" t="s">
        <v>7075</v>
      </c>
      <c r="B4419" t="s">
        <v>7630</v>
      </c>
      <c r="C4419" t="s">
        <v>5917</v>
      </c>
      <c r="D4419">
        <v>2</v>
      </c>
    </row>
    <row r="4420" spans="1:4">
      <c r="A4420" s="2" t="s">
        <v>1009</v>
      </c>
      <c r="B4420" t="s">
        <v>2591</v>
      </c>
      <c r="C4420" t="s">
        <v>5917</v>
      </c>
      <c r="D4420">
        <v>1</v>
      </c>
    </row>
    <row r="4421" spans="1:4">
      <c r="A4421" s="2" t="s">
        <v>2311</v>
      </c>
      <c r="B4421" t="s">
        <v>7630</v>
      </c>
      <c r="C4421" t="s">
        <v>5917</v>
      </c>
      <c r="D4421">
        <v>2</v>
      </c>
    </row>
    <row r="4422" spans="1:4">
      <c r="A4422" s="2" t="s">
        <v>7459</v>
      </c>
      <c r="B4422" t="s">
        <v>7630</v>
      </c>
      <c r="C4422" t="s">
        <v>5917</v>
      </c>
      <c r="D4422">
        <v>2</v>
      </c>
    </row>
    <row r="4423" spans="1:4">
      <c r="A4423" s="2" t="s">
        <v>6851</v>
      </c>
      <c r="B4423" t="s">
        <v>5172</v>
      </c>
      <c r="C4423" t="s">
        <v>5917</v>
      </c>
      <c r="D4423">
        <v>2</v>
      </c>
    </row>
    <row r="4424" spans="1:4">
      <c r="A4424" s="2" t="s">
        <v>1209</v>
      </c>
      <c r="B4424" t="s">
        <v>5385</v>
      </c>
      <c r="C4424" t="s">
        <v>5917</v>
      </c>
      <c r="D4424">
        <v>1</v>
      </c>
    </row>
    <row r="4425" spans="1:4">
      <c r="A4425" s="2" t="s">
        <v>2512</v>
      </c>
      <c r="B4425" t="s">
        <v>5385</v>
      </c>
      <c r="C4425" t="s">
        <v>5917</v>
      </c>
      <c r="D4425">
        <v>1</v>
      </c>
    </row>
    <row r="4426" spans="1:4">
      <c r="A4426" s="2" t="s">
        <v>5573</v>
      </c>
      <c r="B4426" t="s">
        <v>5385</v>
      </c>
      <c r="C4426" t="s">
        <v>5917</v>
      </c>
      <c r="D4426">
        <v>1</v>
      </c>
    </row>
    <row r="4427" spans="1:4">
      <c r="A4427" s="2" t="s">
        <v>5656</v>
      </c>
      <c r="B4427" t="s">
        <v>992</v>
      </c>
      <c r="C4427" t="s">
        <v>5917</v>
      </c>
      <c r="D4427">
        <v>1</v>
      </c>
    </row>
    <row r="4428" spans="1:4">
      <c r="A4428" s="2" t="s">
        <v>3383</v>
      </c>
      <c r="B4428" t="s">
        <v>7630</v>
      </c>
      <c r="C4428" t="s">
        <v>5917</v>
      </c>
      <c r="D4428">
        <v>2</v>
      </c>
    </row>
    <row r="4429" spans="1:4">
      <c r="A4429" s="2" t="s">
        <v>3646</v>
      </c>
      <c r="B4429" t="s">
        <v>7630</v>
      </c>
      <c r="C4429" t="s">
        <v>5917</v>
      </c>
      <c r="D4429">
        <v>2</v>
      </c>
    </row>
    <row r="4430" spans="1:4">
      <c r="A4430" s="2" t="s">
        <v>6151</v>
      </c>
      <c r="B4430" t="s">
        <v>2771</v>
      </c>
      <c r="C4430" t="s">
        <v>5757</v>
      </c>
      <c r="D4430">
        <v>2</v>
      </c>
    </row>
    <row r="4431" spans="1:4">
      <c r="A4431" s="2" t="s">
        <v>6501</v>
      </c>
      <c r="B4431" t="s">
        <v>7630</v>
      </c>
      <c r="C4431" t="s">
        <v>5917</v>
      </c>
      <c r="D4431">
        <v>2</v>
      </c>
    </row>
    <row r="4432" spans="1:4">
      <c r="A4432" s="2" t="s">
        <v>1518</v>
      </c>
      <c r="B4432" t="s">
        <v>7630</v>
      </c>
      <c r="C4432" t="s">
        <v>5917</v>
      </c>
      <c r="D4432">
        <v>2</v>
      </c>
    </row>
    <row r="4433" spans="1:4">
      <c r="A4433" s="2" t="s">
        <v>2954</v>
      </c>
      <c r="B4433" t="s">
        <v>7630</v>
      </c>
      <c r="C4433" t="s">
        <v>5917</v>
      </c>
      <c r="D4433">
        <v>2</v>
      </c>
    </row>
    <row r="4434" spans="1:4">
      <c r="A4434" s="2" t="s">
        <v>5101</v>
      </c>
      <c r="B4434" t="s">
        <v>7630</v>
      </c>
      <c r="C4434" t="s">
        <v>5917</v>
      </c>
      <c r="D4434">
        <v>2</v>
      </c>
    </row>
    <row r="4435" spans="1:4">
      <c r="A4435" s="2" t="s">
        <v>5645</v>
      </c>
      <c r="B4435" t="s">
        <v>5385</v>
      </c>
      <c r="C4435" t="s">
        <v>5917</v>
      </c>
      <c r="D4435">
        <v>1</v>
      </c>
    </row>
    <row r="4436" spans="1:4">
      <c r="A4436" s="2" t="s">
        <v>853</v>
      </c>
      <c r="B4436" t="s">
        <v>2602</v>
      </c>
      <c r="C4436" t="s">
        <v>5917</v>
      </c>
      <c r="D4436">
        <v>1</v>
      </c>
    </row>
    <row r="4437" spans="1:4">
      <c r="A4437" s="2" t="s">
        <v>4605</v>
      </c>
      <c r="B4437" t="s">
        <v>7630</v>
      </c>
      <c r="C4437" t="s">
        <v>5917</v>
      </c>
      <c r="D4437">
        <v>2</v>
      </c>
    </row>
    <row r="4438" spans="1:4">
      <c r="A4438" s="2" t="s">
        <v>3809</v>
      </c>
      <c r="B4438" t="s">
        <v>7630</v>
      </c>
      <c r="C4438" t="s">
        <v>5917</v>
      </c>
      <c r="D4438">
        <v>2</v>
      </c>
    </row>
    <row r="4439" spans="1:4">
      <c r="A4439" s="2" t="s">
        <v>3257</v>
      </c>
      <c r="B4439" t="s">
        <v>7630</v>
      </c>
      <c r="C4439" t="s">
        <v>5917</v>
      </c>
      <c r="D4439">
        <v>2</v>
      </c>
    </row>
    <row r="4440" spans="1:4">
      <c r="A4440" s="2" t="s">
        <v>7265</v>
      </c>
      <c r="B4440" t="s">
        <v>7630</v>
      </c>
      <c r="C4440" t="s">
        <v>5917</v>
      </c>
      <c r="D4440">
        <v>2</v>
      </c>
    </row>
    <row r="4441" spans="1:4">
      <c r="A4441" s="2" t="s">
        <v>3159</v>
      </c>
      <c r="B4441" t="s">
        <v>7630</v>
      </c>
      <c r="C4441" t="s">
        <v>5917</v>
      </c>
      <c r="D4441">
        <v>2</v>
      </c>
    </row>
    <row r="4442" spans="1:4">
      <c r="A4442" s="2" t="s">
        <v>6946</v>
      </c>
      <c r="B4442" t="s">
        <v>7630</v>
      </c>
      <c r="C4442" t="s">
        <v>5917</v>
      </c>
      <c r="D4442">
        <v>2</v>
      </c>
    </row>
    <row r="4443" spans="1:4">
      <c r="A4443" s="2" t="s">
        <v>4930</v>
      </c>
      <c r="B4443" t="s">
        <v>5916</v>
      </c>
      <c r="C4443" t="s">
        <v>5917</v>
      </c>
      <c r="D4443">
        <v>2</v>
      </c>
    </row>
    <row r="4444" spans="1:4">
      <c r="A4444" s="2" t="s">
        <v>2869</v>
      </c>
      <c r="B4444" t="s">
        <v>7630</v>
      </c>
      <c r="C4444" t="s">
        <v>5917</v>
      </c>
      <c r="D4444">
        <v>2</v>
      </c>
    </row>
    <row r="4445" spans="1:4">
      <c r="A4445" s="2" t="s">
        <v>524</v>
      </c>
      <c r="B4445" t="s">
        <v>5385</v>
      </c>
      <c r="C4445" t="s">
        <v>5917</v>
      </c>
      <c r="D4445">
        <v>1</v>
      </c>
    </row>
    <row r="4446" spans="1:4">
      <c r="A4446" s="2" t="s">
        <v>1627</v>
      </c>
      <c r="B4446" t="s">
        <v>7630</v>
      </c>
      <c r="C4446" t="s">
        <v>5917</v>
      </c>
      <c r="D4446">
        <v>2</v>
      </c>
    </row>
    <row r="4447" spans="1:4">
      <c r="A4447" s="2" t="s">
        <v>4301</v>
      </c>
      <c r="B4447" t="s">
        <v>7630</v>
      </c>
      <c r="C4447" t="s">
        <v>5917</v>
      </c>
      <c r="D4447">
        <v>2</v>
      </c>
    </row>
    <row r="4448" spans="1:4">
      <c r="A4448" s="2" t="s">
        <v>3297</v>
      </c>
      <c r="B4448" t="s">
        <v>7630</v>
      </c>
      <c r="C4448" t="s">
        <v>5917</v>
      </c>
      <c r="D4448">
        <v>2</v>
      </c>
    </row>
    <row r="4449" spans="1:4">
      <c r="A4449" s="2" t="s">
        <v>5110</v>
      </c>
      <c r="B4449" t="s">
        <v>7630</v>
      </c>
      <c r="C4449" t="s">
        <v>5917</v>
      </c>
      <c r="D4449">
        <v>2</v>
      </c>
    </row>
    <row r="4450" spans="1:4">
      <c r="A4450" s="2" t="s">
        <v>3856</v>
      </c>
      <c r="B4450" t="s">
        <v>7630</v>
      </c>
      <c r="C4450" t="s">
        <v>5917</v>
      </c>
      <c r="D4450">
        <v>2</v>
      </c>
    </row>
    <row r="4451" spans="1:4">
      <c r="A4451" s="2" t="s">
        <v>3387</v>
      </c>
      <c r="B4451" t="s">
        <v>7630</v>
      </c>
      <c r="C4451" t="s">
        <v>5917</v>
      </c>
      <c r="D4451">
        <v>2</v>
      </c>
    </row>
    <row r="4452" spans="1:4">
      <c r="A4452" s="2" t="s">
        <v>5063</v>
      </c>
      <c r="B4452" t="s">
        <v>7630</v>
      </c>
      <c r="C4452" t="s">
        <v>5917</v>
      </c>
      <c r="D4452">
        <v>2</v>
      </c>
    </row>
    <row r="4453" spans="1:4">
      <c r="A4453" s="2" t="s">
        <v>643</v>
      </c>
      <c r="B4453" t="s">
        <v>30</v>
      </c>
      <c r="C4453" t="s">
        <v>5917</v>
      </c>
      <c r="D4453">
        <v>1</v>
      </c>
    </row>
    <row r="4454" spans="1:4">
      <c r="A4454" s="2" t="s">
        <v>775</v>
      </c>
      <c r="B4454" t="s">
        <v>5916</v>
      </c>
      <c r="C4454" t="s">
        <v>5917</v>
      </c>
      <c r="D4454">
        <v>1</v>
      </c>
    </row>
    <row r="4455" spans="1:4">
      <c r="A4455" s="2" t="s">
        <v>525</v>
      </c>
      <c r="B4455" t="s">
        <v>5385</v>
      </c>
      <c r="C4455" t="s">
        <v>5917</v>
      </c>
      <c r="D4455">
        <v>1</v>
      </c>
    </row>
    <row r="4456" spans="1:4">
      <c r="A4456" s="2" t="s">
        <v>9</v>
      </c>
      <c r="B4456" t="s">
        <v>5916</v>
      </c>
      <c r="C4456" t="s">
        <v>5917</v>
      </c>
      <c r="D4456">
        <v>1</v>
      </c>
    </row>
    <row r="4457" spans="1:4">
      <c r="A4457" s="2" t="s">
        <v>5499</v>
      </c>
      <c r="B4457" t="s">
        <v>7630</v>
      </c>
      <c r="C4457" t="s">
        <v>5917</v>
      </c>
      <c r="D4457">
        <v>2</v>
      </c>
    </row>
    <row r="4458" spans="1:4">
      <c r="A4458" s="2" t="s">
        <v>4503</v>
      </c>
      <c r="B4458" t="s">
        <v>7630</v>
      </c>
      <c r="C4458" t="s">
        <v>5917</v>
      </c>
      <c r="D4458">
        <v>2</v>
      </c>
    </row>
    <row r="4459" spans="1:4">
      <c r="A4459" s="2" t="s">
        <v>4661</v>
      </c>
      <c r="B4459" t="s">
        <v>7630</v>
      </c>
      <c r="C4459" t="s">
        <v>5917</v>
      </c>
      <c r="D4459">
        <v>2</v>
      </c>
    </row>
    <row r="4460" spans="1:4">
      <c r="A4460" s="2" t="s">
        <v>3142</v>
      </c>
      <c r="B4460" t="s">
        <v>7630</v>
      </c>
      <c r="C4460" t="s">
        <v>5917</v>
      </c>
      <c r="D4460">
        <v>2</v>
      </c>
    </row>
    <row r="4461" spans="1:4">
      <c r="A4461" s="2" t="s">
        <v>168</v>
      </c>
      <c r="B4461" t="s">
        <v>5385</v>
      </c>
      <c r="C4461" t="s">
        <v>5917</v>
      </c>
      <c r="D4461">
        <v>1</v>
      </c>
    </row>
    <row r="4462" spans="1:4">
      <c r="A4462" s="2" t="s">
        <v>4787</v>
      </c>
      <c r="B4462" t="s">
        <v>7630</v>
      </c>
      <c r="C4462" t="s">
        <v>5917</v>
      </c>
      <c r="D4462">
        <v>2</v>
      </c>
    </row>
    <row r="4463" spans="1:4">
      <c r="A4463" s="2" t="s">
        <v>7389</v>
      </c>
      <c r="B4463" t="s">
        <v>5385</v>
      </c>
      <c r="C4463" t="s">
        <v>5917</v>
      </c>
      <c r="D4463">
        <v>1</v>
      </c>
    </row>
    <row r="4464" spans="1:4">
      <c r="A4464" s="2" t="s">
        <v>1183</v>
      </c>
      <c r="B4464" t="s">
        <v>5916</v>
      </c>
      <c r="C4464" t="s">
        <v>5758</v>
      </c>
      <c r="D4464">
        <v>1</v>
      </c>
    </row>
    <row r="4465" spans="1:4">
      <c r="A4465" s="2" t="s">
        <v>1298</v>
      </c>
      <c r="B4465" t="s">
        <v>2682</v>
      </c>
      <c r="C4465" t="s">
        <v>5917</v>
      </c>
      <c r="D4465">
        <v>1</v>
      </c>
    </row>
    <row r="4466" spans="1:4">
      <c r="A4466" s="2" t="s">
        <v>5587</v>
      </c>
      <c r="B4466" t="s">
        <v>7630</v>
      </c>
      <c r="C4466" t="s">
        <v>5917</v>
      </c>
      <c r="D4466">
        <v>2</v>
      </c>
    </row>
    <row r="4467" spans="1:4">
      <c r="A4467" s="2" t="s">
        <v>5762</v>
      </c>
      <c r="B4467" t="s">
        <v>7630</v>
      </c>
      <c r="C4467" t="s">
        <v>5917</v>
      </c>
      <c r="D4467">
        <v>2</v>
      </c>
    </row>
    <row r="4468" spans="1:4">
      <c r="A4468" s="2" t="s">
        <v>1540</v>
      </c>
      <c r="B4468" t="s">
        <v>7630</v>
      </c>
      <c r="C4468" t="s">
        <v>5917</v>
      </c>
      <c r="D4468">
        <v>2</v>
      </c>
    </row>
    <row r="4469" spans="1:4">
      <c r="A4469" s="2" t="s">
        <v>3743</v>
      </c>
      <c r="B4469" t="s">
        <v>7630</v>
      </c>
      <c r="C4469" t="s">
        <v>5917</v>
      </c>
      <c r="D4469">
        <v>2</v>
      </c>
    </row>
    <row r="4470" spans="1:4">
      <c r="A4470" s="2" t="s">
        <v>3441</v>
      </c>
      <c r="B4470" t="s">
        <v>7630</v>
      </c>
      <c r="C4470" t="s">
        <v>5917</v>
      </c>
      <c r="D4470">
        <v>2</v>
      </c>
    </row>
    <row r="4471" spans="1:4">
      <c r="A4471" s="2" t="s">
        <v>7181</v>
      </c>
      <c r="B4471" t="s">
        <v>7630</v>
      </c>
      <c r="C4471" t="s">
        <v>5917</v>
      </c>
      <c r="D4471">
        <v>2</v>
      </c>
    </row>
    <row r="4472" spans="1:4">
      <c r="A4472" s="2" t="s">
        <v>6642</v>
      </c>
      <c r="B4472" t="s">
        <v>7630</v>
      </c>
      <c r="C4472" t="s">
        <v>5917</v>
      </c>
      <c r="D4472">
        <v>2</v>
      </c>
    </row>
    <row r="4473" spans="1:4">
      <c r="A4473" s="2" t="s">
        <v>1912</v>
      </c>
      <c r="B4473" t="s">
        <v>7630</v>
      </c>
      <c r="C4473" t="s">
        <v>5917</v>
      </c>
      <c r="D4473">
        <v>2</v>
      </c>
    </row>
    <row r="4474" spans="1:4">
      <c r="A4474" s="2" t="s">
        <v>7393</v>
      </c>
      <c r="B4474" t="s">
        <v>7630</v>
      </c>
      <c r="C4474" t="s">
        <v>5917</v>
      </c>
      <c r="D4474">
        <v>2</v>
      </c>
    </row>
    <row r="4475" spans="1:4">
      <c r="A4475" s="2" t="s">
        <v>7028</v>
      </c>
      <c r="B4475" t="s">
        <v>7630</v>
      </c>
      <c r="C4475" t="s">
        <v>5917</v>
      </c>
      <c r="D4475">
        <v>2</v>
      </c>
    </row>
    <row r="4476" spans="1:4">
      <c r="A4476" s="2" t="s">
        <v>5530</v>
      </c>
      <c r="B4476" t="s">
        <v>639</v>
      </c>
      <c r="C4476" t="s">
        <v>5917</v>
      </c>
      <c r="D4476">
        <v>1</v>
      </c>
    </row>
    <row r="4477" spans="1:4">
      <c r="A4477" s="2" t="s">
        <v>1087</v>
      </c>
      <c r="B4477" t="s">
        <v>5385</v>
      </c>
      <c r="C4477" t="s">
        <v>5758</v>
      </c>
      <c r="D4477">
        <v>1</v>
      </c>
    </row>
    <row r="4478" spans="1:4">
      <c r="A4478" s="2" t="s">
        <v>1585</v>
      </c>
      <c r="B4478" t="s">
        <v>7630</v>
      </c>
      <c r="C4478" t="s">
        <v>5917</v>
      </c>
      <c r="D4478">
        <v>2</v>
      </c>
    </row>
    <row r="4479" spans="1:4">
      <c r="A4479" s="2" t="s">
        <v>1416</v>
      </c>
      <c r="B4479" t="s">
        <v>7630</v>
      </c>
      <c r="C4479" t="s">
        <v>5917</v>
      </c>
      <c r="D4479">
        <v>2</v>
      </c>
    </row>
    <row r="4480" spans="1:4">
      <c r="A4480" s="2" t="s">
        <v>4596</v>
      </c>
      <c r="B4480" t="s">
        <v>7630</v>
      </c>
      <c r="C4480" t="s">
        <v>5917</v>
      </c>
      <c r="D4480">
        <v>2</v>
      </c>
    </row>
    <row r="4481" spans="1:4">
      <c r="A4481" s="2" t="s">
        <v>4652</v>
      </c>
      <c r="B4481" t="s">
        <v>7630</v>
      </c>
      <c r="C4481" t="s">
        <v>5917</v>
      </c>
      <c r="D4481">
        <v>2</v>
      </c>
    </row>
    <row r="4482" spans="1:4">
      <c r="A4482" s="2" t="s">
        <v>4709</v>
      </c>
      <c r="B4482" t="s">
        <v>7630</v>
      </c>
      <c r="C4482" t="s">
        <v>5917</v>
      </c>
      <c r="D4482">
        <v>2</v>
      </c>
    </row>
    <row r="4483" spans="1:4">
      <c r="A4483" s="2" t="s">
        <v>5285</v>
      </c>
      <c r="B4483" t="s">
        <v>5385</v>
      </c>
      <c r="C4483" t="s">
        <v>5917</v>
      </c>
      <c r="D4483">
        <v>1</v>
      </c>
    </row>
    <row r="4484" spans="1:4">
      <c r="A4484" s="2" t="s">
        <v>7343</v>
      </c>
      <c r="B4484" t="s">
        <v>5172</v>
      </c>
      <c r="C4484" t="s">
        <v>5917</v>
      </c>
      <c r="D4484">
        <v>2</v>
      </c>
    </row>
    <row r="4485" spans="1:4">
      <c r="A4485" s="2" t="s">
        <v>6601</v>
      </c>
      <c r="B4485" t="s">
        <v>5385</v>
      </c>
      <c r="C4485" t="s">
        <v>5917</v>
      </c>
      <c r="D4485">
        <v>1</v>
      </c>
    </row>
    <row r="4486" spans="1:4">
      <c r="A4486" s="2" t="s">
        <v>848</v>
      </c>
      <c r="B4486" t="s">
        <v>5385</v>
      </c>
      <c r="C4486" t="s">
        <v>5917</v>
      </c>
      <c r="D4486">
        <v>1</v>
      </c>
    </row>
    <row r="4487" spans="1:4">
      <c r="A4487" s="2" t="s">
        <v>4427</v>
      </c>
      <c r="B4487" t="s">
        <v>7630</v>
      </c>
      <c r="C4487" t="s">
        <v>5917</v>
      </c>
      <c r="D4487">
        <v>2</v>
      </c>
    </row>
    <row r="4488" spans="1:4">
      <c r="A4488" s="2" t="s">
        <v>4549</v>
      </c>
      <c r="B4488" t="s">
        <v>7630</v>
      </c>
      <c r="C4488" t="s">
        <v>5917</v>
      </c>
      <c r="D4488">
        <v>2</v>
      </c>
    </row>
    <row r="4489" spans="1:4">
      <c r="A4489" s="2" t="s">
        <v>4131</v>
      </c>
      <c r="B4489" t="s">
        <v>7630</v>
      </c>
      <c r="C4489" t="s">
        <v>5917</v>
      </c>
      <c r="D4489">
        <v>2</v>
      </c>
    </row>
    <row r="4490" spans="1:4">
      <c r="A4490" s="2" t="s">
        <v>3873</v>
      </c>
      <c r="B4490" t="s">
        <v>7630</v>
      </c>
      <c r="C4490" t="s">
        <v>5917</v>
      </c>
      <c r="D4490">
        <v>2</v>
      </c>
    </row>
    <row r="4491" spans="1:4">
      <c r="A4491" s="2" t="s">
        <v>3177</v>
      </c>
      <c r="B4491" t="s">
        <v>7630</v>
      </c>
      <c r="C4491" t="s">
        <v>5917</v>
      </c>
      <c r="D4491">
        <v>2</v>
      </c>
    </row>
    <row r="4492" spans="1:4">
      <c r="A4492" s="2" t="s">
        <v>1825</v>
      </c>
      <c r="B4492" t="s">
        <v>7630</v>
      </c>
      <c r="C4492" t="s">
        <v>5917</v>
      </c>
      <c r="D4492">
        <v>2</v>
      </c>
    </row>
    <row r="4493" spans="1:4">
      <c r="A4493" s="2" t="s">
        <v>6324</v>
      </c>
      <c r="B4493" t="s">
        <v>7630</v>
      </c>
      <c r="C4493" t="s">
        <v>5917</v>
      </c>
      <c r="D4493">
        <v>2</v>
      </c>
    </row>
    <row r="4494" spans="1:4">
      <c r="A4494" s="2" t="s">
        <v>2193</v>
      </c>
      <c r="B4494" t="s">
        <v>5385</v>
      </c>
      <c r="C4494" t="s">
        <v>5917</v>
      </c>
      <c r="D4494">
        <v>1</v>
      </c>
    </row>
    <row r="4495" spans="1:4">
      <c r="A4495" s="2" t="s">
        <v>1259</v>
      </c>
      <c r="B4495" t="s">
        <v>5385</v>
      </c>
      <c r="C4495" t="s">
        <v>5758</v>
      </c>
      <c r="D4495">
        <v>1</v>
      </c>
    </row>
    <row r="4496" spans="1:4">
      <c r="A4496" s="2" t="s">
        <v>117</v>
      </c>
      <c r="B4496" t="s">
        <v>5385</v>
      </c>
      <c r="C4496" t="s">
        <v>5917</v>
      </c>
      <c r="D4496">
        <v>1</v>
      </c>
    </row>
    <row r="4497" spans="1:4">
      <c r="A4497" s="2" t="s">
        <v>3864</v>
      </c>
      <c r="B4497" t="s">
        <v>7630</v>
      </c>
      <c r="C4497" t="s">
        <v>5917</v>
      </c>
      <c r="D4497">
        <v>2</v>
      </c>
    </row>
    <row r="4498" spans="1:4">
      <c r="A4498" s="2" t="s">
        <v>3904</v>
      </c>
      <c r="B4498" t="s">
        <v>7630</v>
      </c>
      <c r="C4498" t="s">
        <v>5917</v>
      </c>
      <c r="D4498">
        <v>2</v>
      </c>
    </row>
    <row r="4499" spans="1:4">
      <c r="A4499" s="2" t="s">
        <v>3581</v>
      </c>
      <c r="B4499" t="s">
        <v>992</v>
      </c>
      <c r="C4499" t="s">
        <v>5917</v>
      </c>
      <c r="D4499">
        <v>2</v>
      </c>
    </row>
    <row r="4500" spans="1:4">
      <c r="A4500" s="2" t="s">
        <v>5313</v>
      </c>
      <c r="B4500" t="s">
        <v>7630</v>
      </c>
      <c r="C4500" t="s">
        <v>5917</v>
      </c>
      <c r="D4500">
        <v>2</v>
      </c>
    </row>
    <row r="4501" spans="1:4">
      <c r="A4501" s="2" t="s">
        <v>3068</v>
      </c>
      <c r="B4501" t="s">
        <v>7630</v>
      </c>
      <c r="C4501" t="s">
        <v>5917</v>
      </c>
      <c r="D4501">
        <v>2</v>
      </c>
    </row>
    <row r="4502" spans="1:4">
      <c r="A4502" s="2" t="s">
        <v>1844</v>
      </c>
      <c r="B4502" t="s">
        <v>7630</v>
      </c>
      <c r="C4502" t="s">
        <v>5917</v>
      </c>
      <c r="D4502">
        <v>2</v>
      </c>
    </row>
    <row r="4503" spans="1:4">
      <c r="A4503" s="2" t="s">
        <v>5107</v>
      </c>
      <c r="B4503" t="s">
        <v>7630</v>
      </c>
      <c r="C4503" t="s">
        <v>5917</v>
      </c>
      <c r="D4503">
        <v>2</v>
      </c>
    </row>
    <row r="4504" spans="1:4">
      <c r="A4504" s="2" t="s">
        <v>1652</v>
      </c>
      <c r="B4504" t="s">
        <v>5385</v>
      </c>
      <c r="C4504" t="s">
        <v>5917</v>
      </c>
      <c r="D4504">
        <v>4</v>
      </c>
    </row>
    <row r="4505" spans="1:4">
      <c r="A4505" s="2" t="s">
        <v>7022</v>
      </c>
      <c r="B4505" t="s">
        <v>5385</v>
      </c>
      <c r="C4505" t="s">
        <v>5917</v>
      </c>
      <c r="D4505">
        <v>1</v>
      </c>
    </row>
    <row r="4506" spans="1:4">
      <c r="A4506" s="2" t="s">
        <v>2250</v>
      </c>
      <c r="B4506" t="s">
        <v>7630</v>
      </c>
      <c r="C4506" t="s">
        <v>5917</v>
      </c>
      <c r="D4506">
        <v>2</v>
      </c>
    </row>
    <row r="4507" spans="1:4">
      <c r="A4507" s="2" t="s">
        <v>885</v>
      </c>
      <c r="B4507" t="s">
        <v>2682</v>
      </c>
      <c r="C4507" t="s">
        <v>5756</v>
      </c>
      <c r="D4507">
        <v>1</v>
      </c>
    </row>
    <row r="4508" spans="1:4">
      <c r="A4508" s="2" t="s">
        <v>4356</v>
      </c>
      <c r="B4508" t="s">
        <v>7630</v>
      </c>
      <c r="C4508" t="s">
        <v>5917</v>
      </c>
      <c r="D4508">
        <v>2</v>
      </c>
    </row>
    <row r="4509" spans="1:4">
      <c r="A4509" s="2" t="s">
        <v>4215</v>
      </c>
      <c r="B4509" t="s">
        <v>7630</v>
      </c>
      <c r="C4509" t="s">
        <v>5917</v>
      </c>
      <c r="D4509">
        <v>2</v>
      </c>
    </row>
    <row r="4510" spans="1:4">
      <c r="A4510" s="2" t="s">
        <v>4670</v>
      </c>
      <c r="B4510" t="s">
        <v>7630</v>
      </c>
      <c r="C4510" t="s">
        <v>5917</v>
      </c>
      <c r="D4510">
        <v>2</v>
      </c>
    </row>
    <row r="4511" spans="1:4">
      <c r="A4511" s="2" t="s">
        <v>7046</v>
      </c>
      <c r="B4511" t="s">
        <v>7630</v>
      </c>
      <c r="C4511" t="s">
        <v>5917</v>
      </c>
      <c r="D4511">
        <v>2</v>
      </c>
    </row>
    <row r="4512" spans="1:4">
      <c r="A4512" s="2" t="s">
        <v>6885</v>
      </c>
      <c r="B4512" t="s">
        <v>7630</v>
      </c>
      <c r="C4512" t="s">
        <v>5917</v>
      </c>
      <c r="D4512">
        <v>2</v>
      </c>
    </row>
    <row r="4513" spans="1:4">
      <c r="A4513" s="2" t="s">
        <v>5015</v>
      </c>
      <c r="B4513" t="s">
        <v>5385</v>
      </c>
      <c r="C4513" t="s">
        <v>5917</v>
      </c>
      <c r="D4513">
        <v>1</v>
      </c>
    </row>
    <row r="4514" spans="1:4">
      <c r="A4514" s="2" t="s">
        <v>4113</v>
      </c>
      <c r="B4514" t="s">
        <v>7630</v>
      </c>
      <c r="C4514" t="s">
        <v>5917</v>
      </c>
      <c r="D4514">
        <v>2</v>
      </c>
    </row>
    <row r="4515" spans="1:4">
      <c r="A4515" s="2" t="s">
        <v>3502</v>
      </c>
      <c r="B4515" t="s">
        <v>7630</v>
      </c>
      <c r="C4515" t="s">
        <v>5917</v>
      </c>
      <c r="D4515">
        <v>2</v>
      </c>
    </row>
    <row r="4516" spans="1:4">
      <c r="A4516" s="2" t="s">
        <v>7773</v>
      </c>
      <c r="B4516" t="s">
        <v>7630</v>
      </c>
      <c r="C4516" t="s">
        <v>5917</v>
      </c>
      <c r="D4516">
        <v>2</v>
      </c>
    </row>
    <row r="4517" spans="1:4">
      <c r="A4517" s="2" t="s">
        <v>2029</v>
      </c>
      <c r="B4517" t="s">
        <v>7630</v>
      </c>
      <c r="C4517" t="s">
        <v>5917</v>
      </c>
      <c r="D4517">
        <v>2</v>
      </c>
    </row>
    <row r="4518" spans="1:4">
      <c r="A4518" s="2" t="s">
        <v>6970</v>
      </c>
      <c r="B4518" t="s">
        <v>7630</v>
      </c>
      <c r="C4518" t="s">
        <v>5917</v>
      </c>
      <c r="D4518">
        <v>2</v>
      </c>
    </row>
    <row r="4519" spans="1:4">
      <c r="A4519" s="2" t="s">
        <v>5901</v>
      </c>
      <c r="B4519" t="s">
        <v>7630</v>
      </c>
      <c r="C4519" t="s">
        <v>5917</v>
      </c>
      <c r="D4519">
        <v>2</v>
      </c>
    </row>
    <row r="4520" spans="1:4">
      <c r="A4520" s="2" t="s">
        <v>882</v>
      </c>
      <c r="B4520" t="s">
        <v>5916</v>
      </c>
      <c r="C4520" t="s">
        <v>5756</v>
      </c>
      <c r="D4520">
        <v>1</v>
      </c>
    </row>
    <row r="4521" spans="1:4">
      <c r="A4521" s="2" t="s">
        <v>327</v>
      </c>
      <c r="B4521" t="s">
        <v>5385</v>
      </c>
      <c r="C4521" t="s">
        <v>5917</v>
      </c>
      <c r="D4521">
        <v>1</v>
      </c>
    </row>
    <row r="4522" spans="1:4">
      <c r="A4522" s="2" t="s">
        <v>526</v>
      </c>
      <c r="B4522" t="s">
        <v>5385</v>
      </c>
      <c r="C4522" t="s">
        <v>5917</v>
      </c>
      <c r="D4522">
        <v>1</v>
      </c>
    </row>
    <row r="4523" spans="1:4">
      <c r="A4523" s="2" t="s">
        <v>1386</v>
      </c>
      <c r="B4523" t="s">
        <v>7630</v>
      </c>
      <c r="C4523" t="s">
        <v>5917</v>
      </c>
      <c r="D4523">
        <v>2</v>
      </c>
    </row>
    <row r="4524" spans="1:4">
      <c r="A4524" s="2" t="s">
        <v>4093</v>
      </c>
      <c r="B4524" t="s">
        <v>7630</v>
      </c>
      <c r="C4524" t="s">
        <v>5917</v>
      </c>
      <c r="D4524">
        <v>2</v>
      </c>
    </row>
    <row r="4525" spans="1:4">
      <c r="A4525" s="2" t="s">
        <v>3109</v>
      </c>
      <c r="B4525" t="s">
        <v>7630</v>
      </c>
      <c r="C4525" t="s">
        <v>5917</v>
      </c>
      <c r="D4525">
        <v>2</v>
      </c>
    </row>
    <row r="4526" spans="1:4">
      <c r="A4526" s="2" t="s">
        <v>5383</v>
      </c>
      <c r="B4526" t="s">
        <v>5173</v>
      </c>
      <c r="C4526" t="s">
        <v>5917</v>
      </c>
      <c r="D4526">
        <v>2</v>
      </c>
    </row>
    <row r="4527" spans="1:4">
      <c r="A4527" s="2" t="s">
        <v>6061</v>
      </c>
      <c r="B4527" t="s">
        <v>5916</v>
      </c>
      <c r="C4527" t="s">
        <v>5917</v>
      </c>
      <c r="D4527">
        <v>1</v>
      </c>
    </row>
    <row r="4528" spans="1:4">
      <c r="A4528" s="2" t="s">
        <v>246</v>
      </c>
      <c r="B4528" t="s">
        <v>5385</v>
      </c>
      <c r="C4528" t="s">
        <v>5917</v>
      </c>
      <c r="D4528">
        <v>1</v>
      </c>
    </row>
    <row r="4529" spans="1:4">
      <c r="A4529" s="2" t="s">
        <v>290</v>
      </c>
      <c r="B4529" t="s">
        <v>5385</v>
      </c>
      <c r="C4529" t="s">
        <v>5917</v>
      </c>
      <c r="D4529">
        <v>1</v>
      </c>
    </row>
    <row r="4530" spans="1:4">
      <c r="A4530" s="2" t="s">
        <v>7986</v>
      </c>
      <c r="B4530" t="s">
        <v>7630</v>
      </c>
      <c r="C4530" t="s">
        <v>5917</v>
      </c>
      <c r="D4530">
        <v>2</v>
      </c>
    </row>
    <row r="4531" spans="1:4">
      <c r="A4531" s="2" t="s">
        <v>2102</v>
      </c>
      <c r="B4531" t="s">
        <v>7630</v>
      </c>
      <c r="C4531" t="s">
        <v>5917</v>
      </c>
      <c r="D4531">
        <v>2</v>
      </c>
    </row>
    <row r="4532" spans="1:4">
      <c r="A4532" s="2" t="s">
        <v>5023</v>
      </c>
      <c r="B4532" t="s">
        <v>7630</v>
      </c>
      <c r="C4532" t="s">
        <v>5917</v>
      </c>
      <c r="D4532">
        <v>2</v>
      </c>
    </row>
    <row r="4533" spans="1:4">
      <c r="A4533" s="2" t="s">
        <v>7542</v>
      </c>
      <c r="B4533" t="s">
        <v>7630</v>
      </c>
      <c r="C4533" t="s">
        <v>5917</v>
      </c>
      <c r="D4533">
        <v>2</v>
      </c>
    </row>
    <row r="4534" spans="1:4">
      <c r="A4534" s="2" t="s">
        <v>2158</v>
      </c>
      <c r="B4534" t="s">
        <v>7630</v>
      </c>
      <c r="C4534" t="s">
        <v>5917</v>
      </c>
      <c r="D4534">
        <v>2</v>
      </c>
    </row>
    <row r="4535" spans="1:4">
      <c r="A4535" s="2" t="s">
        <v>5676</v>
      </c>
      <c r="B4535" t="s">
        <v>7630</v>
      </c>
      <c r="C4535" t="s">
        <v>5917</v>
      </c>
      <c r="D4535">
        <v>2</v>
      </c>
    </row>
    <row r="4536" spans="1:4">
      <c r="A4536" s="2" t="s">
        <v>2809</v>
      </c>
      <c r="B4536" t="s">
        <v>5916</v>
      </c>
      <c r="C4536" t="s">
        <v>5756</v>
      </c>
      <c r="D4536">
        <v>1</v>
      </c>
    </row>
    <row r="4537" spans="1:4">
      <c r="A4537" s="2" t="s">
        <v>385</v>
      </c>
      <c r="B4537" t="s">
        <v>5385</v>
      </c>
      <c r="C4537" t="s">
        <v>5917</v>
      </c>
      <c r="D4537">
        <v>1</v>
      </c>
    </row>
    <row r="4538" spans="1:4">
      <c r="A4538" s="2" t="s">
        <v>1691</v>
      </c>
      <c r="B4538" t="s">
        <v>7630</v>
      </c>
      <c r="C4538" t="s">
        <v>5917</v>
      </c>
      <c r="D4538">
        <v>2</v>
      </c>
    </row>
    <row r="4539" spans="1:4">
      <c r="A4539" s="2" t="s">
        <v>7745</v>
      </c>
      <c r="B4539" t="s">
        <v>7630</v>
      </c>
      <c r="C4539" t="s">
        <v>5917</v>
      </c>
      <c r="D4539">
        <v>2</v>
      </c>
    </row>
    <row r="4540" spans="1:4">
      <c r="A4540" s="2" t="s">
        <v>5155</v>
      </c>
      <c r="B4540" t="s">
        <v>7630</v>
      </c>
      <c r="C4540" t="s">
        <v>5917</v>
      </c>
      <c r="D4540">
        <v>2</v>
      </c>
    </row>
    <row r="4541" spans="1:4">
      <c r="A4541" s="2" t="s">
        <v>7485</v>
      </c>
      <c r="B4541" t="s">
        <v>7630</v>
      </c>
      <c r="C4541" t="s">
        <v>5917</v>
      </c>
      <c r="D4541">
        <v>2</v>
      </c>
    </row>
    <row r="4542" spans="1:4">
      <c r="A4542" s="2" t="s">
        <v>3233</v>
      </c>
      <c r="B4542" t="s">
        <v>7630</v>
      </c>
      <c r="C4542" t="s">
        <v>5917</v>
      </c>
      <c r="D4542">
        <v>2</v>
      </c>
    </row>
    <row r="4543" spans="1:4">
      <c r="A4543" s="2" t="s">
        <v>7264</v>
      </c>
      <c r="B4543" t="s">
        <v>7630</v>
      </c>
      <c r="C4543" t="s">
        <v>5917</v>
      </c>
      <c r="D4543">
        <v>2</v>
      </c>
    </row>
    <row r="4544" spans="1:4">
      <c r="A4544" s="2" t="s">
        <v>7664</v>
      </c>
      <c r="B4544" t="s">
        <v>5385</v>
      </c>
      <c r="C4544" t="s">
        <v>5917</v>
      </c>
      <c r="D4544">
        <v>3</v>
      </c>
    </row>
    <row r="4545" spans="1:4">
      <c r="A4545" s="2" t="s">
        <v>3662</v>
      </c>
      <c r="B4545" t="s">
        <v>5385</v>
      </c>
      <c r="C4545" t="s">
        <v>5917</v>
      </c>
      <c r="D4545">
        <v>1</v>
      </c>
    </row>
    <row r="4546" spans="1:4">
      <c r="A4546" s="2" t="s">
        <v>2205</v>
      </c>
      <c r="B4546" t="s">
        <v>5385</v>
      </c>
      <c r="C4546" t="s">
        <v>5917</v>
      </c>
      <c r="D4546">
        <v>1</v>
      </c>
    </row>
    <row r="4547" spans="1:4">
      <c r="A4547" s="2" t="s">
        <v>3946</v>
      </c>
      <c r="B4547" t="s">
        <v>7630</v>
      </c>
      <c r="C4547" t="s">
        <v>5917</v>
      </c>
      <c r="D4547">
        <v>2</v>
      </c>
    </row>
    <row r="4548" spans="1:4">
      <c r="A4548" s="2" t="s">
        <v>4657</v>
      </c>
      <c r="B4548" t="s">
        <v>7630</v>
      </c>
      <c r="C4548" t="s">
        <v>5917</v>
      </c>
      <c r="D4548">
        <v>2</v>
      </c>
    </row>
    <row r="4549" spans="1:4">
      <c r="A4549" s="2" t="s">
        <v>4797</v>
      </c>
      <c r="B4549" t="s">
        <v>7630</v>
      </c>
      <c r="C4549" t="s">
        <v>5917</v>
      </c>
      <c r="D4549">
        <v>2</v>
      </c>
    </row>
    <row r="4550" spans="1:4">
      <c r="A4550" s="2" t="s">
        <v>7828</v>
      </c>
      <c r="B4550" t="s">
        <v>5385</v>
      </c>
      <c r="C4550" t="s">
        <v>5917</v>
      </c>
      <c r="D4550">
        <v>1</v>
      </c>
    </row>
    <row r="4551" spans="1:4">
      <c r="A4551" s="2" t="s">
        <v>6853</v>
      </c>
      <c r="B4551" t="s">
        <v>7630</v>
      </c>
      <c r="C4551" t="s">
        <v>5917</v>
      </c>
      <c r="D4551">
        <v>2</v>
      </c>
    </row>
    <row r="4552" spans="1:4">
      <c r="A4552" s="2" t="s">
        <v>1610</v>
      </c>
      <c r="B4552" t="s">
        <v>7630</v>
      </c>
      <c r="C4552" t="s">
        <v>5917</v>
      </c>
      <c r="D4552">
        <v>2</v>
      </c>
    </row>
    <row r="4553" spans="1:4">
      <c r="A4553" s="2" t="s">
        <v>4417</v>
      </c>
      <c r="B4553" t="s">
        <v>7630</v>
      </c>
      <c r="C4553" t="s">
        <v>5917</v>
      </c>
      <c r="D4553">
        <v>2</v>
      </c>
    </row>
    <row r="4554" spans="1:4">
      <c r="A4554" s="2" t="s">
        <v>3193</v>
      </c>
      <c r="B4554" t="s">
        <v>7630</v>
      </c>
      <c r="C4554" t="s">
        <v>5917</v>
      </c>
      <c r="D4554">
        <v>2</v>
      </c>
    </row>
    <row r="4555" spans="1:4">
      <c r="A4555" s="2" t="s">
        <v>4936</v>
      </c>
      <c r="B4555" t="s">
        <v>7630</v>
      </c>
      <c r="C4555" t="s">
        <v>5917</v>
      </c>
      <c r="D4555">
        <v>2</v>
      </c>
    </row>
    <row r="4556" spans="1:4">
      <c r="A4556" s="2" t="s">
        <v>2991</v>
      </c>
      <c r="B4556" t="s">
        <v>7630</v>
      </c>
      <c r="C4556" t="s">
        <v>5917</v>
      </c>
      <c r="D4556">
        <v>2</v>
      </c>
    </row>
    <row r="4557" spans="1:4">
      <c r="A4557" s="2" t="s">
        <v>919</v>
      </c>
      <c r="B4557" t="s">
        <v>2590</v>
      </c>
      <c r="C4557" t="s">
        <v>5917</v>
      </c>
      <c r="D4557">
        <v>1</v>
      </c>
    </row>
    <row r="4558" spans="1:4">
      <c r="A4558" s="2" t="s">
        <v>85</v>
      </c>
      <c r="B4558" t="s">
        <v>5385</v>
      </c>
      <c r="C4558" t="s">
        <v>5917</v>
      </c>
      <c r="D4558">
        <v>1</v>
      </c>
    </row>
    <row r="4559" spans="1:4">
      <c r="A4559" s="2" t="s">
        <v>210</v>
      </c>
      <c r="B4559" t="s">
        <v>5385</v>
      </c>
      <c r="C4559" t="s">
        <v>5758</v>
      </c>
      <c r="D4559">
        <v>1</v>
      </c>
    </row>
    <row r="4560" spans="1:4">
      <c r="A4560" s="2" t="s">
        <v>4102</v>
      </c>
      <c r="B4560" t="s">
        <v>7630</v>
      </c>
      <c r="C4560" t="s">
        <v>5917</v>
      </c>
      <c r="D4560">
        <v>2</v>
      </c>
    </row>
    <row r="4561" spans="1:4">
      <c r="A4561" s="2" t="s">
        <v>3779</v>
      </c>
      <c r="B4561" t="s">
        <v>7630</v>
      </c>
      <c r="C4561" t="s">
        <v>5917</v>
      </c>
      <c r="D4561">
        <v>2</v>
      </c>
    </row>
    <row r="4562" spans="1:4">
      <c r="A4562" s="2" t="s">
        <v>3629</v>
      </c>
      <c r="B4562" t="s">
        <v>7630</v>
      </c>
      <c r="C4562" t="s">
        <v>5917</v>
      </c>
      <c r="D4562">
        <v>2</v>
      </c>
    </row>
    <row r="4563" spans="1:4">
      <c r="A4563" s="2" t="s">
        <v>1916</v>
      </c>
      <c r="B4563" t="s">
        <v>7630</v>
      </c>
      <c r="C4563" t="s">
        <v>5917</v>
      </c>
      <c r="D4563">
        <v>2</v>
      </c>
    </row>
    <row r="4564" spans="1:4">
      <c r="A4564" s="2" t="s">
        <v>6045</v>
      </c>
      <c r="B4564" t="s">
        <v>5916</v>
      </c>
      <c r="C4564" t="s">
        <v>5755</v>
      </c>
      <c r="D4564">
        <v>1</v>
      </c>
    </row>
    <row r="4565" spans="1:4">
      <c r="A4565" s="2" t="s">
        <v>1649</v>
      </c>
      <c r="B4565" t="s">
        <v>5385</v>
      </c>
      <c r="C4565" t="s">
        <v>5917</v>
      </c>
      <c r="D4565">
        <v>1</v>
      </c>
    </row>
    <row r="4566" spans="1:4">
      <c r="A4566" s="2" t="s">
        <v>2316</v>
      </c>
      <c r="B4566" t="s">
        <v>5916</v>
      </c>
      <c r="C4566" t="s">
        <v>5917</v>
      </c>
      <c r="D4566">
        <v>2</v>
      </c>
    </row>
    <row r="4567" spans="1:4">
      <c r="A4567" s="2" t="s">
        <v>2443</v>
      </c>
      <c r="B4567" t="s">
        <v>604</v>
      </c>
      <c r="C4567" t="s">
        <v>5917</v>
      </c>
      <c r="D4567">
        <v>1</v>
      </c>
    </row>
    <row r="4568" spans="1:4">
      <c r="A4568" s="2" t="s">
        <v>527</v>
      </c>
      <c r="B4568" t="s">
        <v>5385</v>
      </c>
      <c r="C4568" t="s">
        <v>5917</v>
      </c>
      <c r="D4568">
        <v>1</v>
      </c>
    </row>
    <row r="4569" spans="1:4">
      <c r="A4569" s="2" t="s">
        <v>1683</v>
      </c>
      <c r="B4569" t="s">
        <v>7630</v>
      </c>
      <c r="C4569" t="s">
        <v>5917</v>
      </c>
      <c r="D4569">
        <v>2</v>
      </c>
    </row>
    <row r="4570" spans="1:4">
      <c r="A4570" s="2" t="s">
        <v>1366</v>
      </c>
      <c r="B4570" t="s">
        <v>7630</v>
      </c>
      <c r="C4570" t="s">
        <v>5917</v>
      </c>
      <c r="D4570">
        <v>2</v>
      </c>
    </row>
    <row r="4571" spans="1:4">
      <c r="A4571" s="2" t="s">
        <v>3830</v>
      </c>
      <c r="B4571" t="s">
        <v>7630</v>
      </c>
      <c r="C4571" t="s">
        <v>5917</v>
      </c>
      <c r="D4571">
        <v>2</v>
      </c>
    </row>
    <row r="4572" spans="1:4">
      <c r="A4572" s="2" t="s">
        <v>6700</v>
      </c>
      <c r="B4572" t="s">
        <v>7630</v>
      </c>
      <c r="C4572" t="s">
        <v>5917</v>
      </c>
      <c r="D4572">
        <v>2</v>
      </c>
    </row>
    <row r="4573" spans="1:4">
      <c r="A4573" s="2" t="s">
        <v>5520</v>
      </c>
      <c r="B4573" t="s">
        <v>72</v>
      </c>
      <c r="C4573" t="s">
        <v>5917</v>
      </c>
      <c r="D4573">
        <v>2</v>
      </c>
    </row>
    <row r="4574" spans="1:4">
      <c r="A4574" s="2" t="s">
        <v>2274</v>
      </c>
      <c r="B4574" t="s">
        <v>5385</v>
      </c>
      <c r="C4574" t="s">
        <v>5917</v>
      </c>
      <c r="D4574">
        <v>1</v>
      </c>
    </row>
    <row r="4575" spans="1:4">
      <c r="A4575" s="2" t="s">
        <v>2323</v>
      </c>
      <c r="B4575" t="s">
        <v>5385</v>
      </c>
      <c r="C4575" t="s">
        <v>5917</v>
      </c>
      <c r="D4575">
        <v>1</v>
      </c>
    </row>
    <row r="4576" spans="1:4">
      <c r="A4576" s="2" t="s">
        <v>1279</v>
      </c>
      <c r="B4576" t="s">
        <v>5916</v>
      </c>
      <c r="C4576" t="s">
        <v>5758</v>
      </c>
      <c r="D4576">
        <v>1</v>
      </c>
    </row>
    <row r="4577" spans="1:4">
      <c r="A4577" s="2" t="s">
        <v>2801</v>
      </c>
      <c r="B4577" t="s">
        <v>5916</v>
      </c>
      <c r="C4577" t="s">
        <v>5917</v>
      </c>
      <c r="D4577">
        <v>1</v>
      </c>
    </row>
    <row r="4578" spans="1:4">
      <c r="A4578" s="2" t="s">
        <v>4276</v>
      </c>
      <c r="B4578" t="s">
        <v>7630</v>
      </c>
      <c r="C4578" t="s">
        <v>5917</v>
      </c>
      <c r="D4578">
        <v>2</v>
      </c>
    </row>
    <row r="4579" spans="1:4">
      <c r="A4579" s="2" t="s">
        <v>3048</v>
      </c>
      <c r="B4579" t="s">
        <v>629</v>
      </c>
      <c r="C4579" t="s">
        <v>5917</v>
      </c>
      <c r="D4579">
        <v>2</v>
      </c>
    </row>
    <row r="4580" spans="1:4">
      <c r="A4580" s="2" t="s">
        <v>1945</v>
      </c>
      <c r="B4580" t="s">
        <v>7630</v>
      </c>
      <c r="C4580" t="s">
        <v>5917</v>
      </c>
      <c r="D4580">
        <v>2</v>
      </c>
    </row>
    <row r="4581" spans="1:4">
      <c r="A4581" s="2" t="s">
        <v>2001</v>
      </c>
      <c r="B4581" t="s">
        <v>7630</v>
      </c>
      <c r="C4581" t="s">
        <v>5917</v>
      </c>
      <c r="D4581">
        <v>2</v>
      </c>
    </row>
    <row r="4582" spans="1:4">
      <c r="A4582" s="2" t="s">
        <v>7036</v>
      </c>
      <c r="B4582" t="s">
        <v>7630</v>
      </c>
      <c r="C4582" t="s">
        <v>5917</v>
      </c>
      <c r="D4582">
        <v>2</v>
      </c>
    </row>
    <row r="4583" spans="1:4">
      <c r="A4583" s="2" t="s">
        <v>7826</v>
      </c>
      <c r="B4583" t="s">
        <v>5385</v>
      </c>
      <c r="C4583" t="s">
        <v>5917</v>
      </c>
      <c r="D4583">
        <v>1</v>
      </c>
    </row>
    <row r="4584" spans="1:4">
      <c r="A4584" s="2" t="s">
        <v>6514</v>
      </c>
      <c r="B4584" t="s">
        <v>5385</v>
      </c>
      <c r="C4584" t="s">
        <v>5917</v>
      </c>
      <c r="D4584">
        <v>4</v>
      </c>
    </row>
    <row r="4585" spans="1:4">
      <c r="A4585" s="2" t="s">
        <v>5445</v>
      </c>
      <c r="B4585" t="s">
        <v>7630</v>
      </c>
      <c r="C4585" t="s">
        <v>5917</v>
      </c>
      <c r="D4585">
        <v>2</v>
      </c>
    </row>
    <row r="4586" spans="1:4">
      <c r="A4586" s="2" t="s">
        <v>3939</v>
      </c>
      <c r="B4586" t="s">
        <v>7630</v>
      </c>
      <c r="C4586" t="s">
        <v>5917</v>
      </c>
      <c r="D4586">
        <v>2</v>
      </c>
    </row>
    <row r="4587" spans="1:4">
      <c r="A4587" s="2" t="s">
        <v>7926</v>
      </c>
      <c r="B4587" t="s">
        <v>7630</v>
      </c>
      <c r="C4587" t="s">
        <v>5917</v>
      </c>
      <c r="D4587">
        <v>2</v>
      </c>
    </row>
    <row r="4588" spans="1:4">
      <c r="A4588" s="2" t="s">
        <v>7002</v>
      </c>
      <c r="B4588" t="s">
        <v>7630</v>
      </c>
      <c r="C4588" t="s">
        <v>5917</v>
      </c>
      <c r="D4588">
        <v>2</v>
      </c>
    </row>
    <row r="4589" spans="1:4">
      <c r="A4589" s="2" t="s">
        <v>5915</v>
      </c>
      <c r="B4589" t="s">
        <v>5385</v>
      </c>
      <c r="C4589" t="s">
        <v>5917</v>
      </c>
      <c r="D4589">
        <v>1</v>
      </c>
    </row>
    <row r="4590" spans="1:4">
      <c r="A4590" s="2" t="s">
        <v>2097</v>
      </c>
      <c r="B4590" t="s">
        <v>7630</v>
      </c>
      <c r="C4590" t="s">
        <v>5917</v>
      </c>
      <c r="D4590">
        <v>2</v>
      </c>
    </row>
    <row r="4591" spans="1:4">
      <c r="A4591" s="2" t="s">
        <v>3800</v>
      </c>
      <c r="B4591" t="s">
        <v>7630</v>
      </c>
      <c r="C4591" t="s">
        <v>5917</v>
      </c>
      <c r="D4591">
        <v>2</v>
      </c>
    </row>
    <row r="4592" spans="1:4">
      <c r="A4592" s="2" t="s">
        <v>6228</v>
      </c>
      <c r="B4592" t="s">
        <v>7630</v>
      </c>
      <c r="C4592" t="s">
        <v>5917</v>
      </c>
      <c r="D4592">
        <v>2</v>
      </c>
    </row>
    <row r="4593" spans="1:4">
      <c r="A4593" s="2" t="s">
        <v>2393</v>
      </c>
      <c r="B4593" t="s">
        <v>7630</v>
      </c>
      <c r="C4593" t="s">
        <v>5917</v>
      </c>
      <c r="D4593">
        <v>2</v>
      </c>
    </row>
    <row r="4594" spans="1:4">
      <c r="A4594" s="2" t="s">
        <v>1026</v>
      </c>
      <c r="B4594" t="s">
        <v>7738</v>
      </c>
      <c r="C4594" t="s">
        <v>5917</v>
      </c>
      <c r="D4594">
        <v>1</v>
      </c>
    </row>
    <row r="4595" spans="1:4">
      <c r="A4595" s="2" t="s">
        <v>4261</v>
      </c>
      <c r="B4595" t="s">
        <v>7630</v>
      </c>
      <c r="C4595" t="s">
        <v>5917</v>
      </c>
      <c r="D4595">
        <v>2</v>
      </c>
    </row>
    <row r="4596" spans="1:4">
      <c r="A4596" s="2" t="s">
        <v>3449</v>
      </c>
      <c r="B4596" t="s">
        <v>7630</v>
      </c>
      <c r="C4596" t="s">
        <v>5917</v>
      </c>
      <c r="D4596">
        <v>2</v>
      </c>
    </row>
    <row r="4597" spans="1:4">
      <c r="A4597" s="2" t="s">
        <v>7235</v>
      </c>
      <c r="B4597" t="s">
        <v>7630</v>
      </c>
      <c r="C4597" t="s">
        <v>5917</v>
      </c>
      <c r="D4597">
        <v>2</v>
      </c>
    </row>
    <row r="4598" spans="1:4">
      <c r="A4598" s="2" t="s">
        <v>6778</v>
      </c>
      <c r="B4598" t="s">
        <v>7630</v>
      </c>
      <c r="C4598" t="s">
        <v>5917</v>
      </c>
      <c r="D4598">
        <v>2</v>
      </c>
    </row>
    <row r="4599" spans="1:4">
      <c r="A4599" s="2" t="s">
        <v>3419</v>
      </c>
      <c r="B4599" t="s">
        <v>7630</v>
      </c>
      <c r="C4599" t="s">
        <v>5917</v>
      </c>
      <c r="D4599">
        <v>2</v>
      </c>
    </row>
    <row r="4600" spans="1:4">
      <c r="A4600" s="2" t="s">
        <v>7518</v>
      </c>
      <c r="B4600" t="s">
        <v>5385</v>
      </c>
      <c r="C4600" t="s">
        <v>5917</v>
      </c>
      <c r="D4600">
        <v>1</v>
      </c>
    </row>
    <row r="4601" spans="1:4">
      <c r="A4601" s="2" t="s">
        <v>782</v>
      </c>
      <c r="B4601" t="s">
        <v>5916</v>
      </c>
      <c r="C4601" t="s">
        <v>5917</v>
      </c>
      <c r="D4601">
        <v>1</v>
      </c>
    </row>
    <row r="4602" spans="1:4">
      <c r="A4602" s="2" t="s">
        <v>36</v>
      </c>
      <c r="B4602" t="s">
        <v>5916</v>
      </c>
      <c r="C4602" t="s">
        <v>5917</v>
      </c>
      <c r="D4602">
        <v>1</v>
      </c>
    </row>
    <row r="4603" spans="1:4">
      <c r="A4603" s="2" t="s">
        <v>4674</v>
      </c>
      <c r="B4603" t="s">
        <v>7630</v>
      </c>
      <c r="C4603" t="s">
        <v>5917</v>
      </c>
      <c r="D4603">
        <v>2</v>
      </c>
    </row>
    <row r="4604" spans="1:4">
      <c r="A4604" s="2" t="s">
        <v>7531</v>
      </c>
      <c r="B4604" t="s">
        <v>7630</v>
      </c>
      <c r="C4604" t="s">
        <v>5917</v>
      </c>
      <c r="D4604">
        <v>2</v>
      </c>
    </row>
    <row r="4605" spans="1:4">
      <c r="A4605" s="2" t="s">
        <v>7427</v>
      </c>
      <c r="B4605" t="s">
        <v>7630</v>
      </c>
      <c r="C4605" t="s">
        <v>5917</v>
      </c>
      <c r="D4605">
        <v>2</v>
      </c>
    </row>
    <row r="4606" spans="1:4">
      <c r="A4606" s="2" t="s">
        <v>7000</v>
      </c>
      <c r="B4606" t="s">
        <v>7630</v>
      </c>
      <c r="C4606" t="s">
        <v>5917</v>
      </c>
      <c r="D4606">
        <v>2</v>
      </c>
    </row>
    <row r="4607" spans="1:4">
      <c r="A4607" s="2" t="s">
        <v>6872</v>
      </c>
      <c r="B4607" t="s">
        <v>7630</v>
      </c>
      <c r="C4607" t="s">
        <v>5917</v>
      </c>
      <c r="D4607">
        <v>2</v>
      </c>
    </row>
    <row r="4608" spans="1:4">
      <c r="A4608" s="2" t="s">
        <v>1155</v>
      </c>
      <c r="B4608" t="s">
        <v>5916</v>
      </c>
      <c r="C4608" t="s">
        <v>5758</v>
      </c>
      <c r="D4608">
        <v>1</v>
      </c>
    </row>
    <row r="4609" spans="1:4">
      <c r="A4609" s="2" t="s">
        <v>779</v>
      </c>
      <c r="B4609" t="s">
        <v>42</v>
      </c>
      <c r="C4609" t="s">
        <v>5917</v>
      </c>
      <c r="D4609">
        <v>1</v>
      </c>
    </row>
    <row r="4610" spans="1:4">
      <c r="A4610" s="2" t="s">
        <v>104</v>
      </c>
      <c r="B4610" t="s">
        <v>5385</v>
      </c>
      <c r="C4610" t="s">
        <v>5917</v>
      </c>
      <c r="D4610">
        <v>1</v>
      </c>
    </row>
    <row r="4611" spans="1:4">
      <c r="A4611" s="2" t="s">
        <v>7958</v>
      </c>
      <c r="B4611" t="s">
        <v>7630</v>
      </c>
      <c r="C4611" t="s">
        <v>5917</v>
      </c>
      <c r="D4611">
        <v>2</v>
      </c>
    </row>
    <row r="4612" spans="1:4">
      <c r="A4612" s="2" t="s">
        <v>4997</v>
      </c>
      <c r="B4612" t="s">
        <v>7630</v>
      </c>
      <c r="C4612" t="s">
        <v>5917</v>
      </c>
      <c r="D4612">
        <v>2</v>
      </c>
    </row>
    <row r="4613" spans="1:4">
      <c r="A4613" s="2" t="s">
        <v>7549</v>
      </c>
      <c r="B4613" t="s">
        <v>7630</v>
      </c>
      <c r="C4613" t="s">
        <v>5917</v>
      </c>
      <c r="D4613">
        <v>2</v>
      </c>
    </row>
    <row r="4614" spans="1:4">
      <c r="A4614" s="2" t="s">
        <v>7372</v>
      </c>
      <c r="B4614" t="s">
        <v>7630</v>
      </c>
      <c r="C4614" t="s">
        <v>5917</v>
      </c>
      <c r="D4614">
        <v>2</v>
      </c>
    </row>
    <row r="4615" spans="1:4">
      <c r="A4615" s="2" t="s">
        <v>3103</v>
      </c>
      <c r="B4615" t="s">
        <v>8022</v>
      </c>
      <c r="C4615" t="s">
        <v>5917</v>
      </c>
      <c r="D4615">
        <v>1</v>
      </c>
    </row>
    <row r="4616" spans="1:4">
      <c r="A4616" s="2" t="s">
        <v>4858</v>
      </c>
      <c r="B4616" t="s">
        <v>7630</v>
      </c>
      <c r="C4616" t="s">
        <v>5917</v>
      </c>
      <c r="D4616">
        <v>2</v>
      </c>
    </row>
    <row r="4617" spans="1:4">
      <c r="A4617" s="2" t="s">
        <v>4543</v>
      </c>
      <c r="B4617" t="s">
        <v>7630</v>
      </c>
      <c r="C4617" t="s">
        <v>5917</v>
      </c>
      <c r="D4617">
        <v>2</v>
      </c>
    </row>
    <row r="4618" spans="1:4">
      <c r="A4618" s="2" t="s">
        <v>3301</v>
      </c>
      <c r="B4618" t="s">
        <v>7630</v>
      </c>
      <c r="C4618" t="s">
        <v>5917</v>
      </c>
      <c r="D4618">
        <v>2</v>
      </c>
    </row>
    <row r="4619" spans="1:4">
      <c r="A4619" s="2" t="s">
        <v>3350</v>
      </c>
      <c r="B4619" t="s">
        <v>7630</v>
      </c>
      <c r="C4619" t="s">
        <v>5917</v>
      </c>
      <c r="D4619">
        <v>2</v>
      </c>
    </row>
    <row r="4620" spans="1:4">
      <c r="A4620" s="2" t="s">
        <v>3305</v>
      </c>
      <c r="B4620" t="s">
        <v>7630</v>
      </c>
      <c r="C4620" t="s">
        <v>5917</v>
      </c>
      <c r="D4620">
        <v>2</v>
      </c>
    </row>
    <row r="4621" spans="1:4">
      <c r="A4621" s="2" t="s">
        <v>3652</v>
      </c>
      <c r="B4621" t="s">
        <v>5385</v>
      </c>
      <c r="C4621" t="s">
        <v>5917</v>
      </c>
      <c r="D4621">
        <v>1</v>
      </c>
    </row>
    <row r="4622" spans="1:4">
      <c r="A4622" s="2" t="s">
        <v>2475</v>
      </c>
      <c r="B4622" t="s">
        <v>5385</v>
      </c>
      <c r="C4622" t="s">
        <v>5917</v>
      </c>
      <c r="D4622">
        <v>1</v>
      </c>
    </row>
    <row r="4623" spans="1:4">
      <c r="A4623" s="2" t="s">
        <v>2755</v>
      </c>
      <c r="B4623" t="s">
        <v>5385</v>
      </c>
      <c r="C4623" t="s">
        <v>5917</v>
      </c>
      <c r="D4623">
        <v>1</v>
      </c>
    </row>
    <row r="4624" spans="1:4">
      <c r="A4624" s="2" t="s">
        <v>2736</v>
      </c>
      <c r="B4624" t="s">
        <v>5385</v>
      </c>
      <c r="C4624" t="s">
        <v>5917</v>
      </c>
      <c r="D4624">
        <v>1</v>
      </c>
    </row>
    <row r="4625" spans="1:4">
      <c r="A4625" s="2" t="s">
        <v>291</v>
      </c>
      <c r="B4625" t="s">
        <v>5385</v>
      </c>
      <c r="C4625" t="s">
        <v>5917</v>
      </c>
      <c r="D4625">
        <v>1</v>
      </c>
    </row>
    <row r="4626" spans="1:4">
      <c r="A4626" s="2" t="s">
        <v>5361</v>
      </c>
      <c r="B4626" t="s">
        <v>7630</v>
      </c>
      <c r="C4626" t="s">
        <v>5917</v>
      </c>
      <c r="D4626">
        <v>2</v>
      </c>
    </row>
    <row r="4627" spans="1:4">
      <c r="A4627" s="2" t="s">
        <v>4822</v>
      </c>
      <c r="B4627" t="s">
        <v>7630</v>
      </c>
      <c r="C4627" t="s">
        <v>5917</v>
      </c>
      <c r="D4627">
        <v>2</v>
      </c>
    </row>
    <row r="4628" spans="1:4">
      <c r="A4628" s="2" t="s">
        <v>3240</v>
      </c>
      <c r="B4628" t="s">
        <v>7630</v>
      </c>
      <c r="C4628" t="s">
        <v>5917</v>
      </c>
      <c r="D4628">
        <v>2</v>
      </c>
    </row>
    <row r="4629" spans="1:4">
      <c r="A4629" s="2" t="s">
        <v>7332</v>
      </c>
      <c r="B4629" t="s">
        <v>7630</v>
      </c>
      <c r="C4629" t="s">
        <v>5917</v>
      </c>
      <c r="D4629">
        <v>2</v>
      </c>
    </row>
    <row r="4630" spans="1:4">
      <c r="A4630" s="2" t="s">
        <v>7263</v>
      </c>
      <c r="B4630" t="s">
        <v>5385</v>
      </c>
      <c r="C4630" t="s">
        <v>5917</v>
      </c>
      <c r="D4630">
        <v>1</v>
      </c>
    </row>
    <row r="4631" spans="1:4">
      <c r="A4631" s="2" t="s">
        <v>2284</v>
      </c>
      <c r="B4631" t="s">
        <v>7630</v>
      </c>
      <c r="C4631" t="s">
        <v>5917</v>
      </c>
      <c r="D4631">
        <v>2</v>
      </c>
    </row>
    <row r="4632" spans="1:4">
      <c r="A4632" s="2" t="s">
        <v>1263</v>
      </c>
      <c r="B4632" t="s">
        <v>637</v>
      </c>
      <c r="C4632" t="s">
        <v>5917</v>
      </c>
      <c r="D4632">
        <v>1</v>
      </c>
    </row>
    <row r="4633" spans="1:4">
      <c r="A4633" s="2" t="s">
        <v>528</v>
      </c>
      <c r="B4633" t="s">
        <v>5385</v>
      </c>
      <c r="C4633" t="s">
        <v>5917</v>
      </c>
      <c r="D4633">
        <v>1</v>
      </c>
    </row>
    <row r="4634" spans="1:4">
      <c r="A4634" s="2" t="s">
        <v>247</v>
      </c>
      <c r="B4634" t="s">
        <v>5385</v>
      </c>
      <c r="C4634" t="s">
        <v>5917</v>
      </c>
      <c r="D4634">
        <v>1</v>
      </c>
    </row>
    <row r="4635" spans="1:4">
      <c r="A4635" s="2" t="s">
        <v>4164</v>
      </c>
      <c r="B4635" t="s">
        <v>7630</v>
      </c>
      <c r="C4635" t="s">
        <v>5917</v>
      </c>
      <c r="D4635">
        <v>2</v>
      </c>
    </row>
    <row r="4636" spans="1:4">
      <c r="A4636" s="2" t="s">
        <v>3303</v>
      </c>
      <c r="B4636" t="s">
        <v>7630</v>
      </c>
      <c r="C4636" t="s">
        <v>5917</v>
      </c>
      <c r="D4636">
        <v>2</v>
      </c>
    </row>
    <row r="4637" spans="1:4">
      <c r="A4637" s="2" t="s">
        <v>5872</v>
      </c>
      <c r="B4637" t="s">
        <v>7630</v>
      </c>
      <c r="C4637" t="s">
        <v>5917</v>
      </c>
      <c r="D4637">
        <v>2</v>
      </c>
    </row>
    <row r="4638" spans="1:4">
      <c r="A4638" s="2" t="s">
        <v>7644</v>
      </c>
      <c r="B4638" t="s">
        <v>7630</v>
      </c>
      <c r="C4638" t="s">
        <v>5917</v>
      </c>
      <c r="D4638">
        <v>2</v>
      </c>
    </row>
    <row r="4639" spans="1:4">
      <c r="A4639" s="2" t="s">
        <v>7276</v>
      </c>
      <c r="B4639" t="s">
        <v>7630</v>
      </c>
      <c r="C4639" t="s">
        <v>5917</v>
      </c>
      <c r="D4639">
        <v>2</v>
      </c>
    </row>
    <row r="4640" spans="1:4">
      <c r="A4640" s="2" t="s">
        <v>5323</v>
      </c>
      <c r="B4640" t="s">
        <v>7630</v>
      </c>
      <c r="C4640" t="s">
        <v>5917</v>
      </c>
      <c r="D4640">
        <v>2</v>
      </c>
    </row>
    <row r="4641" spans="1:4">
      <c r="A4641" s="2" t="s">
        <v>2884</v>
      </c>
      <c r="B4641" t="s">
        <v>7630</v>
      </c>
      <c r="C4641" t="s">
        <v>5917</v>
      </c>
      <c r="D4641">
        <v>2</v>
      </c>
    </row>
    <row r="4642" spans="1:4">
      <c r="A4642" s="2" t="s">
        <v>1707</v>
      </c>
      <c r="B4642" t="s">
        <v>7630</v>
      </c>
      <c r="C4642" t="s">
        <v>5917</v>
      </c>
      <c r="D4642">
        <v>2</v>
      </c>
    </row>
    <row r="4643" spans="1:4">
      <c r="A4643" s="2" t="s">
        <v>6727</v>
      </c>
      <c r="B4643" t="s">
        <v>7630</v>
      </c>
      <c r="C4643" t="s">
        <v>5917</v>
      </c>
      <c r="D4643">
        <v>2</v>
      </c>
    </row>
    <row r="4644" spans="1:4">
      <c r="A4644" s="2" t="s">
        <v>1145</v>
      </c>
      <c r="B4644" t="s">
        <v>5385</v>
      </c>
      <c r="C4644" t="s">
        <v>5917</v>
      </c>
      <c r="D4644">
        <v>1</v>
      </c>
    </row>
    <row r="4645" spans="1:4">
      <c r="A4645" s="2" t="s">
        <v>5333</v>
      </c>
      <c r="B4645" t="s">
        <v>7630</v>
      </c>
      <c r="C4645" t="s">
        <v>5917</v>
      </c>
      <c r="D4645">
        <v>2</v>
      </c>
    </row>
    <row r="4646" spans="1:4">
      <c r="A4646" s="2" t="s">
        <v>4157</v>
      </c>
      <c r="B4646" t="s">
        <v>7630</v>
      </c>
      <c r="C4646" t="s">
        <v>5917</v>
      </c>
      <c r="D4646">
        <v>2</v>
      </c>
    </row>
    <row r="4647" spans="1:4">
      <c r="A4647" s="2" t="s">
        <v>3273</v>
      </c>
      <c r="B4647" t="s">
        <v>7630</v>
      </c>
      <c r="C4647" t="s">
        <v>5917</v>
      </c>
      <c r="D4647">
        <v>2</v>
      </c>
    </row>
    <row r="4648" spans="1:4">
      <c r="A4648" s="2" t="s">
        <v>7222</v>
      </c>
      <c r="B4648" t="s">
        <v>7630</v>
      </c>
      <c r="C4648" t="s">
        <v>5917</v>
      </c>
      <c r="D4648">
        <v>2</v>
      </c>
    </row>
    <row r="4649" spans="1:4">
      <c r="A4649" s="2" t="s">
        <v>7244</v>
      </c>
      <c r="B4649" t="s">
        <v>5385</v>
      </c>
      <c r="C4649" t="s">
        <v>5917</v>
      </c>
      <c r="D4649">
        <v>1</v>
      </c>
    </row>
    <row r="4650" spans="1:4">
      <c r="A4650" s="2" t="s">
        <v>409</v>
      </c>
      <c r="B4650" t="s">
        <v>5916</v>
      </c>
      <c r="C4650" t="s">
        <v>5917</v>
      </c>
      <c r="D4650">
        <v>1</v>
      </c>
    </row>
    <row r="4651" spans="1:4">
      <c r="A4651" s="2" t="s">
        <v>169</v>
      </c>
      <c r="B4651" t="s">
        <v>367</v>
      </c>
      <c r="C4651" t="s">
        <v>5917</v>
      </c>
      <c r="D4651">
        <v>1</v>
      </c>
    </row>
    <row r="4652" spans="1:4">
      <c r="A4652" s="2" t="s">
        <v>1638</v>
      </c>
      <c r="B4652" t="s">
        <v>7630</v>
      </c>
      <c r="C4652" t="s">
        <v>5917</v>
      </c>
      <c r="D4652">
        <v>2</v>
      </c>
    </row>
    <row r="4653" spans="1:4">
      <c r="A4653" s="2" t="s">
        <v>4247</v>
      </c>
      <c r="B4653" t="s">
        <v>7630</v>
      </c>
      <c r="C4653" t="s">
        <v>5917</v>
      </c>
      <c r="D4653">
        <v>2</v>
      </c>
    </row>
    <row r="4654" spans="1:4">
      <c r="A4654" s="2" t="s">
        <v>4139</v>
      </c>
      <c r="B4654" t="s">
        <v>7630</v>
      </c>
      <c r="C4654" t="s">
        <v>5917</v>
      </c>
      <c r="D4654">
        <v>2</v>
      </c>
    </row>
    <row r="4655" spans="1:4">
      <c r="A4655" s="2" t="s">
        <v>3427</v>
      </c>
      <c r="B4655" t="s">
        <v>7630</v>
      </c>
      <c r="C4655" t="s">
        <v>5917</v>
      </c>
      <c r="D4655">
        <v>2</v>
      </c>
    </row>
    <row r="4656" spans="1:4">
      <c r="A4656" s="2" t="s">
        <v>3140</v>
      </c>
      <c r="B4656" t="s">
        <v>7630</v>
      </c>
      <c r="C4656" t="s">
        <v>5917</v>
      </c>
      <c r="D4656">
        <v>2</v>
      </c>
    </row>
    <row r="4657" spans="1:4">
      <c r="A4657" s="2" t="s">
        <v>7989</v>
      </c>
      <c r="B4657" t="s">
        <v>7630</v>
      </c>
      <c r="C4657" t="s">
        <v>5917</v>
      </c>
      <c r="D4657">
        <v>2</v>
      </c>
    </row>
    <row r="4658" spans="1:4">
      <c r="A4658" s="2" t="s">
        <v>2764</v>
      </c>
      <c r="B4658" t="s">
        <v>5385</v>
      </c>
      <c r="C4658" t="s">
        <v>5917</v>
      </c>
      <c r="D4658">
        <v>1</v>
      </c>
    </row>
    <row r="4659" spans="1:4">
      <c r="A4659" s="2" t="s">
        <v>2167</v>
      </c>
      <c r="B4659" t="s">
        <v>7630</v>
      </c>
      <c r="C4659" t="s">
        <v>5917</v>
      </c>
      <c r="D4659">
        <v>2</v>
      </c>
    </row>
    <row r="4660" spans="1:4">
      <c r="A4660" s="2" t="s">
        <v>6874</v>
      </c>
      <c r="B4660" t="s">
        <v>7630</v>
      </c>
      <c r="C4660" t="s">
        <v>5917</v>
      </c>
      <c r="D4660">
        <v>2</v>
      </c>
    </row>
    <row r="4661" spans="1:4">
      <c r="A4661" s="2" t="s">
        <v>5774</v>
      </c>
      <c r="B4661" t="s">
        <v>5385</v>
      </c>
      <c r="C4661" t="s">
        <v>5917</v>
      </c>
      <c r="D4661">
        <v>1</v>
      </c>
    </row>
    <row r="4662" spans="1:4">
      <c r="A4662" s="2" t="s">
        <v>2854</v>
      </c>
      <c r="B4662" t="s">
        <v>7630</v>
      </c>
      <c r="C4662" t="s">
        <v>5917</v>
      </c>
      <c r="D4662">
        <v>2</v>
      </c>
    </row>
    <row r="4663" spans="1:4">
      <c r="A4663" s="2" t="s">
        <v>6178</v>
      </c>
      <c r="B4663" t="s">
        <v>7630</v>
      </c>
      <c r="C4663" t="s">
        <v>5917</v>
      </c>
      <c r="D4663">
        <v>2</v>
      </c>
    </row>
    <row r="4664" spans="1:4">
      <c r="A4664" s="2" t="s">
        <v>5248</v>
      </c>
      <c r="B4664" t="s">
        <v>7630</v>
      </c>
      <c r="C4664" t="s">
        <v>5758</v>
      </c>
      <c r="D4664">
        <v>2</v>
      </c>
    </row>
    <row r="4665" spans="1:4">
      <c r="A4665" s="2" t="s">
        <v>4631</v>
      </c>
      <c r="B4665" t="s">
        <v>7630</v>
      </c>
      <c r="C4665" t="s">
        <v>5917</v>
      </c>
      <c r="D4665">
        <v>2</v>
      </c>
    </row>
    <row r="4666" spans="1:4">
      <c r="A4666" s="2" t="s">
        <v>3202</v>
      </c>
      <c r="B4666" t="s">
        <v>7630</v>
      </c>
      <c r="C4666" t="s">
        <v>5917</v>
      </c>
      <c r="D4666">
        <v>2</v>
      </c>
    </row>
    <row r="4667" spans="1:4">
      <c r="A4667" s="2" t="s">
        <v>7995</v>
      </c>
      <c r="B4667" t="s">
        <v>7630</v>
      </c>
      <c r="C4667" t="s">
        <v>5917</v>
      </c>
      <c r="D4667">
        <v>2</v>
      </c>
    </row>
    <row r="4668" spans="1:4">
      <c r="A4668" s="2" t="s">
        <v>6054</v>
      </c>
      <c r="B4668" t="s">
        <v>2771</v>
      </c>
      <c r="C4668" t="s">
        <v>5917</v>
      </c>
      <c r="D4668">
        <v>2</v>
      </c>
    </row>
    <row r="4669" spans="1:4">
      <c r="A4669" s="2" t="s">
        <v>5791</v>
      </c>
      <c r="B4669" t="s">
        <v>2771</v>
      </c>
      <c r="C4669" t="s">
        <v>5757</v>
      </c>
      <c r="D4669">
        <v>2</v>
      </c>
    </row>
    <row r="4670" spans="1:4">
      <c r="A4670" s="2" t="s">
        <v>3102</v>
      </c>
      <c r="B4670" t="s">
        <v>2603</v>
      </c>
      <c r="C4670" t="s">
        <v>5917</v>
      </c>
      <c r="D4670">
        <v>1</v>
      </c>
    </row>
    <row r="4671" spans="1:4">
      <c r="A4671" s="2" t="s">
        <v>6237</v>
      </c>
      <c r="B4671" t="s">
        <v>7630</v>
      </c>
      <c r="C4671" t="s">
        <v>5917</v>
      </c>
      <c r="D4671">
        <v>2</v>
      </c>
    </row>
    <row r="4672" spans="1:4">
      <c r="A4672" s="2" t="s">
        <v>5227</v>
      </c>
      <c r="B4672" t="s">
        <v>7630</v>
      </c>
      <c r="C4672" t="s">
        <v>5917</v>
      </c>
      <c r="D4672">
        <v>2</v>
      </c>
    </row>
    <row r="4673" spans="1:4">
      <c r="A4673" s="2" t="s">
        <v>5833</v>
      </c>
      <c r="B4673" t="s">
        <v>7630</v>
      </c>
      <c r="C4673" t="s">
        <v>5917</v>
      </c>
      <c r="D4673">
        <v>2</v>
      </c>
    </row>
    <row r="4674" spans="1:4">
      <c r="A4674" s="2" t="s">
        <v>1442</v>
      </c>
      <c r="B4674" t="s">
        <v>7630</v>
      </c>
      <c r="C4674" t="s">
        <v>5917</v>
      </c>
      <c r="D4674">
        <v>2</v>
      </c>
    </row>
    <row r="4675" spans="1:4">
      <c r="A4675" s="2" t="s">
        <v>1412</v>
      </c>
      <c r="B4675" t="s">
        <v>7630</v>
      </c>
      <c r="C4675" t="s">
        <v>5917</v>
      </c>
      <c r="D4675">
        <v>2</v>
      </c>
    </row>
    <row r="4676" spans="1:4">
      <c r="A4676" s="2" t="s">
        <v>4316</v>
      </c>
      <c r="B4676" t="s">
        <v>7630</v>
      </c>
      <c r="C4676" t="s">
        <v>5917</v>
      </c>
      <c r="D4676">
        <v>2</v>
      </c>
    </row>
    <row r="4677" spans="1:4">
      <c r="A4677" s="2" t="s">
        <v>5022</v>
      </c>
      <c r="B4677" t="s">
        <v>7630</v>
      </c>
      <c r="C4677" t="s">
        <v>5917</v>
      </c>
      <c r="D4677">
        <v>2</v>
      </c>
    </row>
    <row r="4678" spans="1:4">
      <c r="A4678" s="2" t="s">
        <v>5014</v>
      </c>
      <c r="B4678" t="s">
        <v>7630</v>
      </c>
      <c r="C4678" t="s">
        <v>5917</v>
      </c>
      <c r="D4678">
        <v>2</v>
      </c>
    </row>
    <row r="4679" spans="1:4">
      <c r="A4679" s="2" t="s">
        <v>5060</v>
      </c>
      <c r="B4679" t="s">
        <v>7630</v>
      </c>
      <c r="C4679" t="s">
        <v>5917</v>
      </c>
      <c r="D4679">
        <v>2</v>
      </c>
    </row>
    <row r="4680" spans="1:4">
      <c r="A4680" s="2" t="s">
        <v>2487</v>
      </c>
      <c r="B4680" t="s">
        <v>5173</v>
      </c>
      <c r="C4680" t="s">
        <v>5917</v>
      </c>
      <c r="D4680">
        <v>1</v>
      </c>
    </row>
    <row r="4681" spans="1:4">
      <c r="A4681" s="2" t="s">
        <v>749</v>
      </c>
      <c r="B4681" t="s">
        <v>5385</v>
      </c>
      <c r="C4681" t="s">
        <v>5917</v>
      </c>
      <c r="D4681">
        <v>1</v>
      </c>
    </row>
    <row r="4682" spans="1:4">
      <c r="A4682" s="2" t="s">
        <v>3885</v>
      </c>
      <c r="B4682" t="s">
        <v>7630</v>
      </c>
      <c r="C4682" t="s">
        <v>5917</v>
      </c>
      <c r="D4682">
        <v>2</v>
      </c>
    </row>
    <row r="4683" spans="1:4">
      <c r="A4683" s="2" t="s">
        <v>6272</v>
      </c>
      <c r="B4683" t="s">
        <v>7630</v>
      </c>
      <c r="C4683" t="s">
        <v>5917</v>
      </c>
      <c r="D4683">
        <v>2</v>
      </c>
    </row>
    <row r="4684" spans="1:4">
      <c r="A4684" s="2" t="s">
        <v>5241</v>
      </c>
      <c r="B4684" t="s">
        <v>7630</v>
      </c>
      <c r="C4684" t="s">
        <v>5917</v>
      </c>
      <c r="D4684">
        <v>2</v>
      </c>
    </row>
    <row r="4685" spans="1:4">
      <c r="A4685" s="2" t="s">
        <v>1193</v>
      </c>
      <c r="B4685" t="s">
        <v>5385</v>
      </c>
      <c r="C4685" t="s">
        <v>5917</v>
      </c>
      <c r="D4685">
        <v>1</v>
      </c>
    </row>
    <row r="4686" spans="1:4">
      <c r="A4686" s="2" t="s">
        <v>976</v>
      </c>
      <c r="B4686" t="s">
        <v>5916</v>
      </c>
      <c r="C4686" t="s">
        <v>5917</v>
      </c>
      <c r="D4686">
        <v>1</v>
      </c>
    </row>
    <row r="4687" spans="1:4">
      <c r="A4687" s="2" t="s">
        <v>170</v>
      </c>
      <c r="B4687" t="s">
        <v>5916</v>
      </c>
      <c r="C4687" t="s">
        <v>5917</v>
      </c>
      <c r="D4687">
        <v>1</v>
      </c>
    </row>
    <row r="4688" spans="1:4">
      <c r="A4688" s="2" t="s">
        <v>3607</v>
      </c>
      <c r="B4688" t="s">
        <v>7630</v>
      </c>
      <c r="C4688" t="s">
        <v>5917</v>
      </c>
      <c r="D4688">
        <v>2</v>
      </c>
    </row>
    <row r="4689" spans="1:4">
      <c r="A4689" s="2" t="s">
        <v>7746</v>
      </c>
      <c r="B4689" t="s">
        <v>7630</v>
      </c>
      <c r="C4689" t="s">
        <v>5917</v>
      </c>
      <c r="D4689">
        <v>2</v>
      </c>
    </row>
    <row r="4690" spans="1:4">
      <c r="A4690" s="2" t="s">
        <v>5940</v>
      </c>
      <c r="B4690" t="s">
        <v>7630</v>
      </c>
      <c r="C4690" t="s">
        <v>5917</v>
      </c>
      <c r="D4690">
        <v>2</v>
      </c>
    </row>
    <row r="4691" spans="1:4">
      <c r="A4691" s="2" t="s">
        <v>2130</v>
      </c>
      <c r="B4691" t="s">
        <v>7630</v>
      </c>
      <c r="C4691" t="s">
        <v>5917</v>
      </c>
      <c r="D4691">
        <v>2</v>
      </c>
    </row>
    <row r="4692" spans="1:4">
      <c r="A4692" s="2" t="s">
        <v>2080</v>
      </c>
      <c r="B4692" t="s">
        <v>5385</v>
      </c>
      <c r="C4692" t="s">
        <v>5917</v>
      </c>
      <c r="D4692">
        <v>1</v>
      </c>
    </row>
    <row r="4693" spans="1:4">
      <c r="A4693" s="2" t="s">
        <v>5169</v>
      </c>
      <c r="B4693" t="s">
        <v>5172</v>
      </c>
      <c r="C4693" t="s">
        <v>5917</v>
      </c>
      <c r="D4693">
        <v>1</v>
      </c>
    </row>
    <row r="4694" spans="1:4">
      <c r="A4694" s="2" t="s">
        <v>7658</v>
      </c>
      <c r="B4694" t="s">
        <v>5385</v>
      </c>
      <c r="C4694" t="s">
        <v>5917</v>
      </c>
      <c r="D4694">
        <v>1</v>
      </c>
    </row>
    <row r="4695" spans="1:4">
      <c r="A4695" s="2" t="s">
        <v>905</v>
      </c>
      <c r="B4695" t="s">
        <v>2771</v>
      </c>
      <c r="C4695" t="s">
        <v>5917</v>
      </c>
      <c r="D4695">
        <v>1</v>
      </c>
    </row>
    <row r="4696" spans="1:4">
      <c r="A4696" s="2" t="s">
        <v>2484</v>
      </c>
      <c r="B4696" t="s">
        <v>5385</v>
      </c>
      <c r="C4696" t="s">
        <v>5917</v>
      </c>
      <c r="D4696">
        <v>1</v>
      </c>
    </row>
    <row r="4697" spans="1:4">
      <c r="A4697" s="2" t="s">
        <v>2810</v>
      </c>
      <c r="B4697" t="s">
        <v>5916</v>
      </c>
      <c r="C4697" t="s">
        <v>5756</v>
      </c>
      <c r="D4697">
        <v>1</v>
      </c>
    </row>
    <row r="4698" spans="1:4">
      <c r="A4698" s="2" t="s">
        <v>171</v>
      </c>
      <c r="B4698" t="s">
        <v>367</v>
      </c>
      <c r="C4698" t="s">
        <v>5917</v>
      </c>
      <c r="D4698">
        <v>1</v>
      </c>
    </row>
    <row r="4699" spans="1:4">
      <c r="A4699" s="2" t="s">
        <v>4434</v>
      </c>
      <c r="B4699" t="s">
        <v>7630</v>
      </c>
      <c r="C4699" t="s">
        <v>5917</v>
      </c>
      <c r="D4699">
        <v>2</v>
      </c>
    </row>
    <row r="4700" spans="1:4">
      <c r="A4700" s="2" t="s">
        <v>3291</v>
      </c>
      <c r="B4700" t="s">
        <v>7630</v>
      </c>
      <c r="C4700" t="s">
        <v>5917</v>
      </c>
      <c r="D4700">
        <v>2</v>
      </c>
    </row>
    <row r="4701" spans="1:4">
      <c r="A4701" s="2" t="s">
        <v>7394</v>
      </c>
      <c r="B4701" t="s">
        <v>5385</v>
      </c>
      <c r="C4701" t="s">
        <v>5917</v>
      </c>
      <c r="D4701">
        <v>1</v>
      </c>
    </row>
    <row r="4702" spans="1:4">
      <c r="A4702" s="2" t="s">
        <v>5813</v>
      </c>
      <c r="B4702" t="s">
        <v>5385</v>
      </c>
      <c r="C4702" t="s">
        <v>5917</v>
      </c>
      <c r="D4702">
        <v>1</v>
      </c>
    </row>
    <row r="4703" spans="1:4">
      <c r="A4703" s="2" t="s">
        <v>6369</v>
      </c>
      <c r="B4703" t="s">
        <v>7630</v>
      </c>
      <c r="C4703" t="s">
        <v>5917</v>
      </c>
      <c r="D4703">
        <v>2</v>
      </c>
    </row>
    <row r="4704" spans="1:4">
      <c r="A4704" s="2" t="s">
        <v>7513</v>
      </c>
      <c r="B4704" t="s">
        <v>7630</v>
      </c>
      <c r="C4704" t="s">
        <v>5917</v>
      </c>
      <c r="D4704">
        <v>2</v>
      </c>
    </row>
    <row r="4705" spans="1:4">
      <c r="A4705" s="2" t="s">
        <v>6277</v>
      </c>
      <c r="B4705" t="s">
        <v>7630</v>
      </c>
      <c r="C4705" t="s">
        <v>5917</v>
      </c>
      <c r="D4705">
        <v>2</v>
      </c>
    </row>
    <row r="4706" spans="1:4">
      <c r="A4706" s="2" t="s">
        <v>1129</v>
      </c>
      <c r="B4706" t="s">
        <v>5385</v>
      </c>
      <c r="C4706" t="s">
        <v>5917</v>
      </c>
      <c r="D4706">
        <v>1</v>
      </c>
    </row>
    <row r="4707" spans="1:4">
      <c r="A4707" s="2" t="s">
        <v>172</v>
      </c>
      <c r="B4707" t="s">
        <v>368</v>
      </c>
      <c r="C4707" t="s">
        <v>5917</v>
      </c>
      <c r="D4707">
        <v>1</v>
      </c>
    </row>
    <row r="4708" spans="1:4">
      <c r="A4708" s="2" t="s">
        <v>91</v>
      </c>
      <c r="B4708" t="s">
        <v>5385</v>
      </c>
      <c r="C4708" t="s">
        <v>5917</v>
      </c>
      <c r="D4708">
        <v>1</v>
      </c>
    </row>
    <row r="4709" spans="1:4">
      <c r="A4709" s="2" t="s">
        <v>399</v>
      </c>
      <c r="B4709" t="s">
        <v>5916</v>
      </c>
      <c r="C4709" t="s">
        <v>5917</v>
      </c>
      <c r="D4709">
        <v>1</v>
      </c>
    </row>
    <row r="4710" spans="1:4">
      <c r="A4710" s="2" t="s">
        <v>1372</v>
      </c>
      <c r="B4710" t="s">
        <v>7630</v>
      </c>
      <c r="C4710" t="s">
        <v>5917</v>
      </c>
      <c r="D4710">
        <v>2</v>
      </c>
    </row>
    <row r="4711" spans="1:4">
      <c r="A4711" s="2" t="s">
        <v>4627</v>
      </c>
      <c r="B4711" t="s">
        <v>7630</v>
      </c>
      <c r="C4711" t="s">
        <v>5917</v>
      </c>
      <c r="D4711">
        <v>2</v>
      </c>
    </row>
    <row r="4712" spans="1:4">
      <c r="A4712" s="2" t="s">
        <v>4872</v>
      </c>
      <c r="B4712" t="s">
        <v>7630</v>
      </c>
      <c r="C4712" t="s">
        <v>5917</v>
      </c>
      <c r="D4712">
        <v>2</v>
      </c>
    </row>
    <row r="4713" spans="1:4">
      <c r="A4713" s="2" t="s">
        <v>5992</v>
      </c>
      <c r="B4713" t="s">
        <v>7630</v>
      </c>
      <c r="C4713" t="s">
        <v>5917</v>
      </c>
      <c r="D4713">
        <v>2</v>
      </c>
    </row>
    <row r="4714" spans="1:4">
      <c r="A4714" s="2" t="s">
        <v>2038</v>
      </c>
      <c r="B4714" t="s">
        <v>7630</v>
      </c>
      <c r="C4714" t="s">
        <v>5917</v>
      </c>
      <c r="D4714">
        <v>2</v>
      </c>
    </row>
    <row r="4715" spans="1:4">
      <c r="A4715" s="2" t="s">
        <v>7161</v>
      </c>
      <c r="B4715" t="s">
        <v>7630</v>
      </c>
      <c r="C4715" t="s">
        <v>5917</v>
      </c>
      <c r="D4715">
        <v>2</v>
      </c>
    </row>
    <row r="4716" spans="1:4">
      <c r="A4716" s="2" t="s">
        <v>7140</v>
      </c>
      <c r="B4716" t="s">
        <v>7630</v>
      </c>
      <c r="C4716" t="s">
        <v>5917</v>
      </c>
      <c r="D4716">
        <v>2</v>
      </c>
    </row>
    <row r="4717" spans="1:4">
      <c r="A4717" s="2" t="s">
        <v>2058</v>
      </c>
      <c r="B4717" t="s">
        <v>7630</v>
      </c>
      <c r="C4717" t="s">
        <v>5917</v>
      </c>
      <c r="D4717">
        <v>2</v>
      </c>
    </row>
    <row r="4718" spans="1:4">
      <c r="A4718" s="2" t="s">
        <v>6215</v>
      </c>
      <c r="B4718" t="s">
        <v>5168</v>
      </c>
      <c r="C4718" t="s">
        <v>5758</v>
      </c>
      <c r="D4718">
        <v>2</v>
      </c>
    </row>
    <row r="4719" spans="1:4">
      <c r="A4719" s="2" t="s">
        <v>7293</v>
      </c>
      <c r="B4719" t="s">
        <v>368</v>
      </c>
      <c r="C4719" t="s">
        <v>5917</v>
      </c>
      <c r="D4719">
        <v>2</v>
      </c>
    </row>
    <row r="4720" spans="1:4">
      <c r="A4720" s="2" t="s">
        <v>4747</v>
      </c>
      <c r="B4720" t="s">
        <v>5385</v>
      </c>
      <c r="C4720" t="s">
        <v>5917</v>
      </c>
      <c r="D4720">
        <v>1</v>
      </c>
    </row>
    <row r="4721" spans="1:4">
      <c r="A4721" s="2" t="s">
        <v>2503</v>
      </c>
      <c r="B4721" t="s">
        <v>5385</v>
      </c>
      <c r="C4721" t="s">
        <v>5917</v>
      </c>
      <c r="D4721">
        <v>1</v>
      </c>
    </row>
    <row r="4722" spans="1:4">
      <c r="A4722" s="2" t="s">
        <v>5761</v>
      </c>
      <c r="B4722" t="s">
        <v>7630</v>
      </c>
      <c r="C4722" t="s">
        <v>5917</v>
      </c>
      <c r="D4722">
        <v>2</v>
      </c>
    </row>
    <row r="4723" spans="1:4">
      <c r="A4723" s="2" t="s">
        <v>4229</v>
      </c>
      <c r="B4723" t="s">
        <v>7630</v>
      </c>
      <c r="C4723" t="s">
        <v>5917</v>
      </c>
      <c r="D4723">
        <v>2</v>
      </c>
    </row>
    <row r="4724" spans="1:4">
      <c r="A4724" s="2" t="s">
        <v>3890</v>
      </c>
      <c r="B4724" t="s">
        <v>7630</v>
      </c>
      <c r="C4724" t="s">
        <v>5917</v>
      </c>
      <c r="D4724">
        <v>2</v>
      </c>
    </row>
    <row r="4725" spans="1:4">
      <c r="A4725" s="2" t="s">
        <v>4673</v>
      </c>
      <c r="B4725" t="s">
        <v>7630</v>
      </c>
      <c r="C4725" t="s">
        <v>5917</v>
      </c>
      <c r="D4725">
        <v>2</v>
      </c>
    </row>
    <row r="4726" spans="1:4">
      <c r="A4726" s="2" t="s">
        <v>2952</v>
      </c>
      <c r="B4726" t="s">
        <v>7630</v>
      </c>
      <c r="C4726" t="s">
        <v>5917</v>
      </c>
      <c r="D4726">
        <v>2</v>
      </c>
    </row>
    <row r="4727" spans="1:4">
      <c r="A4727" s="2" t="s">
        <v>6149</v>
      </c>
      <c r="B4727" t="s">
        <v>5916</v>
      </c>
      <c r="C4727" t="s">
        <v>5757</v>
      </c>
      <c r="D4727">
        <v>2</v>
      </c>
    </row>
    <row r="4728" spans="1:4">
      <c r="A4728" s="2" t="s">
        <v>3571</v>
      </c>
      <c r="B4728" t="s">
        <v>7630</v>
      </c>
      <c r="C4728" t="s">
        <v>5917</v>
      </c>
      <c r="D4728">
        <v>2</v>
      </c>
    </row>
    <row r="4729" spans="1:4">
      <c r="A4729" s="2" t="s">
        <v>2289</v>
      </c>
      <c r="B4729" t="s">
        <v>5385</v>
      </c>
      <c r="C4729" t="s">
        <v>5917</v>
      </c>
      <c r="D4729">
        <v>1</v>
      </c>
    </row>
    <row r="4730" spans="1:4">
      <c r="A4730" s="2" t="s">
        <v>2300</v>
      </c>
      <c r="B4730" t="s">
        <v>7630</v>
      </c>
      <c r="C4730" t="s">
        <v>5757</v>
      </c>
      <c r="D4730">
        <v>2</v>
      </c>
    </row>
    <row r="4731" spans="1:4">
      <c r="A4731" s="2" t="s">
        <v>4153</v>
      </c>
      <c r="B4731" t="s">
        <v>7630</v>
      </c>
      <c r="C4731" t="s">
        <v>5917</v>
      </c>
      <c r="D4731">
        <v>2</v>
      </c>
    </row>
    <row r="4732" spans="1:4">
      <c r="A4732" s="2" t="s">
        <v>7819</v>
      </c>
      <c r="B4732" t="s">
        <v>7630</v>
      </c>
      <c r="C4732" t="s">
        <v>5917</v>
      </c>
      <c r="D4732">
        <v>2</v>
      </c>
    </row>
    <row r="4733" spans="1:4">
      <c r="A4733" s="2" t="s">
        <v>1961</v>
      </c>
      <c r="B4733" t="s">
        <v>7630</v>
      </c>
      <c r="C4733" t="s">
        <v>5917</v>
      </c>
      <c r="D4733">
        <v>2</v>
      </c>
    </row>
    <row r="4734" spans="1:4">
      <c r="A4734" s="2" t="s">
        <v>6688</v>
      </c>
      <c r="B4734" t="s">
        <v>7630</v>
      </c>
      <c r="C4734" t="s">
        <v>5917</v>
      </c>
      <c r="D4734">
        <v>2</v>
      </c>
    </row>
    <row r="4735" spans="1:4">
      <c r="A4735" s="2" t="s">
        <v>6264</v>
      </c>
      <c r="B4735" t="s">
        <v>7630</v>
      </c>
      <c r="C4735" t="s">
        <v>5917</v>
      </c>
      <c r="D4735">
        <v>2</v>
      </c>
    </row>
    <row r="4736" spans="1:4">
      <c r="A4736" s="2" t="s">
        <v>7417</v>
      </c>
      <c r="B4736" t="s">
        <v>5385</v>
      </c>
      <c r="C4736" t="s">
        <v>5917</v>
      </c>
      <c r="D4736">
        <v>1</v>
      </c>
    </row>
    <row r="4737" spans="1:4">
      <c r="A4737" s="2" t="s">
        <v>328</v>
      </c>
      <c r="B4737" t="s">
        <v>5385</v>
      </c>
      <c r="C4737" t="s">
        <v>5917</v>
      </c>
      <c r="D4737">
        <v>1</v>
      </c>
    </row>
    <row r="4738" spans="1:4">
      <c r="A4738" s="2" t="s">
        <v>1576</v>
      </c>
      <c r="B4738" t="s">
        <v>7630</v>
      </c>
      <c r="C4738" t="s">
        <v>5917</v>
      </c>
      <c r="D4738">
        <v>2</v>
      </c>
    </row>
    <row r="4739" spans="1:4">
      <c r="A4739" s="2" t="s">
        <v>4568</v>
      </c>
      <c r="B4739" t="s">
        <v>7630</v>
      </c>
      <c r="C4739" t="s">
        <v>5917</v>
      </c>
      <c r="D4739">
        <v>2</v>
      </c>
    </row>
    <row r="4740" spans="1:4">
      <c r="A4740" s="2" t="s">
        <v>1546</v>
      </c>
      <c r="B4740" t="s">
        <v>7630</v>
      </c>
      <c r="C4740" t="s">
        <v>5917</v>
      </c>
      <c r="D4740">
        <v>2</v>
      </c>
    </row>
    <row r="4741" spans="1:4">
      <c r="A4741" s="2" t="s">
        <v>4177</v>
      </c>
      <c r="B4741" t="s">
        <v>7630</v>
      </c>
      <c r="C4741" t="s">
        <v>5917</v>
      </c>
      <c r="D4741">
        <v>2</v>
      </c>
    </row>
    <row r="4742" spans="1:4">
      <c r="A4742" s="2" t="s">
        <v>4968</v>
      </c>
      <c r="B4742" t="s">
        <v>7630</v>
      </c>
      <c r="C4742" t="s">
        <v>5917</v>
      </c>
      <c r="D4742">
        <v>2</v>
      </c>
    </row>
    <row r="4743" spans="1:4">
      <c r="A4743" s="2" t="s">
        <v>4834</v>
      </c>
      <c r="B4743" t="s">
        <v>7630</v>
      </c>
      <c r="C4743" t="s">
        <v>5917</v>
      </c>
      <c r="D4743">
        <v>2</v>
      </c>
    </row>
    <row r="4744" spans="1:4">
      <c r="A4744" s="2" t="s">
        <v>7021</v>
      </c>
      <c r="B4744" t="s">
        <v>5385</v>
      </c>
      <c r="C4744" t="s">
        <v>5917</v>
      </c>
      <c r="D4744">
        <v>1</v>
      </c>
    </row>
    <row r="4745" spans="1:4">
      <c r="A4745" s="2" t="s">
        <v>630</v>
      </c>
      <c r="B4745" t="s">
        <v>5385</v>
      </c>
      <c r="C4745" t="s">
        <v>5917</v>
      </c>
      <c r="D4745">
        <v>1</v>
      </c>
    </row>
    <row r="4746" spans="1:4">
      <c r="A4746" s="2" t="s">
        <v>5181</v>
      </c>
      <c r="B4746" t="s">
        <v>7630</v>
      </c>
      <c r="C4746" t="s">
        <v>5917</v>
      </c>
      <c r="D4746">
        <v>2</v>
      </c>
    </row>
    <row r="4747" spans="1:4">
      <c r="A4747" s="2" t="s">
        <v>3659</v>
      </c>
      <c r="B4747" t="s">
        <v>5385</v>
      </c>
      <c r="C4747" t="s">
        <v>5917</v>
      </c>
      <c r="D4747">
        <v>1</v>
      </c>
    </row>
    <row r="4748" spans="1:4">
      <c r="A4748" s="2" t="s">
        <v>2811</v>
      </c>
      <c r="B4748" t="s">
        <v>7630</v>
      </c>
      <c r="C4748" t="s">
        <v>5756</v>
      </c>
      <c r="D4748">
        <v>2</v>
      </c>
    </row>
    <row r="4749" spans="1:4">
      <c r="A4749" s="2" t="s">
        <v>1031</v>
      </c>
      <c r="B4749" t="s">
        <v>2602</v>
      </c>
      <c r="C4749" t="s">
        <v>5917</v>
      </c>
      <c r="D4749">
        <v>1</v>
      </c>
    </row>
    <row r="4750" spans="1:4">
      <c r="A4750" s="2" t="s">
        <v>3674</v>
      </c>
      <c r="B4750" t="s">
        <v>7630</v>
      </c>
      <c r="C4750" t="s">
        <v>5917</v>
      </c>
      <c r="D4750">
        <v>2</v>
      </c>
    </row>
    <row r="4751" spans="1:4">
      <c r="A4751" s="2" t="s">
        <v>7885</v>
      </c>
      <c r="B4751" t="s">
        <v>7630</v>
      </c>
      <c r="C4751" t="s">
        <v>5917</v>
      </c>
      <c r="D4751">
        <v>2</v>
      </c>
    </row>
    <row r="4752" spans="1:4">
      <c r="A4752" s="2" t="s">
        <v>5148</v>
      </c>
      <c r="B4752" t="s">
        <v>7630</v>
      </c>
      <c r="C4752" t="s">
        <v>5917</v>
      </c>
      <c r="D4752">
        <v>2</v>
      </c>
    </row>
    <row r="4753" spans="1:4">
      <c r="A4753" s="2" t="s">
        <v>7201</v>
      </c>
      <c r="B4753" t="s">
        <v>5385</v>
      </c>
      <c r="C4753" t="s">
        <v>5917</v>
      </c>
      <c r="D4753">
        <v>1</v>
      </c>
    </row>
    <row r="4754" spans="1:4">
      <c r="A4754" s="2" t="s">
        <v>7514</v>
      </c>
      <c r="B4754" t="s">
        <v>7630</v>
      </c>
      <c r="C4754" t="s">
        <v>5917</v>
      </c>
      <c r="D4754">
        <v>2</v>
      </c>
    </row>
    <row r="4755" spans="1:4">
      <c r="A4755" s="2" t="s">
        <v>1239</v>
      </c>
      <c r="B4755" t="s">
        <v>5916</v>
      </c>
      <c r="C4755" t="s">
        <v>5917</v>
      </c>
      <c r="D4755">
        <v>1</v>
      </c>
    </row>
    <row r="4756" spans="1:4">
      <c r="A4756" s="2" t="s">
        <v>1273</v>
      </c>
      <c r="B4756" t="s">
        <v>5385</v>
      </c>
      <c r="C4756" t="s">
        <v>5917</v>
      </c>
      <c r="D4756">
        <v>1</v>
      </c>
    </row>
    <row r="4757" spans="1:4">
      <c r="A4757" s="2" t="s">
        <v>1684</v>
      </c>
      <c r="B4757" t="s">
        <v>7630</v>
      </c>
      <c r="C4757" t="s">
        <v>5917</v>
      </c>
      <c r="D4757">
        <v>2</v>
      </c>
    </row>
    <row r="4758" spans="1:4">
      <c r="A4758" s="2" t="s">
        <v>4397</v>
      </c>
      <c r="B4758" t="s">
        <v>7630</v>
      </c>
      <c r="C4758" t="s">
        <v>5917</v>
      </c>
      <c r="D4758">
        <v>2</v>
      </c>
    </row>
    <row r="4759" spans="1:4">
      <c r="A4759" s="2" t="s">
        <v>4195</v>
      </c>
      <c r="B4759" t="s">
        <v>7630</v>
      </c>
      <c r="C4759" t="s">
        <v>5917</v>
      </c>
      <c r="D4759">
        <v>2</v>
      </c>
    </row>
    <row r="4760" spans="1:4">
      <c r="A4760" s="2" t="s">
        <v>1827</v>
      </c>
      <c r="B4760" t="s">
        <v>7630</v>
      </c>
      <c r="C4760" t="s">
        <v>5917</v>
      </c>
      <c r="D4760">
        <v>2</v>
      </c>
    </row>
    <row r="4761" spans="1:4">
      <c r="A4761" s="2" t="s">
        <v>7806</v>
      </c>
      <c r="B4761" t="s">
        <v>7630</v>
      </c>
      <c r="C4761" t="s">
        <v>5917</v>
      </c>
      <c r="D4761">
        <v>2</v>
      </c>
    </row>
    <row r="4762" spans="1:4">
      <c r="A4762" s="2" t="s">
        <v>5250</v>
      </c>
      <c r="B4762" t="s">
        <v>2603</v>
      </c>
      <c r="C4762" t="s">
        <v>5758</v>
      </c>
      <c r="D4762">
        <v>1</v>
      </c>
    </row>
    <row r="4763" spans="1:4">
      <c r="A4763" s="2" t="s">
        <v>2154</v>
      </c>
      <c r="B4763" t="s">
        <v>7630</v>
      </c>
      <c r="C4763" t="s">
        <v>5917</v>
      </c>
      <c r="D4763">
        <v>2</v>
      </c>
    </row>
    <row r="4764" spans="1:4">
      <c r="A4764" s="2" t="s">
        <v>1235</v>
      </c>
      <c r="B4764" t="s">
        <v>5916</v>
      </c>
      <c r="C4764" t="s">
        <v>5917</v>
      </c>
      <c r="D4764">
        <v>1</v>
      </c>
    </row>
    <row r="4765" spans="1:4">
      <c r="A4765" s="2" t="s">
        <v>1400</v>
      </c>
      <c r="B4765" t="s">
        <v>7630</v>
      </c>
      <c r="C4765" t="s">
        <v>5917</v>
      </c>
      <c r="D4765">
        <v>2</v>
      </c>
    </row>
    <row r="4766" spans="1:4">
      <c r="A4766" s="2" t="s">
        <v>4029</v>
      </c>
      <c r="B4766" t="s">
        <v>7630</v>
      </c>
      <c r="C4766" t="s">
        <v>5917</v>
      </c>
      <c r="D4766">
        <v>2</v>
      </c>
    </row>
    <row r="4767" spans="1:4">
      <c r="A4767" s="2" t="s">
        <v>4308</v>
      </c>
      <c r="B4767" t="s">
        <v>7630</v>
      </c>
      <c r="C4767" t="s">
        <v>5917</v>
      </c>
      <c r="D4767">
        <v>2</v>
      </c>
    </row>
    <row r="4768" spans="1:4">
      <c r="A4768" s="2" t="s">
        <v>3090</v>
      </c>
      <c r="B4768" t="s">
        <v>7630</v>
      </c>
      <c r="C4768" t="s">
        <v>5917</v>
      </c>
      <c r="D4768">
        <v>2</v>
      </c>
    </row>
    <row r="4769" spans="1:4">
      <c r="A4769" s="2" t="s">
        <v>5406</v>
      </c>
      <c r="B4769" t="s">
        <v>7630</v>
      </c>
      <c r="C4769" t="s">
        <v>5917</v>
      </c>
      <c r="D4769">
        <v>2</v>
      </c>
    </row>
    <row r="4770" spans="1:4">
      <c r="A4770" s="2" t="s">
        <v>5920</v>
      </c>
      <c r="B4770" t="s">
        <v>7630</v>
      </c>
      <c r="C4770" t="s">
        <v>5917</v>
      </c>
      <c r="D4770">
        <v>2</v>
      </c>
    </row>
    <row r="4771" spans="1:4">
      <c r="A4771" s="2" t="s">
        <v>329</v>
      </c>
      <c r="B4771" t="s">
        <v>5385</v>
      </c>
      <c r="C4771" t="s">
        <v>5917</v>
      </c>
      <c r="D4771">
        <v>1</v>
      </c>
    </row>
    <row r="4772" spans="1:4">
      <c r="A4772" s="2" t="s">
        <v>5709</v>
      </c>
      <c r="B4772" t="s">
        <v>7630</v>
      </c>
      <c r="C4772" t="s">
        <v>5917</v>
      </c>
      <c r="D4772">
        <v>2</v>
      </c>
    </row>
    <row r="4773" spans="1:4">
      <c r="A4773" s="2" t="s">
        <v>2912</v>
      </c>
      <c r="B4773" t="s">
        <v>7630</v>
      </c>
      <c r="C4773" t="s">
        <v>5917</v>
      </c>
      <c r="D4773">
        <v>2</v>
      </c>
    </row>
    <row r="4774" spans="1:4">
      <c r="A4774" s="2" t="s">
        <v>7515</v>
      </c>
      <c r="B4774" t="s">
        <v>7630</v>
      </c>
      <c r="C4774" t="s">
        <v>5917</v>
      </c>
      <c r="D4774">
        <v>2</v>
      </c>
    </row>
    <row r="4775" spans="1:4">
      <c r="A4775" s="2" t="s">
        <v>2410</v>
      </c>
      <c r="B4775" t="s">
        <v>2593</v>
      </c>
      <c r="C4775" t="s">
        <v>5756</v>
      </c>
      <c r="D4775">
        <v>2</v>
      </c>
    </row>
    <row r="4776" spans="1:4">
      <c r="A4776" s="2" t="s">
        <v>901</v>
      </c>
      <c r="B4776" t="s">
        <v>5385</v>
      </c>
      <c r="C4776" t="s">
        <v>5917</v>
      </c>
      <c r="D4776">
        <v>1</v>
      </c>
    </row>
    <row r="4777" spans="1:4">
      <c r="A4777" s="2" t="s">
        <v>2661</v>
      </c>
      <c r="B4777" t="s">
        <v>5916</v>
      </c>
      <c r="C4777" t="s">
        <v>5917</v>
      </c>
      <c r="D4777">
        <v>1</v>
      </c>
    </row>
    <row r="4778" spans="1:4">
      <c r="A4778" s="2" t="s">
        <v>1521</v>
      </c>
      <c r="B4778" t="s">
        <v>7630</v>
      </c>
      <c r="C4778" t="s">
        <v>5917</v>
      </c>
      <c r="D4778">
        <v>2</v>
      </c>
    </row>
    <row r="4779" spans="1:4">
      <c r="A4779" s="2" t="s">
        <v>7913</v>
      </c>
      <c r="B4779" t="s">
        <v>7630</v>
      </c>
      <c r="C4779" t="s">
        <v>5917</v>
      </c>
      <c r="D4779">
        <v>2</v>
      </c>
    </row>
    <row r="4780" spans="1:4">
      <c r="A4780" s="2" t="s">
        <v>7476</v>
      </c>
      <c r="B4780" t="s">
        <v>7630</v>
      </c>
      <c r="C4780" t="s">
        <v>5917</v>
      </c>
      <c r="D4780">
        <v>2</v>
      </c>
    </row>
    <row r="4781" spans="1:4">
      <c r="A4781" s="2" t="s">
        <v>6986</v>
      </c>
      <c r="B4781" t="s">
        <v>7630</v>
      </c>
      <c r="C4781" t="s">
        <v>5917</v>
      </c>
      <c r="D4781">
        <v>2</v>
      </c>
    </row>
    <row r="4782" spans="1:4">
      <c r="A4782" s="2" t="s">
        <v>3777</v>
      </c>
      <c r="B4782" t="s">
        <v>7630</v>
      </c>
      <c r="C4782" t="s">
        <v>5917</v>
      </c>
      <c r="D4782">
        <v>2</v>
      </c>
    </row>
    <row r="4783" spans="1:4">
      <c r="A4783" s="2" t="s">
        <v>2342</v>
      </c>
      <c r="B4783" t="s">
        <v>5172</v>
      </c>
      <c r="C4783" t="s">
        <v>5917</v>
      </c>
      <c r="D4783">
        <v>1</v>
      </c>
    </row>
    <row r="4784" spans="1:4">
      <c r="A4784" s="2" t="s">
        <v>824</v>
      </c>
      <c r="B4784" t="s">
        <v>5385</v>
      </c>
      <c r="C4784" t="s">
        <v>5917</v>
      </c>
      <c r="D4784">
        <v>1</v>
      </c>
    </row>
    <row r="4785" spans="1:4">
      <c r="A4785" s="2" t="s">
        <v>1465</v>
      </c>
      <c r="B4785" t="s">
        <v>7630</v>
      </c>
      <c r="C4785" t="s">
        <v>5917</v>
      </c>
      <c r="D4785">
        <v>2</v>
      </c>
    </row>
    <row r="4786" spans="1:4">
      <c r="A4786" s="2" t="s">
        <v>1790</v>
      </c>
      <c r="B4786" t="s">
        <v>7630</v>
      </c>
      <c r="C4786" t="s">
        <v>5917</v>
      </c>
      <c r="D4786">
        <v>2</v>
      </c>
    </row>
    <row r="4787" spans="1:4">
      <c r="A4787" s="2" t="s">
        <v>3713</v>
      </c>
      <c r="B4787" t="s">
        <v>7630</v>
      </c>
      <c r="C4787" t="s">
        <v>5917</v>
      </c>
      <c r="D4787">
        <v>2</v>
      </c>
    </row>
    <row r="4788" spans="1:4">
      <c r="A4788" s="2" t="s">
        <v>3786</v>
      </c>
      <c r="B4788" t="s">
        <v>7630</v>
      </c>
      <c r="C4788" t="s">
        <v>5917</v>
      </c>
      <c r="D4788">
        <v>2</v>
      </c>
    </row>
    <row r="4789" spans="1:4">
      <c r="A4789" s="2" t="s">
        <v>3238</v>
      </c>
      <c r="B4789" t="s">
        <v>7630</v>
      </c>
      <c r="C4789" t="s">
        <v>5917</v>
      </c>
      <c r="D4789">
        <v>2</v>
      </c>
    </row>
    <row r="4790" spans="1:4">
      <c r="A4790" s="2" t="s">
        <v>6099</v>
      </c>
      <c r="B4790" t="s">
        <v>7630</v>
      </c>
      <c r="C4790" t="s">
        <v>5917</v>
      </c>
      <c r="D4790">
        <v>2</v>
      </c>
    </row>
    <row r="4791" spans="1:4">
      <c r="A4791" s="2" t="s">
        <v>3412</v>
      </c>
      <c r="B4791" t="s">
        <v>7630</v>
      </c>
      <c r="C4791" t="s">
        <v>5917</v>
      </c>
      <c r="D4791">
        <v>2</v>
      </c>
    </row>
    <row r="4792" spans="1:4">
      <c r="A4792" s="2" t="s">
        <v>5478</v>
      </c>
      <c r="B4792" t="s">
        <v>7630</v>
      </c>
      <c r="C4792" t="s">
        <v>5917</v>
      </c>
      <c r="D4792">
        <v>2</v>
      </c>
    </row>
    <row r="4793" spans="1:4">
      <c r="A4793" s="2" t="s">
        <v>3736</v>
      </c>
      <c r="B4793" t="s">
        <v>7630</v>
      </c>
      <c r="C4793" t="s">
        <v>5917</v>
      </c>
      <c r="D4793">
        <v>2</v>
      </c>
    </row>
    <row r="4794" spans="1:4">
      <c r="A4794" s="2" t="s">
        <v>3963</v>
      </c>
      <c r="B4794" t="s">
        <v>7630</v>
      </c>
      <c r="C4794" t="s">
        <v>5917</v>
      </c>
      <c r="D4794">
        <v>2</v>
      </c>
    </row>
    <row r="4795" spans="1:4">
      <c r="A4795" s="2" t="s">
        <v>3311</v>
      </c>
      <c r="B4795" t="s">
        <v>7630</v>
      </c>
      <c r="C4795" t="s">
        <v>5917</v>
      </c>
      <c r="D4795">
        <v>2</v>
      </c>
    </row>
    <row r="4796" spans="1:4">
      <c r="A4796" s="2" t="s">
        <v>6580</v>
      </c>
      <c r="B4796" t="s">
        <v>7630</v>
      </c>
      <c r="C4796" t="s">
        <v>5917</v>
      </c>
      <c r="D4796">
        <v>2</v>
      </c>
    </row>
    <row r="4797" spans="1:4">
      <c r="A4797" s="2" t="s">
        <v>1747</v>
      </c>
      <c r="B4797" t="s">
        <v>5385</v>
      </c>
      <c r="C4797" t="s">
        <v>5917</v>
      </c>
      <c r="D4797">
        <v>1</v>
      </c>
    </row>
    <row r="4798" spans="1:4">
      <c r="A4798" s="2" t="s">
        <v>6338</v>
      </c>
      <c r="B4798" t="s">
        <v>7630</v>
      </c>
      <c r="C4798" t="s">
        <v>5917</v>
      </c>
      <c r="D4798">
        <v>2</v>
      </c>
    </row>
    <row r="4799" spans="1:4">
      <c r="A4799" s="2" t="s">
        <v>789</v>
      </c>
      <c r="B4799" t="s">
        <v>5916</v>
      </c>
      <c r="C4799" t="s">
        <v>5917</v>
      </c>
      <c r="D4799">
        <v>1</v>
      </c>
    </row>
    <row r="4800" spans="1:4">
      <c r="A4800" s="2" t="s">
        <v>2662</v>
      </c>
      <c r="B4800" t="s">
        <v>608</v>
      </c>
      <c r="C4800" t="s">
        <v>5917</v>
      </c>
      <c r="D4800">
        <v>1</v>
      </c>
    </row>
    <row r="4801" spans="1:4">
      <c r="A4801" s="2" t="s">
        <v>529</v>
      </c>
      <c r="B4801" t="s">
        <v>5385</v>
      </c>
      <c r="C4801" t="s">
        <v>5917</v>
      </c>
      <c r="D4801">
        <v>1</v>
      </c>
    </row>
    <row r="4802" spans="1:4">
      <c r="A4802" s="2" t="s">
        <v>1508</v>
      </c>
      <c r="B4802" t="s">
        <v>7630</v>
      </c>
      <c r="C4802" t="s">
        <v>5917</v>
      </c>
      <c r="D4802">
        <v>2</v>
      </c>
    </row>
    <row r="4803" spans="1:4">
      <c r="A4803" s="2" t="s">
        <v>6912</v>
      </c>
      <c r="B4803" t="s">
        <v>7630</v>
      </c>
      <c r="C4803" t="s">
        <v>5917</v>
      </c>
      <c r="D4803">
        <v>2</v>
      </c>
    </row>
    <row r="4804" spans="1:4">
      <c r="A4804" s="2" t="s">
        <v>8011</v>
      </c>
      <c r="B4804" t="s">
        <v>7630</v>
      </c>
      <c r="C4804" t="s">
        <v>5917</v>
      </c>
      <c r="D4804">
        <v>2</v>
      </c>
    </row>
    <row r="4805" spans="1:4">
      <c r="A4805" s="2" t="s">
        <v>2345</v>
      </c>
      <c r="B4805" t="s">
        <v>7630</v>
      </c>
      <c r="C4805" t="s">
        <v>5917</v>
      </c>
      <c r="D4805">
        <v>2</v>
      </c>
    </row>
    <row r="4806" spans="1:4">
      <c r="A4806" s="2" t="s">
        <v>1063</v>
      </c>
      <c r="B4806" t="s">
        <v>5916</v>
      </c>
      <c r="C4806" t="s">
        <v>5917</v>
      </c>
      <c r="D4806">
        <v>1</v>
      </c>
    </row>
    <row r="4807" spans="1:4">
      <c r="A4807" s="2" t="s">
        <v>786</v>
      </c>
      <c r="B4807" t="s">
        <v>5916</v>
      </c>
      <c r="C4807" t="s">
        <v>5917</v>
      </c>
      <c r="D4807">
        <v>1</v>
      </c>
    </row>
    <row r="4808" spans="1:4">
      <c r="A4808" s="2" t="s">
        <v>5613</v>
      </c>
      <c r="B4808" t="s">
        <v>7630</v>
      </c>
      <c r="C4808" t="s">
        <v>5917</v>
      </c>
      <c r="D4808">
        <v>2</v>
      </c>
    </row>
    <row r="4809" spans="1:4">
      <c r="A4809" s="2" t="s">
        <v>3491</v>
      </c>
      <c r="B4809" t="s">
        <v>7630</v>
      </c>
      <c r="C4809" t="s">
        <v>5917</v>
      </c>
      <c r="D4809">
        <v>2</v>
      </c>
    </row>
    <row r="4810" spans="1:4">
      <c r="A4810" s="2" t="s">
        <v>7790</v>
      </c>
      <c r="B4810" t="s">
        <v>7630</v>
      </c>
      <c r="C4810" t="s">
        <v>5917</v>
      </c>
      <c r="D4810">
        <v>2</v>
      </c>
    </row>
    <row r="4811" spans="1:4">
      <c r="A4811" s="2" t="s">
        <v>6896</v>
      </c>
      <c r="B4811" t="s">
        <v>7630</v>
      </c>
      <c r="C4811" t="s">
        <v>5917</v>
      </c>
      <c r="D4811">
        <v>2</v>
      </c>
    </row>
    <row r="4812" spans="1:4">
      <c r="A4812" s="2" t="s">
        <v>6892</v>
      </c>
      <c r="B4812" t="s">
        <v>7630</v>
      </c>
      <c r="C4812" t="s">
        <v>5917</v>
      </c>
      <c r="D4812">
        <v>2</v>
      </c>
    </row>
    <row r="4813" spans="1:4">
      <c r="A4813" s="2" t="s">
        <v>5195</v>
      </c>
      <c r="B4813" t="s">
        <v>7630</v>
      </c>
      <c r="C4813" t="s">
        <v>5917</v>
      </c>
      <c r="D4813">
        <v>2</v>
      </c>
    </row>
    <row r="4814" spans="1:4">
      <c r="A4814" s="2" t="s">
        <v>2380</v>
      </c>
      <c r="B4814" t="s">
        <v>7737</v>
      </c>
      <c r="C4814" t="s">
        <v>5917</v>
      </c>
      <c r="D4814">
        <v>2</v>
      </c>
    </row>
    <row r="4815" spans="1:4">
      <c r="A4815" s="2" t="s">
        <v>1495</v>
      </c>
      <c r="B4815" t="s">
        <v>7630</v>
      </c>
      <c r="C4815" t="s">
        <v>5917</v>
      </c>
      <c r="D4815">
        <v>2</v>
      </c>
    </row>
    <row r="4816" spans="1:4">
      <c r="A4816" s="2" t="s">
        <v>7832</v>
      </c>
      <c r="B4816" t="s">
        <v>5916</v>
      </c>
      <c r="C4816" t="s">
        <v>5917</v>
      </c>
      <c r="D4816">
        <v>1</v>
      </c>
    </row>
    <row r="4817" spans="1:4">
      <c r="A4817" s="2" t="s">
        <v>1036</v>
      </c>
      <c r="B4817" t="s">
        <v>5385</v>
      </c>
      <c r="C4817" t="s">
        <v>5917</v>
      </c>
      <c r="D4817">
        <v>1</v>
      </c>
    </row>
    <row r="4818" spans="1:4">
      <c r="A4818" s="2" t="s">
        <v>1010</v>
      </c>
      <c r="B4818" t="s">
        <v>5385</v>
      </c>
      <c r="C4818" t="s">
        <v>5917</v>
      </c>
      <c r="D4818">
        <v>1</v>
      </c>
    </row>
    <row r="4819" spans="1:4">
      <c r="A4819" s="2" t="s">
        <v>2435</v>
      </c>
      <c r="B4819" t="s">
        <v>639</v>
      </c>
      <c r="C4819" t="s">
        <v>5917</v>
      </c>
      <c r="D4819">
        <v>1</v>
      </c>
    </row>
    <row r="4820" spans="1:4">
      <c r="A4820" s="2" t="s">
        <v>2663</v>
      </c>
      <c r="B4820" t="s">
        <v>31</v>
      </c>
      <c r="C4820" t="s">
        <v>5917</v>
      </c>
      <c r="D4820">
        <v>1</v>
      </c>
    </row>
    <row r="4821" spans="1:4">
      <c r="A4821" s="2" t="s">
        <v>4730</v>
      </c>
      <c r="B4821" t="s">
        <v>7630</v>
      </c>
      <c r="C4821" t="s">
        <v>5917</v>
      </c>
      <c r="D4821">
        <v>2</v>
      </c>
    </row>
    <row r="4822" spans="1:4">
      <c r="A4822" s="2" t="s">
        <v>3002</v>
      </c>
      <c r="B4822" t="s">
        <v>5916</v>
      </c>
      <c r="C4822" t="s">
        <v>5917</v>
      </c>
      <c r="D4822">
        <v>1</v>
      </c>
    </row>
    <row r="4823" spans="1:4">
      <c r="A4823" s="2" t="s">
        <v>2248</v>
      </c>
      <c r="B4823" t="s">
        <v>5385</v>
      </c>
      <c r="C4823" t="s">
        <v>5917</v>
      </c>
      <c r="D4823">
        <v>1</v>
      </c>
    </row>
    <row r="4824" spans="1:4">
      <c r="A4824" s="2" t="s">
        <v>5346</v>
      </c>
      <c r="B4824" t="s">
        <v>5916</v>
      </c>
      <c r="C4824" t="s">
        <v>5917</v>
      </c>
      <c r="D4824">
        <v>1</v>
      </c>
    </row>
    <row r="4825" spans="1:4">
      <c r="A4825" s="2" t="s">
        <v>4337</v>
      </c>
      <c r="B4825" t="s">
        <v>7630</v>
      </c>
      <c r="C4825" t="s">
        <v>5917</v>
      </c>
      <c r="D4825">
        <v>2</v>
      </c>
    </row>
    <row r="4826" spans="1:4">
      <c r="A4826" s="2" t="s">
        <v>3520</v>
      </c>
      <c r="B4826" t="s">
        <v>7630</v>
      </c>
      <c r="C4826" t="s">
        <v>5917</v>
      </c>
      <c r="D4826">
        <v>2</v>
      </c>
    </row>
    <row r="4827" spans="1:4">
      <c r="A4827" s="2" t="s">
        <v>2940</v>
      </c>
      <c r="B4827" t="s">
        <v>7630</v>
      </c>
      <c r="C4827" t="s">
        <v>5917</v>
      </c>
      <c r="D4827">
        <v>2</v>
      </c>
    </row>
    <row r="4828" spans="1:4">
      <c r="A4828" s="2" t="s">
        <v>7570</v>
      </c>
      <c r="B4828" t="s">
        <v>7630</v>
      </c>
      <c r="C4828" t="s">
        <v>5917</v>
      </c>
      <c r="D4828">
        <v>2</v>
      </c>
    </row>
    <row r="4829" spans="1:4">
      <c r="A4829" s="2" t="s">
        <v>7572</v>
      </c>
      <c r="B4829" t="s">
        <v>5385</v>
      </c>
      <c r="C4829" t="s">
        <v>5917</v>
      </c>
      <c r="D4829">
        <v>1</v>
      </c>
    </row>
    <row r="4830" spans="1:4">
      <c r="A4830" s="2" t="s">
        <v>7727</v>
      </c>
      <c r="B4830" t="s">
        <v>7630</v>
      </c>
      <c r="C4830" t="s">
        <v>5917</v>
      </c>
      <c r="D4830">
        <v>2</v>
      </c>
    </row>
    <row r="4831" spans="1:4">
      <c r="A4831" s="2" t="s">
        <v>644</v>
      </c>
      <c r="B4831" t="s">
        <v>5385</v>
      </c>
      <c r="C4831" t="s">
        <v>5917</v>
      </c>
      <c r="D4831">
        <v>1</v>
      </c>
    </row>
    <row r="4832" spans="1:4">
      <c r="A4832" s="2" t="s">
        <v>2468</v>
      </c>
      <c r="B4832" t="s">
        <v>5385</v>
      </c>
      <c r="C4832" t="s">
        <v>5917</v>
      </c>
      <c r="D4832">
        <v>1</v>
      </c>
    </row>
    <row r="4833" spans="1:4">
      <c r="A4833" s="2" t="s">
        <v>94</v>
      </c>
      <c r="B4833" t="s">
        <v>5385</v>
      </c>
      <c r="C4833" t="s">
        <v>5917</v>
      </c>
      <c r="D4833">
        <v>1</v>
      </c>
    </row>
    <row r="4834" spans="1:4">
      <c r="A4834" s="2" t="s">
        <v>4476</v>
      </c>
      <c r="B4834" t="s">
        <v>7630</v>
      </c>
      <c r="C4834" t="s">
        <v>5917</v>
      </c>
      <c r="D4834">
        <v>2</v>
      </c>
    </row>
    <row r="4835" spans="1:4">
      <c r="A4835" s="2" t="s">
        <v>3717</v>
      </c>
      <c r="B4835" t="s">
        <v>7630</v>
      </c>
      <c r="C4835" t="s">
        <v>5917</v>
      </c>
      <c r="D4835">
        <v>2</v>
      </c>
    </row>
    <row r="4836" spans="1:4">
      <c r="A4836" s="2" t="s">
        <v>4894</v>
      </c>
      <c r="B4836" t="s">
        <v>5385</v>
      </c>
      <c r="C4836" t="s">
        <v>5917</v>
      </c>
      <c r="D4836">
        <v>1</v>
      </c>
    </row>
    <row r="4837" spans="1:4">
      <c r="A4837" s="2" t="s">
        <v>3038</v>
      </c>
      <c r="B4837" t="s">
        <v>7630</v>
      </c>
      <c r="C4837" t="s">
        <v>5917</v>
      </c>
      <c r="D4837">
        <v>2</v>
      </c>
    </row>
    <row r="4838" spans="1:4">
      <c r="A4838" s="2" t="s">
        <v>1598</v>
      </c>
      <c r="B4838" t="s">
        <v>7630</v>
      </c>
      <c r="C4838" t="s">
        <v>5917</v>
      </c>
      <c r="D4838">
        <v>2</v>
      </c>
    </row>
    <row r="4839" spans="1:4">
      <c r="A4839" s="2" t="s">
        <v>3917</v>
      </c>
      <c r="B4839" t="s">
        <v>7630</v>
      </c>
      <c r="C4839" t="s">
        <v>5917</v>
      </c>
      <c r="D4839">
        <v>2</v>
      </c>
    </row>
    <row r="4840" spans="1:4">
      <c r="A4840" s="2" t="s">
        <v>4634</v>
      </c>
      <c r="B4840" t="s">
        <v>7630</v>
      </c>
      <c r="C4840" t="s">
        <v>5917</v>
      </c>
      <c r="D4840">
        <v>2</v>
      </c>
    </row>
    <row r="4841" spans="1:4">
      <c r="A4841" s="2" t="s">
        <v>7301</v>
      </c>
      <c r="B4841" t="s">
        <v>7630</v>
      </c>
      <c r="C4841" t="s">
        <v>5917</v>
      </c>
      <c r="D4841">
        <v>2</v>
      </c>
    </row>
    <row r="4842" spans="1:4">
      <c r="A4842" s="2" t="s">
        <v>5898</v>
      </c>
      <c r="B4842" t="s">
        <v>7630</v>
      </c>
      <c r="C4842" t="s">
        <v>5917</v>
      </c>
      <c r="D4842">
        <v>2</v>
      </c>
    </row>
    <row r="4843" spans="1:4">
      <c r="A4843" s="2" t="s">
        <v>7586</v>
      </c>
      <c r="B4843" t="s">
        <v>7630</v>
      </c>
      <c r="C4843" t="s">
        <v>5917</v>
      </c>
      <c r="D4843">
        <v>2</v>
      </c>
    </row>
    <row r="4844" spans="1:4">
      <c r="A4844" s="2" t="s">
        <v>5701</v>
      </c>
      <c r="B4844" t="s">
        <v>5173</v>
      </c>
      <c r="C4844" t="s">
        <v>5758</v>
      </c>
      <c r="D4844">
        <v>2</v>
      </c>
    </row>
    <row r="4845" spans="1:4">
      <c r="A4845" s="2" t="s">
        <v>3008</v>
      </c>
      <c r="B4845" t="s">
        <v>7630</v>
      </c>
      <c r="C4845" t="s">
        <v>5917</v>
      </c>
      <c r="D4845">
        <v>2</v>
      </c>
    </row>
    <row r="4846" spans="1:4">
      <c r="A4846" s="2" t="s">
        <v>7386</v>
      </c>
      <c r="B4846" t="s">
        <v>5385</v>
      </c>
      <c r="C4846" t="s">
        <v>5917</v>
      </c>
      <c r="D4846">
        <v>1</v>
      </c>
    </row>
    <row r="4847" spans="1:4">
      <c r="A4847" s="2" t="s">
        <v>6627</v>
      </c>
      <c r="B4847" t="s">
        <v>7630</v>
      </c>
      <c r="C4847" t="s">
        <v>5917</v>
      </c>
      <c r="D4847">
        <v>2</v>
      </c>
    </row>
    <row r="4848" spans="1:4">
      <c r="A4848" s="2" t="s">
        <v>1040</v>
      </c>
      <c r="B4848" t="s">
        <v>5916</v>
      </c>
      <c r="C4848" t="s">
        <v>5917</v>
      </c>
      <c r="D4848">
        <v>1</v>
      </c>
    </row>
    <row r="4849" spans="1:4">
      <c r="A4849" s="2" t="s">
        <v>1434</v>
      </c>
      <c r="B4849" t="s">
        <v>7630</v>
      </c>
      <c r="C4849" t="s">
        <v>5917</v>
      </c>
      <c r="D4849">
        <v>2</v>
      </c>
    </row>
    <row r="4850" spans="1:4">
      <c r="A4850" s="2" t="s">
        <v>3749</v>
      </c>
      <c r="B4850" t="s">
        <v>7630</v>
      </c>
      <c r="C4850" t="s">
        <v>5917</v>
      </c>
      <c r="D4850">
        <v>2</v>
      </c>
    </row>
    <row r="4851" spans="1:4">
      <c r="A4851" s="2" t="s">
        <v>3295</v>
      </c>
      <c r="B4851" t="s">
        <v>7630</v>
      </c>
      <c r="C4851" t="s">
        <v>5917</v>
      </c>
      <c r="D4851">
        <v>2</v>
      </c>
    </row>
    <row r="4852" spans="1:4">
      <c r="A4852" s="2" t="s">
        <v>5280</v>
      </c>
      <c r="B4852" t="s">
        <v>7630</v>
      </c>
      <c r="C4852" t="s">
        <v>5917</v>
      </c>
      <c r="D4852">
        <v>2</v>
      </c>
    </row>
    <row r="4853" spans="1:4">
      <c r="A4853" s="2" t="s">
        <v>5187</v>
      </c>
      <c r="B4853" t="s">
        <v>7630</v>
      </c>
      <c r="C4853" t="s">
        <v>5917</v>
      </c>
      <c r="D4853">
        <v>2</v>
      </c>
    </row>
    <row r="4854" spans="1:4">
      <c r="A4854" s="2" t="s">
        <v>5837</v>
      </c>
      <c r="B4854" t="s">
        <v>2594</v>
      </c>
      <c r="C4854" t="s">
        <v>5917</v>
      </c>
      <c r="D4854">
        <v>1</v>
      </c>
    </row>
    <row r="4855" spans="1:4">
      <c r="A4855" s="2" t="s">
        <v>114</v>
      </c>
      <c r="B4855" t="s">
        <v>5385</v>
      </c>
      <c r="C4855" t="s">
        <v>5917</v>
      </c>
      <c r="D4855">
        <v>1</v>
      </c>
    </row>
    <row r="4856" spans="1:4">
      <c r="A4856" s="2" t="s">
        <v>5769</v>
      </c>
      <c r="B4856" t="s">
        <v>7630</v>
      </c>
      <c r="C4856" t="s">
        <v>5917</v>
      </c>
      <c r="D4856">
        <v>2</v>
      </c>
    </row>
    <row r="4857" spans="1:4">
      <c r="A4857" s="2" t="s">
        <v>3259</v>
      </c>
      <c r="B4857" t="s">
        <v>7630</v>
      </c>
      <c r="C4857" t="s">
        <v>5917</v>
      </c>
      <c r="D4857">
        <v>2</v>
      </c>
    </row>
    <row r="4858" spans="1:4">
      <c r="A4858" s="2" t="s">
        <v>7176</v>
      </c>
      <c r="B4858" t="s">
        <v>7630</v>
      </c>
      <c r="C4858" t="s">
        <v>5917</v>
      </c>
      <c r="D4858">
        <v>2</v>
      </c>
    </row>
    <row r="4859" spans="1:4">
      <c r="A4859" s="2" t="s">
        <v>3162</v>
      </c>
      <c r="B4859" t="s">
        <v>7630</v>
      </c>
      <c r="C4859" t="s">
        <v>5917</v>
      </c>
      <c r="D4859">
        <v>2</v>
      </c>
    </row>
    <row r="4860" spans="1:4">
      <c r="A4860" s="2" t="s">
        <v>6625</v>
      </c>
      <c r="B4860" t="s">
        <v>5916</v>
      </c>
      <c r="C4860" t="s">
        <v>5917</v>
      </c>
      <c r="D4860">
        <v>1</v>
      </c>
    </row>
    <row r="4861" spans="1:4">
      <c r="A4861" s="2" t="s">
        <v>2521</v>
      </c>
      <c r="B4861" t="s">
        <v>5385</v>
      </c>
      <c r="C4861" t="s">
        <v>5917</v>
      </c>
      <c r="D4861">
        <v>1</v>
      </c>
    </row>
    <row r="4862" spans="1:4">
      <c r="A4862" s="2" t="s">
        <v>4365</v>
      </c>
      <c r="B4862" t="s">
        <v>7630</v>
      </c>
      <c r="C4862" t="s">
        <v>5917</v>
      </c>
      <c r="D4862">
        <v>2</v>
      </c>
    </row>
    <row r="4863" spans="1:4">
      <c r="A4863" s="2" t="s">
        <v>3704</v>
      </c>
      <c r="B4863" t="s">
        <v>7630</v>
      </c>
      <c r="C4863" t="s">
        <v>5917</v>
      </c>
      <c r="D4863">
        <v>2</v>
      </c>
    </row>
    <row r="4864" spans="1:4">
      <c r="A4864" s="2" t="s">
        <v>3615</v>
      </c>
      <c r="B4864" t="s">
        <v>7630</v>
      </c>
      <c r="C4864" t="s">
        <v>5917</v>
      </c>
      <c r="D4864">
        <v>2</v>
      </c>
    </row>
    <row r="4865" spans="1:4">
      <c r="A4865" s="2" t="s">
        <v>5207</v>
      </c>
      <c r="B4865" t="s">
        <v>7630</v>
      </c>
      <c r="C4865" t="s">
        <v>5917</v>
      </c>
      <c r="D4865">
        <v>2</v>
      </c>
    </row>
    <row r="4866" spans="1:4">
      <c r="A4866" s="2" t="s">
        <v>5540</v>
      </c>
      <c r="B4866" t="s">
        <v>7630</v>
      </c>
      <c r="C4866" t="s">
        <v>5917</v>
      </c>
      <c r="D4866">
        <v>2</v>
      </c>
    </row>
    <row r="4867" spans="1:4">
      <c r="A4867" s="2" t="s">
        <v>2418</v>
      </c>
      <c r="B4867" t="s">
        <v>2770</v>
      </c>
      <c r="C4867" t="s">
        <v>5756</v>
      </c>
      <c r="D4867">
        <v>2</v>
      </c>
    </row>
    <row r="4868" spans="1:4">
      <c r="A4868" s="2" t="s">
        <v>2775</v>
      </c>
      <c r="B4868" t="s">
        <v>7630</v>
      </c>
      <c r="C4868" t="s">
        <v>5917</v>
      </c>
      <c r="D4868">
        <v>2</v>
      </c>
    </row>
    <row r="4869" spans="1:4">
      <c r="A4869" s="2" t="s">
        <v>3998</v>
      </c>
      <c r="B4869" t="s">
        <v>7630</v>
      </c>
      <c r="C4869" t="s">
        <v>5917</v>
      </c>
      <c r="D4869">
        <v>2</v>
      </c>
    </row>
    <row r="4870" spans="1:4">
      <c r="A4870" s="2" t="s">
        <v>5892</v>
      </c>
      <c r="B4870" t="s">
        <v>7630</v>
      </c>
      <c r="C4870" t="s">
        <v>5917</v>
      </c>
      <c r="D4870">
        <v>2</v>
      </c>
    </row>
    <row r="4871" spans="1:4">
      <c r="A4871" s="2" t="s">
        <v>1902</v>
      </c>
      <c r="B4871" t="s">
        <v>7630</v>
      </c>
      <c r="C4871" t="s">
        <v>5917</v>
      </c>
      <c r="D4871">
        <v>2</v>
      </c>
    </row>
    <row r="4872" spans="1:4">
      <c r="A4872" s="2" t="s">
        <v>2233</v>
      </c>
      <c r="B4872" t="s">
        <v>7630</v>
      </c>
      <c r="C4872" t="s">
        <v>5917</v>
      </c>
      <c r="D4872">
        <v>2</v>
      </c>
    </row>
    <row r="4873" spans="1:4">
      <c r="A4873" s="2" t="s">
        <v>6289</v>
      </c>
      <c r="B4873" t="s">
        <v>7630</v>
      </c>
      <c r="C4873" t="s">
        <v>5917</v>
      </c>
      <c r="D4873">
        <v>2</v>
      </c>
    </row>
    <row r="4874" spans="1:4">
      <c r="A4874" s="2" t="s">
        <v>3275</v>
      </c>
      <c r="B4874" t="s">
        <v>7630</v>
      </c>
      <c r="C4874" t="s">
        <v>5917</v>
      </c>
      <c r="D4874">
        <v>2</v>
      </c>
    </row>
    <row r="4875" spans="1:4">
      <c r="A4875" s="2" t="s">
        <v>1603</v>
      </c>
      <c r="B4875" t="s">
        <v>7630</v>
      </c>
      <c r="C4875" t="s">
        <v>5917</v>
      </c>
      <c r="D4875">
        <v>2</v>
      </c>
    </row>
    <row r="4876" spans="1:4">
      <c r="A4876" s="2" t="s">
        <v>1562</v>
      </c>
      <c r="B4876" t="s">
        <v>7630</v>
      </c>
      <c r="C4876" t="s">
        <v>5917</v>
      </c>
      <c r="D4876">
        <v>2</v>
      </c>
    </row>
    <row r="4877" spans="1:4">
      <c r="A4877" s="2" t="s">
        <v>6083</v>
      </c>
      <c r="B4877" t="s">
        <v>7630</v>
      </c>
      <c r="C4877" t="s">
        <v>5917</v>
      </c>
      <c r="D4877">
        <v>2</v>
      </c>
    </row>
    <row r="4878" spans="1:4">
      <c r="A4878" s="2" t="s">
        <v>6486</v>
      </c>
      <c r="B4878" t="s">
        <v>7630</v>
      </c>
      <c r="C4878" t="s">
        <v>5917</v>
      </c>
      <c r="D4878">
        <v>2</v>
      </c>
    </row>
    <row r="4879" spans="1:4">
      <c r="A4879" s="2" t="s">
        <v>1103</v>
      </c>
      <c r="B4879" t="s">
        <v>5385</v>
      </c>
      <c r="C4879" t="s">
        <v>5755</v>
      </c>
      <c r="D4879">
        <v>1</v>
      </c>
    </row>
    <row r="4880" spans="1:4">
      <c r="A4880" s="2" t="s">
        <v>2693</v>
      </c>
      <c r="B4880" t="s">
        <v>5385</v>
      </c>
      <c r="C4880" t="s">
        <v>5917</v>
      </c>
      <c r="D4880">
        <v>1</v>
      </c>
    </row>
    <row r="4881" spans="1:4">
      <c r="A4881" s="2" t="s">
        <v>530</v>
      </c>
      <c r="B4881" t="s">
        <v>5385</v>
      </c>
      <c r="C4881" t="s">
        <v>5917</v>
      </c>
      <c r="D4881">
        <v>1</v>
      </c>
    </row>
    <row r="4882" spans="1:4">
      <c r="A4882" s="2" t="s">
        <v>4490</v>
      </c>
      <c r="B4882" t="s">
        <v>7630</v>
      </c>
      <c r="C4882" t="s">
        <v>5917</v>
      </c>
      <c r="D4882">
        <v>2</v>
      </c>
    </row>
    <row r="4883" spans="1:4">
      <c r="A4883" s="2" t="s">
        <v>4891</v>
      </c>
      <c r="B4883" t="s">
        <v>7630</v>
      </c>
      <c r="C4883" t="s">
        <v>5917</v>
      </c>
      <c r="D4883">
        <v>2</v>
      </c>
    </row>
    <row r="4884" spans="1:4">
      <c r="A4884" s="2" t="s">
        <v>7839</v>
      </c>
      <c r="B4884" t="s">
        <v>7630</v>
      </c>
      <c r="C4884" t="s">
        <v>5917</v>
      </c>
      <c r="D4884">
        <v>2</v>
      </c>
    </row>
    <row r="4885" spans="1:4">
      <c r="A4885" s="2" t="s">
        <v>6621</v>
      </c>
      <c r="B4885" t="s">
        <v>7630</v>
      </c>
      <c r="C4885" t="s">
        <v>5917</v>
      </c>
      <c r="D4885">
        <v>2</v>
      </c>
    </row>
    <row r="4886" spans="1:4">
      <c r="A4886" s="2" t="s">
        <v>6536</v>
      </c>
      <c r="B4886" t="s">
        <v>5385</v>
      </c>
      <c r="C4886" t="s">
        <v>5917</v>
      </c>
      <c r="D4886">
        <v>1</v>
      </c>
    </row>
    <row r="4887" spans="1:4">
      <c r="A4887" s="2" t="s">
        <v>6379</v>
      </c>
      <c r="B4887" t="s">
        <v>621</v>
      </c>
      <c r="C4887" t="s">
        <v>5917</v>
      </c>
      <c r="D4887">
        <v>1</v>
      </c>
    </row>
    <row r="4888" spans="1:4">
      <c r="A4888" s="2" t="s">
        <v>5398</v>
      </c>
      <c r="B4888" t="s">
        <v>5385</v>
      </c>
      <c r="C4888" t="s">
        <v>5917</v>
      </c>
      <c r="D4888">
        <v>1</v>
      </c>
    </row>
    <row r="4889" spans="1:4">
      <c r="A4889" s="2" t="s">
        <v>4828</v>
      </c>
      <c r="B4889" t="s">
        <v>7630</v>
      </c>
      <c r="C4889" t="s">
        <v>5917</v>
      </c>
      <c r="D4889">
        <v>2</v>
      </c>
    </row>
    <row r="4890" spans="1:4">
      <c r="A4890" s="2" t="s">
        <v>1920</v>
      </c>
      <c r="B4890" t="s">
        <v>7630</v>
      </c>
      <c r="C4890" t="s">
        <v>5917</v>
      </c>
      <c r="D4890">
        <v>2</v>
      </c>
    </row>
    <row r="4891" spans="1:4">
      <c r="A4891" s="2" t="s">
        <v>2115</v>
      </c>
      <c r="B4891" t="s">
        <v>7630</v>
      </c>
      <c r="C4891" t="s">
        <v>5917</v>
      </c>
      <c r="D4891">
        <v>2</v>
      </c>
    </row>
    <row r="4892" spans="1:4">
      <c r="A4892" s="2" t="s">
        <v>5817</v>
      </c>
      <c r="B4892" t="s">
        <v>5173</v>
      </c>
      <c r="C4892" t="s">
        <v>5917</v>
      </c>
      <c r="D4892">
        <v>2</v>
      </c>
    </row>
    <row r="4893" spans="1:4">
      <c r="A4893" s="2" t="s">
        <v>7338</v>
      </c>
      <c r="B4893" t="s">
        <v>7630</v>
      </c>
      <c r="C4893" t="s">
        <v>5917</v>
      </c>
      <c r="D4893">
        <v>2</v>
      </c>
    </row>
    <row r="4894" spans="1:4">
      <c r="A4894" s="2" t="s">
        <v>1932</v>
      </c>
      <c r="B4894" t="s">
        <v>7630</v>
      </c>
      <c r="C4894" t="s">
        <v>5917</v>
      </c>
      <c r="D4894">
        <v>2</v>
      </c>
    </row>
    <row r="4895" spans="1:4">
      <c r="A4895" s="2" t="s">
        <v>7401</v>
      </c>
      <c r="B4895" t="s">
        <v>5385</v>
      </c>
      <c r="C4895" t="s">
        <v>5917</v>
      </c>
      <c r="D4895">
        <v>1</v>
      </c>
    </row>
    <row r="4896" spans="1:4">
      <c r="A4896" s="2" t="s">
        <v>7576</v>
      </c>
      <c r="B4896" t="s">
        <v>5385</v>
      </c>
      <c r="C4896" t="s">
        <v>5917</v>
      </c>
      <c r="D4896">
        <v>1</v>
      </c>
    </row>
    <row r="4897" spans="1:4">
      <c r="A4897" s="2" t="s">
        <v>5458</v>
      </c>
      <c r="B4897" t="s">
        <v>7630</v>
      </c>
      <c r="C4897" t="s">
        <v>5917</v>
      </c>
      <c r="D4897">
        <v>2</v>
      </c>
    </row>
    <row r="4898" spans="1:4">
      <c r="A4898" s="2" t="s">
        <v>2348</v>
      </c>
      <c r="B4898" t="s">
        <v>992</v>
      </c>
      <c r="C4898" t="s">
        <v>5917</v>
      </c>
      <c r="D4898">
        <v>2</v>
      </c>
    </row>
    <row r="4899" spans="1:4">
      <c r="A4899" s="2" t="s">
        <v>173</v>
      </c>
      <c r="B4899" t="s">
        <v>7994</v>
      </c>
      <c r="C4899" t="s">
        <v>5917</v>
      </c>
      <c r="D4899">
        <v>1</v>
      </c>
    </row>
    <row r="4900" spans="1:4">
      <c r="A4900" s="2" t="s">
        <v>1959</v>
      </c>
      <c r="B4900" t="s">
        <v>7630</v>
      </c>
      <c r="C4900" t="s">
        <v>5917</v>
      </c>
      <c r="D4900">
        <v>2</v>
      </c>
    </row>
    <row r="4901" spans="1:4">
      <c r="A4901" s="2" t="s">
        <v>7098</v>
      </c>
      <c r="B4901" t="s">
        <v>7630</v>
      </c>
      <c r="C4901" t="s">
        <v>5917</v>
      </c>
      <c r="D4901">
        <v>2</v>
      </c>
    </row>
    <row r="4902" spans="1:4">
      <c r="A4902" s="2" t="s">
        <v>3281</v>
      </c>
      <c r="B4902" t="s">
        <v>5385</v>
      </c>
      <c r="C4902" t="s">
        <v>5917</v>
      </c>
      <c r="D4902">
        <v>1</v>
      </c>
    </row>
    <row r="4903" spans="1:4">
      <c r="A4903" s="2" t="s">
        <v>5847</v>
      </c>
      <c r="B4903" t="s">
        <v>7630</v>
      </c>
      <c r="C4903" t="s">
        <v>5917</v>
      </c>
      <c r="D4903">
        <v>2</v>
      </c>
    </row>
    <row r="4904" spans="1:4">
      <c r="A4904" s="2" t="s">
        <v>6171</v>
      </c>
      <c r="B4904" t="s">
        <v>5173</v>
      </c>
      <c r="C4904" t="s">
        <v>5758</v>
      </c>
      <c r="D4904">
        <v>2</v>
      </c>
    </row>
    <row r="4905" spans="1:4">
      <c r="A4905" s="2" t="s">
        <v>1242</v>
      </c>
      <c r="B4905" t="s">
        <v>5916</v>
      </c>
      <c r="C4905" t="s">
        <v>5917</v>
      </c>
      <c r="D4905">
        <v>1</v>
      </c>
    </row>
    <row r="4906" spans="1:4">
      <c r="A4906" s="2" t="s">
        <v>75</v>
      </c>
      <c r="B4906" t="s">
        <v>5385</v>
      </c>
      <c r="C4906" t="s">
        <v>5917</v>
      </c>
      <c r="D4906">
        <v>1</v>
      </c>
    </row>
    <row r="4907" spans="1:4">
      <c r="A4907" s="2" t="s">
        <v>1342</v>
      </c>
      <c r="B4907" t="s">
        <v>7630</v>
      </c>
      <c r="C4907" t="s">
        <v>5917</v>
      </c>
      <c r="D4907">
        <v>2</v>
      </c>
    </row>
    <row r="4908" spans="1:4">
      <c r="A4908" s="2" t="s">
        <v>3932</v>
      </c>
      <c r="B4908" t="s">
        <v>7630</v>
      </c>
      <c r="C4908" t="s">
        <v>5917</v>
      </c>
      <c r="D4908">
        <v>2</v>
      </c>
    </row>
    <row r="4909" spans="1:4">
      <c r="A4909" s="2" t="s">
        <v>3599</v>
      </c>
      <c r="B4909" t="s">
        <v>7630</v>
      </c>
      <c r="C4909" t="s">
        <v>5917</v>
      </c>
      <c r="D4909">
        <v>2</v>
      </c>
    </row>
    <row r="4910" spans="1:4">
      <c r="A4910" s="2" t="s">
        <v>7760</v>
      </c>
      <c r="B4910" t="s">
        <v>7630</v>
      </c>
      <c r="C4910" t="s">
        <v>5917</v>
      </c>
      <c r="D4910">
        <v>2</v>
      </c>
    </row>
    <row r="4911" spans="1:4">
      <c r="A4911" s="2" t="s">
        <v>7834</v>
      </c>
      <c r="B4911" t="s">
        <v>7630</v>
      </c>
      <c r="C4911" t="s">
        <v>5917</v>
      </c>
      <c r="D4911">
        <v>2</v>
      </c>
    </row>
    <row r="4912" spans="1:4">
      <c r="A4912" s="2" t="s">
        <v>5783</v>
      </c>
      <c r="B4912" t="s">
        <v>5173</v>
      </c>
      <c r="C4912" t="s">
        <v>5917</v>
      </c>
      <c r="D4912">
        <v>1</v>
      </c>
    </row>
    <row r="4913" spans="1:4">
      <c r="A4913" s="2" t="s">
        <v>5840</v>
      </c>
      <c r="B4913" t="s">
        <v>7630</v>
      </c>
      <c r="C4913" t="s">
        <v>5917</v>
      </c>
      <c r="D4913">
        <v>2</v>
      </c>
    </row>
    <row r="4914" spans="1:4">
      <c r="A4914" s="2" t="s">
        <v>5087</v>
      </c>
      <c r="B4914" t="s">
        <v>7630</v>
      </c>
      <c r="C4914" t="s">
        <v>5917</v>
      </c>
      <c r="D4914">
        <v>2</v>
      </c>
    </row>
    <row r="4915" spans="1:4">
      <c r="A4915" s="2" t="s">
        <v>3393</v>
      </c>
      <c r="B4915" t="s">
        <v>7630</v>
      </c>
      <c r="C4915" t="s">
        <v>5917</v>
      </c>
      <c r="D4915">
        <v>2</v>
      </c>
    </row>
    <row r="4916" spans="1:4">
      <c r="A4916" s="2" t="s">
        <v>5691</v>
      </c>
      <c r="B4916" t="s">
        <v>8022</v>
      </c>
      <c r="C4916" t="s">
        <v>5757</v>
      </c>
      <c r="D4916">
        <v>1</v>
      </c>
    </row>
    <row r="4917" spans="1:4">
      <c r="A4917" s="2" t="s">
        <v>6709</v>
      </c>
      <c r="B4917" t="s">
        <v>5385</v>
      </c>
      <c r="C4917" t="s">
        <v>5917</v>
      </c>
      <c r="D4917">
        <v>1</v>
      </c>
    </row>
    <row r="4918" spans="1:4">
      <c r="A4918" s="2" t="s">
        <v>2812</v>
      </c>
      <c r="B4918" t="s">
        <v>5385</v>
      </c>
      <c r="C4918" t="s">
        <v>5917</v>
      </c>
      <c r="D4918">
        <v>1</v>
      </c>
    </row>
    <row r="4919" spans="1:4">
      <c r="A4919" s="2" t="s">
        <v>1525</v>
      </c>
      <c r="B4919" t="s">
        <v>7630</v>
      </c>
      <c r="C4919" t="s">
        <v>5917</v>
      </c>
      <c r="D4919">
        <v>2</v>
      </c>
    </row>
    <row r="4920" spans="1:4">
      <c r="A4920" s="2" t="s">
        <v>4406</v>
      </c>
      <c r="B4920" t="s">
        <v>7630</v>
      </c>
      <c r="C4920" t="s">
        <v>5917</v>
      </c>
      <c r="D4920">
        <v>2</v>
      </c>
    </row>
    <row r="4921" spans="1:4">
      <c r="A4921" s="2" t="s">
        <v>7846</v>
      </c>
      <c r="B4921" t="s">
        <v>7630</v>
      </c>
      <c r="C4921" t="s">
        <v>5917</v>
      </c>
      <c r="D4921">
        <v>2</v>
      </c>
    </row>
    <row r="4922" spans="1:4">
      <c r="A4922" s="2" t="s">
        <v>1955</v>
      </c>
      <c r="B4922" t="s">
        <v>7630</v>
      </c>
      <c r="C4922" t="s">
        <v>5917</v>
      </c>
      <c r="D4922">
        <v>2</v>
      </c>
    </row>
    <row r="4923" spans="1:4">
      <c r="A4923" s="2" t="s">
        <v>5801</v>
      </c>
      <c r="B4923" t="s">
        <v>7630</v>
      </c>
      <c r="C4923" t="s">
        <v>5917</v>
      </c>
      <c r="D4923">
        <v>2</v>
      </c>
    </row>
    <row r="4924" spans="1:4">
      <c r="A4924" s="2" t="s">
        <v>6214</v>
      </c>
      <c r="B4924" t="s">
        <v>5916</v>
      </c>
      <c r="C4924" t="s">
        <v>5756</v>
      </c>
      <c r="D4924">
        <v>1</v>
      </c>
    </row>
    <row r="4925" spans="1:4">
      <c r="A4925" s="2" t="s">
        <v>1870</v>
      </c>
      <c r="B4925" t="s">
        <v>7630</v>
      </c>
      <c r="C4925" t="s">
        <v>5917</v>
      </c>
      <c r="D4925">
        <v>2</v>
      </c>
    </row>
    <row r="4926" spans="1:4">
      <c r="A4926" s="2" t="s">
        <v>5268</v>
      </c>
      <c r="B4926" t="s">
        <v>7630</v>
      </c>
      <c r="C4926" t="s">
        <v>5917</v>
      </c>
      <c r="D4926">
        <v>2</v>
      </c>
    </row>
    <row r="4927" spans="1:4">
      <c r="A4927" s="2" t="s">
        <v>1588</v>
      </c>
      <c r="B4927" t="s">
        <v>7630</v>
      </c>
      <c r="C4927" t="s">
        <v>5917</v>
      </c>
      <c r="D4927">
        <v>2</v>
      </c>
    </row>
    <row r="4928" spans="1:4">
      <c r="A4928" s="2" t="s">
        <v>4210</v>
      </c>
      <c r="B4928" t="s">
        <v>7630</v>
      </c>
      <c r="C4928" t="s">
        <v>5917</v>
      </c>
      <c r="D4928">
        <v>2</v>
      </c>
    </row>
    <row r="4929" spans="1:4">
      <c r="A4929" s="2" t="s">
        <v>3176</v>
      </c>
      <c r="B4929" t="s">
        <v>7630</v>
      </c>
      <c r="C4929" t="s">
        <v>5917</v>
      </c>
      <c r="D4929">
        <v>2</v>
      </c>
    </row>
    <row r="4930" spans="1:4">
      <c r="A4930" s="2" t="s">
        <v>4726</v>
      </c>
      <c r="B4930" t="s">
        <v>7630</v>
      </c>
      <c r="C4930" t="s">
        <v>5917</v>
      </c>
      <c r="D4930">
        <v>2</v>
      </c>
    </row>
    <row r="4931" spans="1:4">
      <c r="A4931" s="2" t="s">
        <v>7731</v>
      </c>
      <c r="B4931" t="s">
        <v>7630</v>
      </c>
      <c r="C4931" t="s">
        <v>5917</v>
      </c>
      <c r="D4931">
        <v>2</v>
      </c>
    </row>
    <row r="4932" spans="1:4">
      <c r="A4932" s="2" t="s">
        <v>7324</v>
      </c>
      <c r="B4932" t="s">
        <v>7630</v>
      </c>
      <c r="C4932" t="s">
        <v>5917</v>
      </c>
      <c r="D4932">
        <v>2</v>
      </c>
    </row>
    <row r="4933" spans="1:4">
      <c r="A4933" s="2" t="s">
        <v>909</v>
      </c>
      <c r="B4933" t="s">
        <v>5385</v>
      </c>
      <c r="C4933" t="s">
        <v>5917</v>
      </c>
      <c r="D4933">
        <v>1</v>
      </c>
    </row>
    <row r="4934" spans="1:4">
      <c r="A4934" s="2" t="s">
        <v>2492</v>
      </c>
      <c r="B4934" t="s">
        <v>5173</v>
      </c>
      <c r="C4934" t="s">
        <v>5917</v>
      </c>
      <c r="D4934">
        <v>1</v>
      </c>
    </row>
    <row r="4935" spans="1:4">
      <c r="A4935" s="2" t="s">
        <v>5455</v>
      </c>
      <c r="B4935" t="s">
        <v>7630</v>
      </c>
      <c r="C4935" t="s">
        <v>5917</v>
      </c>
      <c r="D4935">
        <v>2</v>
      </c>
    </row>
    <row r="4936" spans="1:4">
      <c r="A4936" s="2" t="s">
        <v>4395</v>
      </c>
      <c r="B4936" t="s">
        <v>7630</v>
      </c>
      <c r="C4936" t="s">
        <v>5917</v>
      </c>
      <c r="D4936">
        <v>2</v>
      </c>
    </row>
    <row r="4937" spans="1:4">
      <c r="A4937" s="2" t="s">
        <v>3619</v>
      </c>
      <c r="B4937" t="s">
        <v>7630</v>
      </c>
      <c r="C4937" t="s">
        <v>5917</v>
      </c>
      <c r="D4937">
        <v>2</v>
      </c>
    </row>
    <row r="4938" spans="1:4">
      <c r="A4938" s="2" t="s">
        <v>2226</v>
      </c>
      <c r="B4938" t="s">
        <v>7630</v>
      </c>
      <c r="C4938" t="s">
        <v>5917</v>
      </c>
      <c r="D4938">
        <v>2</v>
      </c>
    </row>
    <row r="4939" spans="1:4">
      <c r="A4939" s="2" t="s">
        <v>7458</v>
      </c>
      <c r="B4939" t="s">
        <v>7630</v>
      </c>
      <c r="C4939" t="s">
        <v>5917</v>
      </c>
      <c r="D4939">
        <v>2</v>
      </c>
    </row>
    <row r="4940" spans="1:4">
      <c r="A4940" s="2" t="s">
        <v>7136</v>
      </c>
      <c r="B4940" t="s">
        <v>7630</v>
      </c>
      <c r="C4940" t="s">
        <v>5917</v>
      </c>
      <c r="D4940">
        <v>2</v>
      </c>
    </row>
    <row r="4941" spans="1:4">
      <c r="A4941" s="2" t="s">
        <v>3649</v>
      </c>
      <c r="B4941" t="s">
        <v>7630</v>
      </c>
      <c r="C4941" t="s">
        <v>5917</v>
      </c>
      <c r="D4941">
        <v>2</v>
      </c>
    </row>
    <row r="4942" spans="1:4">
      <c r="A4942" s="2" t="s">
        <v>1072</v>
      </c>
      <c r="B4942" t="s">
        <v>5385</v>
      </c>
      <c r="C4942" t="s">
        <v>5917</v>
      </c>
      <c r="D4942">
        <v>1</v>
      </c>
    </row>
    <row r="4943" spans="1:4">
      <c r="A4943" s="2" t="s">
        <v>2664</v>
      </c>
      <c r="B4943" t="s">
        <v>5916</v>
      </c>
      <c r="C4943" t="s">
        <v>5917</v>
      </c>
      <c r="D4943">
        <v>1</v>
      </c>
    </row>
    <row r="4944" spans="1:4">
      <c r="A4944" s="2" t="s">
        <v>1695</v>
      </c>
      <c r="B4944" t="s">
        <v>7630</v>
      </c>
      <c r="C4944" t="s">
        <v>5917</v>
      </c>
      <c r="D4944">
        <v>2</v>
      </c>
    </row>
    <row r="4945" spans="1:4">
      <c r="A4945" s="2" t="s">
        <v>1606</v>
      </c>
      <c r="B4945" t="s">
        <v>7630</v>
      </c>
      <c r="C4945" t="s">
        <v>5917</v>
      </c>
      <c r="D4945">
        <v>2</v>
      </c>
    </row>
    <row r="4946" spans="1:4">
      <c r="A4946" s="2" t="s">
        <v>4972</v>
      </c>
      <c r="B4946" t="s">
        <v>7630</v>
      </c>
      <c r="C4946" t="s">
        <v>5917</v>
      </c>
      <c r="D4946">
        <v>2</v>
      </c>
    </row>
    <row r="4947" spans="1:4">
      <c r="A4947" s="2" t="s">
        <v>4651</v>
      </c>
      <c r="B4947" t="s">
        <v>7630</v>
      </c>
      <c r="C4947" t="s">
        <v>5917</v>
      </c>
      <c r="D4947">
        <v>2</v>
      </c>
    </row>
    <row r="4948" spans="1:4">
      <c r="A4948" s="2" t="s">
        <v>7137</v>
      </c>
      <c r="B4948" t="s">
        <v>7630</v>
      </c>
      <c r="C4948" t="s">
        <v>5917</v>
      </c>
      <c r="D4948">
        <v>2</v>
      </c>
    </row>
    <row r="4949" spans="1:4">
      <c r="A4949" s="2" t="s">
        <v>6964</v>
      </c>
      <c r="B4949" t="s">
        <v>7630</v>
      </c>
      <c r="C4949" t="s">
        <v>5917</v>
      </c>
      <c r="D4949">
        <v>2</v>
      </c>
    </row>
    <row r="4950" spans="1:4">
      <c r="A4950" s="2" t="s">
        <v>732</v>
      </c>
      <c r="B4950" t="s">
        <v>5385</v>
      </c>
      <c r="C4950" t="s">
        <v>5917</v>
      </c>
      <c r="D4950">
        <v>1</v>
      </c>
    </row>
    <row r="4951" spans="1:4">
      <c r="A4951" s="2" t="s">
        <v>7395</v>
      </c>
      <c r="B4951" t="s">
        <v>5385</v>
      </c>
      <c r="C4951" t="s">
        <v>5917</v>
      </c>
      <c r="D4951">
        <v>1</v>
      </c>
    </row>
    <row r="4952" spans="1:4">
      <c r="A4952" s="2" t="s">
        <v>6944</v>
      </c>
      <c r="B4952" t="s">
        <v>7630</v>
      </c>
      <c r="C4952" t="s">
        <v>5917</v>
      </c>
      <c r="D4952">
        <v>2</v>
      </c>
    </row>
    <row r="4953" spans="1:4">
      <c r="A4953" s="2" t="s">
        <v>3799</v>
      </c>
      <c r="B4953" t="s">
        <v>7630</v>
      </c>
      <c r="C4953" t="s">
        <v>5917</v>
      </c>
      <c r="D4953">
        <v>2</v>
      </c>
    </row>
    <row r="4954" spans="1:4">
      <c r="A4954" s="2" t="s">
        <v>5535</v>
      </c>
      <c r="B4954" t="s">
        <v>5385</v>
      </c>
      <c r="C4954" t="s">
        <v>5917</v>
      </c>
      <c r="D4954">
        <v>1</v>
      </c>
    </row>
    <row r="4955" spans="1:4">
      <c r="A4955" s="2" t="s">
        <v>5420</v>
      </c>
      <c r="B4955" t="s">
        <v>7630</v>
      </c>
      <c r="C4955" t="s">
        <v>5917</v>
      </c>
      <c r="D4955">
        <v>2</v>
      </c>
    </row>
    <row r="4956" spans="1:4">
      <c r="A4956" s="2" t="s">
        <v>2507</v>
      </c>
      <c r="B4956" t="s">
        <v>2591</v>
      </c>
      <c r="C4956" t="s">
        <v>5917</v>
      </c>
      <c r="D4956">
        <v>1</v>
      </c>
    </row>
    <row r="4957" spans="1:4">
      <c r="A4957" s="2" t="s">
        <v>781</v>
      </c>
      <c r="B4957" t="s">
        <v>5916</v>
      </c>
      <c r="C4957" t="s">
        <v>5917</v>
      </c>
      <c r="D4957">
        <v>1</v>
      </c>
    </row>
    <row r="4958" spans="1:4">
      <c r="A4958" s="2" t="s">
        <v>2694</v>
      </c>
      <c r="B4958" t="s">
        <v>5385</v>
      </c>
      <c r="C4958" t="s">
        <v>5917</v>
      </c>
      <c r="D4958">
        <v>1</v>
      </c>
    </row>
    <row r="4959" spans="1:4">
      <c r="A4959" s="2" t="s">
        <v>818</v>
      </c>
      <c r="B4959" t="s">
        <v>7630</v>
      </c>
      <c r="C4959" t="s">
        <v>5917</v>
      </c>
      <c r="D4959">
        <v>2</v>
      </c>
    </row>
    <row r="4960" spans="1:4">
      <c r="A4960" s="2" t="s">
        <v>1732</v>
      </c>
      <c r="B4960" t="s">
        <v>7630</v>
      </c>
      <c r="C4960" t="s">
        <v>5917</v>
      </c>
      <c r="D4960">
        <v>2</v>
      </c>
    </row>
    <row r="4961" spans="1:4">
      <c r="A4961" s="2" t="s">
        <v>1327</v>
      </c>
      <c r="B4961" t="s">
        <v>7630</v>
      </c>
      <c r="C4961" t="s">
        <v>5917</v>
      </c>
      <c r="D4961">
        <v>2</v>
      </c>
    </row>
    <row r="4962" spans="1:4">
      <c r="A4962" s="2" t="s">
        <v>4051</v>
      </c>
      <c r="B4962" t="s">
        <v>7630</v>
      </c>
      <c r="C4962" t="s">
        <v>5917</v>
      </c>
      <c r="D4962">
        <v>2</v>
      </c>
    </row>
    <row r="4963" spans="1:4">
      <c r="A4963" s="2" t="s">
        <v>5263</v>
      </c>
      <c r="B4963" t="s">
        <v>5385</v>
      </c>
      <c r="C4963" t="s">
        <v>5757</v>
      </c>
      <c r="D4963">
        <v>1</v>
      </c>
    </row>
    <row r="4964" spans="1:4">
      <c r="A4964" s="2" t="s">
        <v>1001</v>
      </c>
      <c r="B4964" t="s">
        <v>5385</v>
      </c>
      <c r="C4964" t="s">
        <v>5917</v>
      </c>
      <c r="D4964">
        <v>1</v>
      </c>
    </row>
    <row r="4965" spans="1:4">
      <c r="A4965" s="2" t="s">
        <v>1289</v>
      </c>
      <c r="B4965" t="s">
        <v>5916</v>
      </c>
      <c r="C4965" t="s">
        <v>5758</v>
      </c>
      <c r="D4965">
        <v>1</v>
      </c>
    </row>
    <row r="4966" spans="1:4">
      <c r="A4966" s="2" t="s">
        <v>5581</v>
      </c>
      <c r="B4966" t="s">
        <v>7630</v>
      </c>
      <c r="C4966" t="s">
        <v>5917</v>
      </c>
      <c r="D4966">
        <v>2</v>
      </c>
    </row>
    <row r="4967" spans="1:4">
      <c r="A4967" s="2" t="s">
        <v>1582</v>
      </c>
      <c r="B4967" t="s">
        <v>7630</v>
      </c>
      <c r="C4967" t="s">
        <v>5917</v>
      </c>
      <c r="D4967">
        <v>2</v>
      </c>
    </row>
    <row r="4968" spans="1:4">
      <c r="A4968" s="2" t="s">
        <v>1310</v>
      </c>
      <c r="B4968" t="s">
        <v>7630</v>
      </c>
      <c r="C4968" t="s">
        <v>5917</v>
      </c>
      <c r="D4968">
        <v>2</v>
      </c>
    </row>
    <row r="4969" spans="1:4">
      <c r="A4969" s="2" t="s">
        <v>4852</v>
      </c>
      <c r="B4969" t="s">
        <v>7630</v>
      </c>
      <c r="C4969" t="s">
        <v>5917</v>
      </c>
      <c r="D4969">
        <v>2</v>
      </c>
    </row>
    <row r="4970" spans="1:4">
      <c r="A4970" s="2" t="s">
        <v>2337</v>
      </c>
      <c r="B4970" t="s">
        <v>5173</v>
      </c>
      <c r="C4970" t="s">
        <v>5917</v>
      </c>
      <c r="D4970">
        <v>2</v>
      </c>
    </row>
    <row r="4971" spans="1:4">
      <c r="A4971" s="2" t="s">
        <v>7533</v>
      </c>
      <c r="B4971" t="s">
        <v>364</v>
      </c>
      <c r="C4971" t="s">
        <v>5917</v>
      </c>
      <c r="D4971">
        <v>1</v>
      </c>
    </row>
    <row r="4972" spans="1:4">
      <c r="A4972" s="2" t="s">
        <v>2367</v>
      </c>
      <c r="B4972" t="s">
        <v>5916</v>
      </c>
      <c r="C4972" t="s">
        <v>5757</v>
      </c>
      <c r="D4972">
        <v>1</v>
      </c>
    </row>
    <row r="4973" spans="1:4">
      <c r="A4973" s="2" t="s">
        <v>778</v>
      </c>
      <c r="B4973" t="s">
        <v>5916</v>
      </c>
      <c r="C4973" t="s">
        <v>5917</v>
      </c>
      <c r="D4973">
        <v>1</v>
      </c>
    </row>
    <row r="4974" spans="1:4">
      <c r="A4974" s="2" t="s">
        <v>103</v>
      </c>
      <c r="B4974" t="s">
        <v>5385</v>
      </c>
      <c r="C4974" t="s">
        <v>5917</v>
      </c>
      <c r="D4974">
        <v>1</v>
      </c>
    </row>
    <row r="4975" spans="1:4">
      <c r="A4975" s="2" t="s">
        <v>5450</v>
      </c>
      <c r="B4975" t="s">
        <v>7630</v>
      </c>
      <c r="C4975" t="s">
        <v>5917</v>
      </c>
      <c r="D4975">
        <v>2</v>
      </c>
    </row>
    <row r="4976" spans="1:4">
      <c r="A4976" s="2" t="s">
        <v>4466</v>
      </c>
      <c r="B4976" t="s">
        <v>7630</v>
      </c>
      <c r="C4976" t="s">
        <v>5917</v>
      </c>
      <c r="D4976">
        <v>2</v>
      </c>
    </row>
    <row r="4977" spans="1:4">
      <c r="A4977" s="2" t="s">
        <v>1389</v>
      </c>
      <c r="B4977" t="s">
        <v>7630</v>
      </c>
      <c r="C4977" t="s">
        <v>5917</v>
      </c>
      <c r="D4977">
        <v>2</v>
      </c>
    </row>
    <row r="4978" spans="1:4">
      <c r="A4978" s="2" t="s">
        <v>4556</v>
      </c>
      <c r="B4978" t="s">
        <v>7630</v>
      </c>
      <c r="C4978" t="s">
        <v>5917</v>
      </c>
      <c r="D4978">
        <v>2</v>
      </c>
    </row>
    <row r="4979" spans="1:4">
      <c r="A4979" s="2" t="s">
        <v>4615</v>
      </c>
      <c r="B4979" t="s">
        <v>7630</v>
      </c>
      <c r="C4979" t="s">
        <v>5917</v>
      </c>
      <c r="D4979">
        <v>2</v>
      </c>
    </row>
    <row r="4980" spans="1:4">
      <c r="A4980" s="2" t="s">
        <v>4099</v>
      </c>
      <c r="B4980" t="s">
        <v>7630</v>
      </c>
      <c r="C4980" t="s">
        <v>5917</v>
      </c>
      <c r="D4980">
        <v>2</v>
      </c>
    </row>
    <row r="4981" spans="1:4">
      <c r="A4981" s="2" t="s">
        <v>2802</v>
      </c>
      <c r="B4981" t="s">
        <v>5916</v>
      </c>
      <c r="C4981" t="s">
        <v>5917</v>
      </c>
      <c r="D4981">
        <v>1</v>
      </c>
    </row>
    <row r="4982" spans="1:4">
      <c r="A4982" s="2" t="s">
        <v>7944</v>
      </c>
      <c r="B4982" t="s">
        <v>7630</v>
      </c>
      <c r="C4982" t="s">
        <v>5917</v>
      </c>
      <c r="D4982">
        <v>2</v>
      </c>
    </row>
    <row r="4983" spans="1:4">
      <c r="A4983" s="2" t="s">
        <v>6111</v>
      </c>
      <c r="B4983" t="s">
        <v>7630</v>
      </c>
      <c r="C4983" t="s">
        <v>5917</v>
      </c>
      <c r="D4983">
        <v>2</v>
      </c>
    </row>
    <row r="4984" spans="1:4">
      <c r="A4984" s="2" t="s">
        <v>6951</v>
      </c>
      <c r="B4984" t="s">
        <v>7630</v>
      </c>
      <c r="C4984" t="s">
        <v>5917</v>
      </c>
      <c r="D4984">
        <v>2</v>
      </c>
    </row>
    <row r="4985" spans="1:4">
      <c r="A4985" s="2" t="s">
        <v>5276</v>
      </c>
      <c r="B4985" t="s">
        <v>5385</v>
      </c>
      <c r="C4985" t="s">
        <v>5917</v>
      </c>
      <c r="D4985">
        <v>1</v>
      </c>
    </row>
    <row r="4986" spans="1:4">
      <c r="A4986" s="2" t="s">
        <v>7322</v>
      </c>
      <c r="B4986" t="s">
        <v>7630</v>
      </c>
      <c r="C4986" t="s">
        <v>5917</v>
      </c>
      <c r="D4986">
        <v>2</v>
      </c>
    </row>
    <row r="4987" spans="1:4">
      <c r="A4987" s="2" t="s">
        <v>4695</v>
      </c>
      <c r="B4987" t="s">
        <v>7630</v>
      </c>
      <c r="C4987" t="s">
        <v>5917</v>
      </c>
      <c r="D4987">
        <v>2</v>
      </c>
    </row>
    <row r="4988" spans="1:4">
      <c r="A4988" s="2" t="s">
        <v>4251</v>
      </c>
      <c r="B4988" t="s">
        <v>7630</v>
      </c>
      <c r="C4988" t="s">
        <v>5917</v>
      </c>
      <c r="D4988">
        <v>2</v>
      </c>
    </row>
    <row r="4989" spans="1:4">
      <c r="A4989" s="2" t="s">
        <v>4846</v>
      </c>
      <c r="B4989" t="s">
        <v>7630</v>
      </c>
      <c r="C4989" t="s">
        <v>5917</v>
      </c>
      <c r="D4989">
        <v>2</v>
      </c>
    </row>
    <row r="4990" spans="1:4">
      <c r="A4990" s="2" t="s">
        <v>4648</v>
      </c>
      <c r="B4990" t="s">
        <v>7630</v>
      </c>
      <c r="C4990" t="s">
        <v>5917</v>
      </c>
      <c r="D4990">
        <v>2</v>
      </c>
    </row>
    <row r="4991" spans="1:4">
      <c r="A4991" s="2" t="s">
        <v>5258</v>
      </c>
      <c r="B4991" t="s">
        <v>2771</v>
      </c>
      <c r="C4991" t="s">
        <v>5758</v>
      </c>
      <c r="D4991">
        <v>2</v>
      </c>
    </row>
    <row r="4992" spans="1:4">
      <c r="A4992" s="2" t="s">
        <v>531</v>
      </c>
      <c r="B4992" t="s">
        <v>5385</v>
      </c>
      <c r="C4992" t="s">
        <v>5917</v>
      </c>
      <c r="D4992">
        <v>1</v>
      </c>
    </row>
    <row r="4993" spans="1:4">
      <c r="A4993" s="2" t="s">
        <v>292</v>
      </c>
      <c r="B4993" t="s">
        <v>5385</v>
      </c>
      <c r="C4993" t="s">
        <v>5917</v>
      </c>
      <c r="D4993">
        <v>1</v>
      </c>
    </row>
    <row r="4994" spans="1:4">
      <c r="A4994" s="2" t="s">
        <v>1437</v>
      </c>
      <c r="B4994" t="s">
        <v>7630</v>
      </c>
      <c r="C4994" t="s">
        <v>5917</v>
      </c>
      <c r="D4994">
        <v>2</v>
      </c>
    </row>
    <row r="4995" spans="1:4">
      <c r="A4995" s="2" t="s">
        <v>4353</v>
      </c>
      <c r="B4995" t="s">
        <v>7630</v>
      </c>
      <c r="C4995" t="s">
        <v>5917</v>
      </c>
      <c r="D4995">
        <v>2</v>
      </c>
    </row>
    <row r="4996" spans="1:4">
      <c r="A4996" s="2" t="s">
        <v>4612</v>
      </c>
      <c r="B4996" t="s">
        <v>7630</v>
      </c>
      <c r="C4996" t="s">
        <v>5917</v>
      </c>
      <c r="D4996">
        <v>2</v>
      </c>
    </row>
    <row r="4997" spans="1:4">
      <c r="A4997" s="2" t="s">
        <v>4302</v>
      </c>
      <c r="B4997" t="s">
        <v>7630</v>
      </c>
      <c r="C4997" t="s">
        <v>5917</v>
      </c>
      <c r="D4997">
        <v>2</v>
      </c>
    </row>
    <row r="4998" spans="1:4">
      <c r="A4998" s="2" t="s">
        <v>5698</v>
      </c>
      <c r="B4998" t="s">
        <v>5916</v>
      </c>
      <c r="C4998" t="s">
        <v>5757</v>
      </c>
      <c r="D4998">
        <v>1</v>
      </c>
    </row>
    <row r="4999" spans="1:4">
      <c r="A4999" s="2" t="s">
        <v>731</v>
      </c>
      <c r="B4999" t="s">
        <v>5385</v>
      </c>
      <c r="C4999" t="s">
        <v>5917</v>
      </c>
      <c r="D4999">
        <v>1</v>
      </c>
    </row>
    <row r="5000" spans="1:4">
      <c r="A5000" s="2" t="s">
        <v>6080</v>
      </c>
      <c r="B5000" t="s">
        <v>7630</v>
      </c>
      <c r="C5000" t="s">
        <v>5917</v>
      </c>
      <c r="D5000">
        <v>2</v>
      </c>
    </row>
    <row r="5001" spans="1:4">
      <c r="A5001" s="2" t="s">
        <v>5981</v>
      </c>
      <c r="B5001" t="s">
        <v>7630</v>
      </c>
      <c r="C5001" t="s">
        <v>5917</v>
      </c>
      <c r="D5001">
        <v>2</v>
      </c>
    </row>
    <row r="5002" spans="1:4">
      <c r="A5002" s="2" t="s">
        <v>4523</v>
      </c>
      <c r="B5002" t="s">
        <v>7630</v>
      </c>
      <c r="C5002" t="s">
        <v>5917</v>
      </c>
      <c r="D5002">
        <v>2</v>
      </c>
    </row>
    <row r="5003" spans="1:4">
      <c r="A5003" s="2" t="s">
        <v>3772</v>
      </c>
      <c r="B5003" t="s">
        <v>7630</v>
      </c>
      <c r="C5003" t="s">
        <v>5917</v>
      </c>
      <c r="D5003">
        <v>2</v>
      </c>
    </row>
    <row r="5004" spans="1:4">
      <c r="A5004" s="2" t="s">
        <v>1241</v>
      </c>
      <c r="B5004" t="s">
        <v>5916</v>
      </c>
      <c r="C5004" t="s">
        <v>5917</v>
      </c>
      <c r="D5004">
        <v>1</v>
      </c>
    </row>
    <row r="5005" spans="1:4">
      <c r="A5005" s="2" t="s">
        <v>844</v>
      </c>
      <c r="B5005" t="s">
        <v>416</v>
      </c>
      <c r="C5005" t="s">
        <v>5917</v>
      </c>
      <c r="D5005">
        <v>1</v>
      </c>
    </row>
    <row r="5006" spans="1:4">
      <c r="A5006" s="2" t="s">
        <v>2695</v>
      </c>
      <c r="B5006" t="s">
        <v>5385</v>
      </c>
      <c r="C5006" t="s">
        <v>5917</v>
      </c>
      <c r="D5006">
        <v>1</v>
      </c>
    </row>
    <row r="5007" spans="1:4">
      <c r="A5007" s="2" t="s">
        <v>822</v>
      </c>
      <c r="B5007" t="s">
        <v>7630</v>
      </c>
      <c r="C5007" t="s">
        <v>5917</v>
      </c>
      <c r="D5007">
        <v>2</v>
      </c>
    </row>
    <row r="5008" spans="1:4">
      <c r="A5008" s="2" t="s">
        <v>3780</v>
      </c>
      <c r="B5008" t="s">
        <v>7630</v>
      </c>
      <c r="C5008" t="s">
        <v>5917</v>
      </c>
      <c r="D5008">
        <v>2</v>
      </c>
    </row>
    <row r="5009" spans="1:4">
      <c r="A5009" s="2" t="s">
        <v>3806</v>
      </c>
      <c r="B5009" t="s">
        <v>7630</v>
      </c>
      <c r="C5009" t="s">
        <v>5917</v>
      </c>
      <c r="D5009">
        <v>2</v>
      </c>
    </row>
    <row r="5010" spans="1:4">
      <c r="A5010" s="2" t="s">
        <v>3248</v>
      </c>
      <c r="B5010" t="s">
        <v>7630</v>
      </c>
      <c r="C5010" t="s">
        <v>5917</v>
      </c>
      <c r="D5010">
        <v>2</v>
      </c>
    </row>
    <row r="5011" spans="1:4">
      <c r="A5011" s="2" t="s">
        <v>3121</v>
      </c>
      <c r="B5011" t="s">
        <v>7630</v>
      </c>
      <c r="C5011" t="s">
        <v>5917</v>
      </c>
      <c r="D5011">
        <v>2</v>
      </c>
    </row>
    <row r="5012" spans="1:4">
      <c r="A5012" s="2" t="s">
        <v>3323</v>
      </c>
      <c r="B5012" t="s">
        <v>7630</v>
      </c>
      <c r="C5012" t="s">
        <v>5917</v>
      </c>
      <c r="D5012">
        <v>2</v>
      </c>
    </row>
    <row r="5013" spans="1:4">
      <c r="A5013" s="2" t="s">
        <v>7923</v>
      </c>
      <c r="B5013" t="s">
        <v>7630</v>
      </c>
      <c r="C5013" t="s">
        <v>5917</v>
      </c>
      <c r="D5013">
        <v>2</v>
      </c>
    </row>
    <row r="5014" spans="1:4">
      <c r="A5014" s="2" t="s">
        <v>6833</v>
      </c>
      <c r="B5014" t="s">
        <v>7630</v>
      </c>
      <c r="C5014" t="s">
        <v>5917</v>
      </c>
      <c r="D5014">
        <v>2</v>
      </c>
    </row>
    <row r="5015" spans="1:4">
      <c r="A5015" s="2" t="s">
        <v>6416</v>
      </c>
      <c r="B5015" t="s">
        <v>5173</v>
      </c>
      <c r="C5015" t="s">
        <v>5917</v>
      </c>
      <c r="D5015">
        <v>1</v>
      </c>
    </row>
    <row r="5016" spans="1:4">
      <c r="A5016" s="2" t="s">
        <v>6511</v>
      </c>
      <c r="B5016" t="s">
        <v>5385</v>
      </c>
      <c r="C5016" t="s">
        <v>5917</v>
      </c>
      <c r="D5016">
        <v>1</v>
      </c>
    </row>
    <row r="5017" spans="1:4">
      <c r="A5017" s="2" t="s">
        <v>3725</v>
      </c>
      <c r="B5017" t="s">
        <v>7630</v>
      </c>
      <c r="C5017" t="s">
        <v>5917</v>
      </c>
      <c r="D5017">
        <v>2</v>
      </c>
    </row>
    <row r="5018" spans="1:4">
      <c r="A5018" s="2" t="s">
        <v>8013</v>
      </c>
      <c r="B5018" t="s">
        <v>7630</v>
      </c>
      <c r="C5018" t="s">
        <v>5917</v>
      </c>
      <c r="D5018">
        <v>2</v>
      </c>
    </row>
    <row r="5019" spans="1:4">
      <c r="A5019" s="2" t="s">
        <v>4736</v>
      </c>
      <c r="B5019" t="s">
        <v>7630</v>
      </c>
      <c r="C5019" t="s">
        <v>5917</v>
      </c>
      <c r="D5019">
        <v>2</v>
      </c>
    </row>
    <row r="5020" spans="1:4">
      <c r="A5020" s="2" t="s">
        <v>6871</v>
      </c>
      <c r="B5020" t="s">
        <v>7630</v>
      </c>
      <c r="C5020" t="s">
        <v>5917</v>
      </c>
      <c r="D5020">
        <v>2</v>
      </c>
    </row>
    <row r="5021" spans="1:4">
      <c r="A5021" s="2" t="s">
        <v>6247</v>
      </c>
      <c r="B5021" t="s">
        <v>2771</v>
      </c>
      <c r="C5021" t="s">
        <v>5917</v>
      </c>
      <c r="D5021">
        <v>2</v>
      </c>
    </row>
    <row r="5022" spans="1:4">
      <c r="A5022" s="2" t="s">
        <v>5952</v>
      </c>
      <c r="B5022" t="s">
        <v>7630</v>
      </c>
      <c r="C5022" t="s">
        <v>5917</v>
      </c>
      <c r="D5022">
        <v>2</v>
      </c>
    </row>
    <row r="5023" spans="1:4">
      <c r="A5023" s="2" t="s">
        <v>6372</v>
      </c>
      <c r="B5023" t="s">
        <v>7630</v>
      </c>
      <c r="C5023" t="s">
        <v>5917</v>
      </c>
      <c r="D5023">
        <v>2</v>
      </c>
    </row>
    <row r="5024" spans="1:4">
      <c r="A5024" s="2" t="s">
        <v>5882</v>
      </c>
      <c r="B5024" t="s">
        <v>614</v>
      </c>
      <c r="C5024" t="s">
        <v>5758</v>
      </c>
      <c r="D5024">
        <v>2</v>
      </c>
    </row>
    <row r="5025" spans="1:4">
      <c r="A5025" s="2" t="s">
        <v>6743</v>
      </c>
      <c r="B5025" t="s">
        <v>7630</v>
      </c>
      <c r="C5025" t="s">
        <v>5917</v>
      </c>
      <c r="D5025">
        <v>2</v>
      </c>
    </row>
    <row r="5026" spans="1:4">
      <c r="A5026" s="2" t="s">
        <v>5154</v>
      </c>
      <c r="B5026" t="s">
        <v>7630</v>
      </c>
      <c r="C5026" t="s">
        <v>5917</v>
      </c>
      <c r="D5026">
        <v>2</v>
      </c>
    </row>
    <row r="5027" spans="1:4">
      <c r="A5027" s="2" t="s">
        <v>7330</v>
      </c>
      <c r="B5027" t="s">
        <v>7630</v>
      </c>
      <c r="C5027" t="s">
        <v>5917</v>
      </c>
      <c r="D5027">
        <v>2</v>
      </c>
    </row>
    <row r="5028" spans="1:4">
      <c r="A5028" s="2" t="s">
        <v>1965</v>
      </c>
      <c r="B5028" t="s">
        <v>7630</v>
      </c>
      <c r="C5028" t="s">
        <v>5917</v>
      </c>
      <c r="D5028">
        <v>2</v>
      </c>
    </row>
    <row r="5029" spans="1:4">
      <c r="A5029" s="2" t="s">
        <v>7131</v>
      </c>
      <c r="B5029" t="s">
        <v>7630</v>
      </c>
      <c r="C5029" t="s">
        <v>5917</v>
      </c>
      <c r="D5029">
        <v>2</v>
      </c>
    </row>
    <row r="5030" spans="1:4">
      <c r="A5030" s="2" t="s">
        <v>7267</v>
      </c>
      <c r="B5030" t="s">
        <v>7630</v>
      </c>
      <c r="C5030" t="s">
        <v>5917</v>
      </c>
      <c r="D5030">
        <v>2</v>
      </c>
    </row>
    <row r="5031" spans="1:4">
      <c r="A5031" s="2" t="s">
        <v>6213</v>
      </c>
      <c r="B5031" t="s">
        <v>5916</v>
      </c>
      <c r="C5031" t="s">
        <v>5757</v>
      </c>
      <c r="D5031">
        <v>1</v>
      </c>
    </row>
    <row r="5032" spans="1:4">
      <c r="A5032" s="2" t="s">
        <v>1196</v>
      </c>
      <c r="B5032" t="s">
        <v>5385</v>
      </c>
      <c r="C5032" t="s">
        <v>5917</v>
      </c>
      <c r="D5032">
        <v>1</v>
      </c>
    </row>
    <row r="5033" spans="1:4">
      <c r="A5033" s="2" t="s">
        <v>985</v>
      </c>
      <c r="B5033" t="s">
        <v>7630</v>
      </c>
      <c r="C5033" t="s">
        <v>5757</v>
      </c>
      <c r="D5033">
        <v>2</v>
      </c>
    </row>
    <row r="5034" spans="1:4">
      <c r="A5034" s="2" t="s">
        <v>6131</v>
      </c>
      <c r="B5034" t="s">
        <v>7630</v>
      </c>
      <c r="C5034" t="s">
        <v>5917</v>
      </c>
      <c r="D5034">
        <v>2</v>
      </c>
    </row>
    <row r="5035" spans="1:4">
      <c r="A5035" s="2" t="s">
        <v>5716</v>
      </c>
      <c r="B5035" t="s">
        <v>2770</v>
      </c>
      <c r="C5035" t="s">
        <v>5917</v>
      </c>
      <c r="D5035">
        <v>2</v>
      </c>
    </row>
    <row r="5036" spans="1:4">
      <c r="A5036" s="2" t="s">
        <v>7410</v>
      </c>
      <c r="B5036" t="s">
        <v>7630</v>
      </c>
      <c r="C5036" t="s">
        <v>5917</v>
      </c>
      <c r="D5036">
        <v>2</v>
      </c>
    </row>
    <row r="5037" spans="1:4">
      <c r="A5037" s="2" t="s">
        <v>7649</v>
      </c>
      <c r="B5037" t="s">
        <v>7630</v>
      </c>
      <c r="C5037" t="s">
        <v>5917</v>
      </c>
      <c r="D5037">
        <v>2</v>
      </c>
    </row>
    <row r="5038" spans="1:4">
      <c r="A5038" s="2" t="s">
        <v>6988</v>
      </c>
      <c r="B5038" t="s">
        <v>7630</v>
      </c>
      <c r="C5038" t="s">
        <v>5917</v>
      </c>
      <c r="D5038">
        <v>2</v>
      </c>
    </row>
    <row r="5039" spans="1:4">
      <c r="A5039" s="2" t="s">
        <v>2929</v>
      </c>
      <c r="B5039" t="s">
        <v>5385</v>
      </c>
      <c r="C5039" t="s">
        <v>5917</v>
      </c>
      <c r="D5039">
        <v>1</v>
      </c>
    </row>
    <row r="5040" spans="1:4">
      <c r="A5040" s="2" t="s">
        <v>4761</v>
      </c>
      <c r="B5040" t="s">
        <v>946</v>
      </c>
      <c r="C5040" t="s">
        <v>5917</v>
      </c>
      <c r="D5040">
        <v>1</v>
      </c>
    </row>
    <row r="5041" spans="1:4">
      <c r="A5041" s="2" t="s">
        <v>2481</v>
      </c>
      <c r="B5041" t="s">
        <v>1303</v>
      </c>
      <c r="C5041" t="s">
        <v>5917</v>
      </c>
      <c r="D5041">
        <v>1</v>
      </c>
    </row>
    <row r="5042" spans="1:4">
      <c r="A5042" s="2" t="s">
        <v>532</v>
      </c>
      <c r="B5042" t="s">
        <v>5385</v>
      </c>
      <c r="C5042" t="s">
        <v>5917</v>
      </c>
      <c r="D5042">
        <v>1</v>
      </c>
    </row>
    <row r="5043" spans="1:4">
      <c r="A5043" s="2" t="s">
        <v>6266</v>
      </c>
      <c r="B5043" t="s">
        <v>5385</v>
      </c>
      <c r="C5043" t="s">
        <v>5917</v>
      </c>
      <c r="D5043">
        <v>1</v>
      </c>
    </row>
    <row r="5044" spans="1:4">
      <c r="A5044" s="2" t="s">
        <v>3079</v>
      </c>
      <c r="B5044" t="s">
        <v>5916</v>
      </c>
      <c r="C5044" t="s">
        <v>5917</v>
      </c>
      <c r="D5044">
        <v>1</v>
      </c>
    </row>
    <row r="5045" spans="1:4">
      <c r="A5045" s="2" t="s">
        <v>2079</v>
      </c>
      <c r="B5045" t="s">
        <v>7630</v>
      </c>
      <c r="C5045" t="s">
        <v>5917</v>
      </c>
      <c r="D5045">
        <v>2</v>
      </c>
    </row>
    <row r="5046" spans="1:4">
      <c r="A5046" s="2" t="s">
        <v>6065</v>
      </c>
      <c r="B5046" t="s">
        <v>5916</v>
      </c>
      <c r="C5046" t="s">
        <v>5917</v>
      </c>
      <c r="D5046">
        <v>1</v>
      </c>
    </row>
    <row r="5047" spans="1:4">
      <c r="A5047" s="2" t="s">
        <v>7208</v>
      </c>
      <c r="B5047" t="s">
        <v>5385</v>
      </c>
      <c r="C5047" t="s">
        <v>5917</v>
      </c>
      <c r="D5047">
        <v>1</v>
      </c>
    </row>
    <row r="5048" spans="1:4">
      <c r="A5048" s="2" t="s">
        <v>7678</v>
      </c>
      <c r="B5048" t="s">
        <v>5385</v>
      </c>
      <c r="C5048" t="s">
        <v>5917</v>
      </c>
      <c r="D5048">
        <v>1</v>
      </c>
    </row>
    <row r="5049" spans="1:4">
      <c r="A5049" s="2" t="s">
        <v>2423</v>
      </c>
      <c r="B5049" t="s">
        <v>5385</v>
      </c>
      <c r="C5049" t="s">
        <v>5758</v>
      </c>
      <c r="D5049">
        <v>1</v>
      </c>
    </row>
    <row r="5050" spans="1:4">
      <c r="A5050" s="2" t="s">
        <v>2608</v>
      </c>
      <c r="B5050" t="s">
        <v>5385</v>
      </c>
      <c r="C5050" t="s">
        <v>5917</v>
      </c>
      <c r="D5050">
        <v>1</v>
      </c>
    </row>
    <row r="5051" spans="1:4">
      <c r="A5051" s="2" t="s">
        <v>1321</v>
      </c>
      <c r="B5051" t="s">
        <v>7630</v>
      </c>
      <c r="C5051" t="s">
        <v>5917</v>
      </c>
      <c r="D5051">
        <v>2</v>
      </c>
    </row>
    <row r="5052" spans="1:4">
      <c r="A5052" s="2" t="s">
        <v>4214</v>
      </c>
      <c r="B5052" t="s">
        <v>7630</v>
      </c>
      <c r="C5052" t="s">
        <v>5917</v>
      </c>
      <c r="D5052">
        <v>2</v>
      </c>
    </row>
    <row r="5053" spans="1:4">
      <c r="A5053" s="2" t="s">
        <v>3657</v>
      </c>
      <c r="B5053" t="s">
        <v>7630</v>
      </c>
      <c r="C5053" t="s">
        <v>5917</v>
      </c>
      <c r="D5053">
        <v>2</v>
      </c>
    </row>
    <row r="5054" spans="1:4">
      <c r="A5054" s="2" t="s">
        <v>5118</v>
      </c>
      <c r="B5054" t="s">
        <v>7630</v>
      </c>
      <c r="C5054" t="s">
        <v>5917</v>
      </c>
      <c r="D5054">
        <v>2</v>
      </c>
    </row>
    <row r="5055" spans="1:4">
      <c r="A5055" s="2" t="s">
        <v>5007</v>
      </c>
      <c r="B5055" t="s">
        <v>7630</v>
      </c>
      <c r="C5055" t="s">
        <v>5917</v>
      </c>
      <c r="D5055">
        <v>2</v>
      </c>
    </row>
    <row r="5056" spans="1:4">
      <c r="A5056" s="2" t="s">
        <v>6571</v>
      </c>
      <c r="B5056" t="s">
        <v>7630</v>
      </c>
      <c r="C5056" t="s">
        <v>5917</v>
      </c>
      <c r="D5056">
        <v>2</v>
      </c>
    </row>
    <row r="5057" spans="1:4">
      <c r="A5057" s="2" t="s">
        <v>5633</v>
      </c>
      <c r="B5057" t="s">
        <v>7630</v>
      </c>
      <c r="C5057" t="s">
        <v>5917</v>
      </c>
      <c r="D5057">
        <v>2</v>
      </c>
    </row>
    <row r="5058" spans="1:4">
      <c r="A5058" s="2" t="s">
        <v>2362</v>
      </c>
      <c r="B5058" t="s">
        <v>7630</v>
      </c>
      <c r="C5058" t="s">
        <v>5917</v>
      </c>
      <c r="D5058">
        <v>2</v>
      </c>
    </row>
    <row r="5059" spans="1:4">
      <c r="A5059" s="2" t="s">
        <v>2409</v>
      </c>
      <c r="B5059" t="s">
        <v>5916</v>
      </c>
      <c r="C5059" t="s">
        <v>5756</v>
      </c>
      <c r="D5059">
        <v>2</v>
      </c>
    </row>
    <row r="5060" spans="1:4">
      <c r="A5060" s="2" t="s">
        <v>370</v>
      </c>
      <c r="B5060" t="s">
        <v>991</v>
      </c>
      <c r="C5060" t="s">
        <v>5917</v>
      </c>
      <c r="D5060">
        <v>1</v>
      </c>
    </row>
    <row r="5061" spans="1:4">
      <c r="A5061" s="2" t="s">
        <v>722</v>
      </c>
      <c r="B5061" t="s">
        <v>5385</v>
      </c>
      <c r="C5061" t="s">
        <v>5917</v>
      </c>
      <c r="D5061">
        <v>1</v>
      </c>
    </row>
    <row r="5062" spans="1:4">
      <c r="A5062" s="2" t="s">
        <v>1462</v>
      </c>
      <c r="B5062" t="s">
        <v>7630</v>
      </c>
      <c r="C5062" t="s">
        <v>5917</v>
      </c>
      <c r="D5062">
        <v>2</v>
      </c>
    </row>
    <row r="5063" spans="1:4">
      <c r="A5063" s="2" t="s">
        <v>4502</v>
      </c>
      <c r="B5063" t="s">
        <v>7630</v>
      </c>
      <c r="C5063" t="s">
        <v>5917</v>
      </c>
      <c r="D5063">
        <v>2</v>
      </c>
    </row>
    <row r="5064" spans="1:4">
      <c r="A5064" s="2" t="s">
        <v>7096</v>
      </c>
      <c r="B5064" t="s">
        <v>7630</v>
      </c>
      <c r="C5064" t="s">
        <v>5917</v>
      </c>
      <c r="D5064">
        <v>2</v>
      </c>
    </row>
    <row r="5065" spans="1:4">
      <c r="A5065" s="2" t="s">
        <v>7139</v>
      </c>
      <c r="B5065" t="s">
        <v>7630</v>
      </c>
      <c r="C5065" t="s">
        <v>5917</v>
      </c>
      <c r="D5065">
        <v>2</v>
      </c>
    </row>
    <row r="5066" spans="1:4">
      <c r="A5066" s="2" t="s">
        <v>7397</v>
      </c>
      <c r="B5066" t="s">
        <v>5385</v>
      </c>
      <c r="C5066" t="s">
        <v>5917</v>
      </c>
      <c r="D5066">
        <v>1</v>
      </c>
    </row>
    <row r="5067" spans="1:4">
      <c r="A5067" s="2" t="s">
        <v>1256</v>
      </c>
      <c r="B5067" t="s">
        <v>5916</v>
      </c>
      <c r="C5067" t="s">
        <v>5758</v>
      </c>
      <c r="D5067">
        <v>1</v>
      </c>
    </row>
    <row r="5068" spans="1:4">
      <c r="A5068" s="2" t="s">
        <v>2572</v>
      </c>
      <c r="B5068" t="s">
        <v>5916</v>
      </c>
      <c r="C5068" t="s">
        <v>5917</v>
      </c>
      <c r="D5068">
        <v>1</v>
      </c>
    </row>
    <row r="5069" spans="1:4">
      <c r="A5069" s="2" t="s">
        <v>533</v>
      </c>
      <c r="B5069" t="s">
        <v>5385</v>
      </c>
      <c r="C5069" t="s">
        <v>5917</v>
      </c>
      <c r="D5069">
        <v>1</v>
      </c>
    </row>
    <row r="5070" spans="1:4">
      <c r="A5070" s="2" t="s">
        <v>107</v>
      </c>
      <c r="B5070" t="s">
        <v>5385</v>
      </c>
      <c r="C5070" t="s">
        <v>5917</v>
      </c>
      <c r="D5070">
        <v>1</v>
      </c>
    </row>
    <row r="5071" spans="1:4">
      <c r="A5071" s="2" t="s">
        <v>1597</v>
      </c>
      <c r="B5071" t="s">
        <v>7630</v>
      </c>
      <c r="C5071" t="s">
        <v>5917</v>
      </c>
      <c r="D5071">
        <v>2</v>
      </c>
    </row>
    <row r="5072" spans="1:4">
      <c r="A5072" s="2" t="s">
        <v>6901</v>
      </c>
      <c r="B5072" t="s">
        <v>7630</v>
      </c>
      <c r="C5072" t="s">
        <v>5917</v>
      </c>
      <c r="D5072">
        <v>2</v>
      </c>
    </row>
    <row r="5073" spans="1:4">
      <c r="A5073" s="2" t="s">
        <v>6208</v>
      </c>
      <c r="B5073" t="s">
        <v>7630</v>
      </c>
      <c r="C5073" t="s">
        <v>5917</v>
      </c>
      <c r="D5073">
        <v>2</v>
      </c>
    </row>
    <row r="5074" spans="1:4">
      <c r="A5074" s="2" t="s">
        <v>7827</v>
      </c>
      <c r="B5074" t="s">
        <v>363</v>
      </c>
      <c r="C5074" t="s">
        <v>5917</v>
      </c>
      <c r="D5074">
        <v>1</v>
      </c>
    </row>
    <row r="5075" spans="1:4">
      <c r="A5075" s="2" t="s">
        <v>1872</v>
      </c>
      <c r="B5075" t="s">
        <v>7630</v>
      </c>
      <c r="C5075" t="s">
        <v>5917</v>
      </c>
      <c r="D5075">
        <v>2</v>
      </c>
    </row>
    <row r="5076" spans="1:4">
      <c r="A5076" s="2" t="s">
        <v>4740</v>
      </c>
      <c r="B5076" t="s">
        <v>5385</v>
      </c>
      <c r="C5076" t="s">
        <v>5917</v>
      </c>
      <c r="D5076">
        <v>1</v>
      </c>
    </row>
    <row r="5077" spans="1:4">
      <c r="A5077" s="2" t="s">
        <v>2477</v>
      </c>
      <c r="B5077" t="s">
        <v>5385</v>
      </c>
      <c r="C5077" t="s">
        <v>5917</v>
      </c>
      <c r="D5077">
        <v>1</v>
      </c>
    </row>
    <row r="5078" spans="1:4">
      <c r="A5078" s="2" t="s">
        <v>2737</v>
      </c>
      <c r="B5078" t="s">
        <v>73</v>
      </c>
      <c r="C5078" t="s">
        <v>5917</v>
      </c>
      <c r="D5078">
        <v>1</v>
      </c>
    </row>
    <row r="5079" spans="1:4">
      <c r="A5079" s="2" t="s">
        <v>6523</v>
      </c>
      <c r="B5079" t="s">
        <v>5172</v>
      </c>
      <c r="C5079" t="s">
        <v>5917</v>
      </c>
      <c r="D5079">
        <v>2</v>
      </c>
    </row>
    <row r="5080" spans="1:4">
      <c r="A5080" s="2" t="s">
        <v>5362</v>
      </c>
      <c r="B5080" t="s">
        <v>7630</v>
      </c>
      <c r="C5080" t="s">
        <v>5917</v>
      </c>
      <c r="D5080">
        <v>2</v>
      </c>
    </row>
    <row r="5081" spans="1:4">
      <c r="A5081" s="2" t="s">
        <v>4411</v>
      </c>
      <c r="B5081" t="s">
        <v>7630</v>
      </c>
      <c r="C5081" t="s">
        <v>5917</v>
      </c>
      <c r="D5081">
        <v>2</v>
      </c>
    </row>
    <row r="5082" spans="1:4">
      <c r="A5082" s="2" t="s">
        <v>4004</v>
      </c>
      <c r="B5082" t="s">
        <v>7630</v>
      </c>
      <c r="C5082" t="s">
        <v>5917</v>
      </c>
      <c r="D5082">
        <v>2</v>
      </c>
    </row>
    <row r="5083" spans="1:4">
      <c r="A5083" s="2" t="s">
        <v>3229</v>
      </c>
      <c r="B5083" t="s">
        <v>7630</v>
      </c>
      <c r="C5083" t="s">
        <v>5917</v>
      </c>
      <c r="D5083">
        <v>2</v>
      </c>
    </row>
    <row r="5084" spans="1:4">
      <c r="A5084" s="2" t="s">
        <v>5723</v>
      </c>
      <c r="B5084" t="s">
        <v>7630</v>
      </c>
      <c r="C5084" t="s">
        <v>5917</v>
      </c>
      <c r="D5084">
        <v>2</v>
      </c>
    </row>
    <row r="5085" spans="1:4">
      <c r="A5085" s="2" t="s">
        <v>794</v>
      </c>
      <c r="B5085" t="s">
        <v>5385</v>
      </c>
      <c r="C5085" t="s">
        <v>5917</v>
      </c>
      <c r="D5085">
        <v>1</v>
      </c>
    </row>
    <row r="5086" spans="1:4">
      <c r="A5086" s="2" t="s">
        <v>4322</v>
      </c>
      <c r="B5086" t="s">
        <v>7630</v>
      </c>
      <c r="C5086" t="s">
        <v>5917</v>
      </c>
      <c r="D5086">
        <v>2</v>
      </c>
    </row>
    <row r="5087" spans="1:4">
      <c r="A5087" s="2" t="s">
        <v>3956</v>
      </c>
      <c r="B5087" t="s">
        <v>7630</v>
      </c>
      <c r="C5087" t="s">
        <v>5917</v>
      </c>
      <c r="D5087">
        <v>2</v>
      </c>
    </row>
    <row r="5088" spans="1:4">
      <c r="A5088" s="2" t="s">
        <v>4018</v>
      </c>
      <c r="B5088" t="s">
        <v>7630</v>
      </c>
      <c r="C5088" t="s">
        <v>5917</v>
      </c>
      <c r="D5088">
        <v>2</v>
      </c>
    </row>
    <row r="5089" spans="1:4">
      <c r="A5089" s="2" t="s">
        <v>3288</v>
      </c>
      <c r="B5089" t="s">
        <v>7630</v>
      </c>
      <c r="C5089" t="s">
        <v>5917</v>
      </c>
      <c r="D5089">
        <v>2</v>
      </c>
    </row>
    <row r="5090" spans="1:4">
      <c r="A5090" s="2" t="s">
        <v>7447</v>
      </c>
      <c r="B5090" t="s">
        <v>7630</v>
      </c>
      <c r="C5090" t="s">
        <v>5917</v>
      </c>
      <c r="D5090">
        <v>2</v>
      </c>
    </row>
    <row r="5091" spans="1:4">
      <c r="A5091" s="2" t="s">
        <v>6048</v>
      </c>
      <c r="B5091" t="s">
        <v>5916</v>
      </c>
      <c r="C5091" t="s">
        <v>5757</v>
      </c>
      <c r="D5091">
        <v>1</v>
      </c>
    </row>
    <row r="5092" spans="1:4">
      <c r="A5092" s="2" t="s">
        <v>7723</v>
      </c>
      <c r="B5092" t="s">
        <v>5385</v>
      </c>
      <c r="C5092" t="s">
        <v>5917</v>
      </c>
      <c r="D5092">
        <v>1</v>
      </c>
    </row>
    <row r="5093" spans="1:4">
      <c r="A5093" s="2" t="s">
        <v>3593</v>
      </c>
      <c r="B5093" t="s">
        <v>7630</v>
      </c>
      <c r="C5093" t="s">
        <v>5917</v>
      </c>
      <c r="D5093">
        <v>2</v>
      </c>
    </row>
    <row r="5094" spans="1:4">
      <c r="A5094" s="2" t="s">
        <v>1077</v>
      </c>
      <c r="B5094" t="s">
        <v>5916</v>
      </c>
      <c r="C5094" t="s">
        <v>5917</v>
      </c>
      <c r="D5094">
        <v>1</v>
      </c>
    </row>
    <row r="5095" spans="1:4">
      <c r="A5095" s="2" t="s">
        <v>4288</v>
      </c>
      <c r="B5095" t="s">
        <v>7630</v>
      </c>
      <c r="C5095" t="s">
        <v>5917</v>
      </c>
      <c r="D5095">
        <v>2</v>
      </c>
    </row>
    <row r="5096" spans="1:4">
      <c r="A5096" s="2" t="s">
        <v>8001</v>
      </c>
      <c r="B5096" t="s">
        <v>7630</v>
      </c>
      <c r="C5096" t="s">
        <v>5917</v>
      </c>
      <c r="D5096">
        <v>2</v>
      </c>
    </row>
    <row r="5097" spans="1:4">
      <c r="A5097" s="2" t="s">
        <v>5971</v>
      </c>
      <c r="B5097" t="s">
        <v>7630</v>
      </c>
      <c r="C5097" t="s">
        <v>5917</v>
      </c>
      <c r="D5097">
        <v>2</v>
      </c>
    </row>
    <row r="5098" spans="1:4">
      <c r="A5098" s="2" t="s">
        <v>3127</v>
      </c>
      <c r="B5098" t="s">
        <v>7630</v>
      </c>
      <c r="C5098" t="s">
        <v>5917</v>
      </c>
      <c r="D5098">
        <v>2</v>
      </c>
    </row>
    <row r="5099" spans="1:4">
      <c r="A5099" s="2" t="s">
        <v>2086</v>
      </c>
      <c r="B5099" t="s">
        <v>7630</v>
      </c>
      <c r="C5099" t="s">
        <v>5917</v>
      </c>
      <c r="D5099">
        <v>2</v>
      </c>
    </row>
    <row r="5100" spans="1:4">
      <c r="A5100" s="2" t="s">
        <v>7735</v>
      </c>
      <c r="B5100" t="s">
        <v>7630</v>
      </c>
      <c r="C5100" t="s">
        <v>5917</v>
      </c>
      <c r="D5100">
        <v>2</v>
      </c>
    </row>
    <row r="5101" spans="1:4">
      <c r="A5101" s="2" t="s">
        <v>6736</v>
      </c>
      <c r="B5101" t="s">
        <v>7630</v>
      </c>
      <c r="C5101" t="s">
        <v>5917</v>
      </c>
      <c r="D5101">
        <v>2</v>
      </c>
    </row>
    <row r="5102" spans="1:4">
      <c r="A5102" s="2" t="s">
        <v>5078</v>
      </c>
      <c r="B5102" t="s">
        <v>5385</v>
      </c>
      <c r="C5102" t="s">
        <v>5917</v>
      </c>
      <c r="D5102">
        <v>1</v>
      </c>
    </row>
    <row r="5103" spans="1:4">
      <c r="A5103" s="2" t="s">
        <v>631</v>
      </c>
      <c r="B5103" t="s">
        <v>5385</v>
      </c>
      <c r="C5103" t="s">
        <v>5917</v>
      </c>
      <c r="D5103">
        <v>1</v>
      </c>
    </row>
    <row r="5104" spans="1:4">
      <c r="A5104" s="2" t="s">
        <v>5585</v>
      </c>
      <c r="B5104" t="s">
        <v>7630</v>
      </c>
      <c r="C5104" t="s">
        <v>5917</v>
      </c>
      <c r="D5104">
        <v>2</v>
      </c>
    </row>
    <row r="5105" spans="1:4">
      <c r="A5105" s="2" t="s">
        <v>4630</v>
      </c>
      <c r="B5105" t="s">
        <v>7630</v>
      </c>
      <c r="C5105" t="s">
        <v>5917</v>
      </c>
      <c r="D5105">
        <v>2</v>
      </c>
    </row>
    <row r="5106" spans="1:4">
      <c r="A5106" s="2" t="s">
        <v>4450</v>
      </c>
      <c r="B5106" t="s">
        <v>7630</v>
      </c>
      <c r="C5106" t="s">
        <v>5917</v>
      </c>
      <c r="D5106">
        <v>2</v>
      </c>
    </row>
    <row r="5107" spans="1:4">
      <c r="A5107" s="2" t="s">
        <v>1924</v>
      </c>
      <c r="B5107" t="s">
        <v>7630</v>
      </c>
      <c r="C5107" t="s">
        <v>5917</v>
      </c>
      <c r="D5107">
        <v>2</v>
      </c>
    </row>
    <row r="5108" spans="1:4">
      <c r="A5108" s="2" t="s">
        <v>1881</v>
      </c>
      <c r="B5108" t="s">
        <v>7630</v>
      </c>
      <c r="C5108" t="s">
        <v>5917</v>
      </c>
      <c r="D5108">
        <v>2</v>
      </c>
    </row>
    <row r="5109" spans="1:4">
      <c r="A5109" s="2" t="s">
        <v>5099</v>
      </c>
      <c r="B5109" t="s">
        <v>7630</v>
      </c>
      <c r="C5109" t="s">
        <v>5917</v>
      </c>
      <c r="D5109">
        <v>2</v>
      </c>
    </row>
    <row r="5110" spans="1:4">
      <c r="A5110" s="2" t="s">
        <v>2066</v>
      </c>
      <c r="B5110" t="s">
        <v>7630</v>
      </c>
      <c r="C5110" t="s">
        <v>5917</v>
      </c>
      <c r="D5110">
        <v>2</v>
      </c>
    </row>
    <row r="5111" spans="1:4">
      <c r="A5111" s="2" t="s">
        <v>7215</v>
      </c>
      <c r="B5111" t="s">
        <v>5385</v>
      </c>
      <c r="C5111" t="s">
        <v>5917</v>
      </c>
      <c r="D5111">
        <v>1</v>
      </c>
    </row>
    <row r="5112" spans="1:4">
      <c r="A5112" s="2" t="s">
        <v>7016</v>
      </c>
      <c r="B5112" t="s">
        <v>5385</v>
      </c>
      <c r="C5112" t="s">
        <v>5917</v>
      </c>
      <c r="D5112">
        <v>1</v>
      </c>
    </row>
    <row r="5113" spans="1:4">
      <c r="A5113" s="2" t="s">
        <v>2665</v>
      </c>
      <c r="B5113" t="s">
        <v>5916</v>
      </c>
      <c r="C5113" t="s">
        <v>5917</v>
      </c>
      <c r="D5113">
        <v>1</v>
      </c>
    </row>
    <row r="5114" spans="1:4">
      <c r="A5114" s="2" t="s">
        <v>2579</v>
      </c>
      <c r="B5114" t="s">
        <v>5385</v>
      </c>
      <c r="C5114" t="s">
        <v>5917</v>
      </c>
      <c r="D5114">
        <v>1</v>
      </c>
    </row>
    <row r="5115" spans="1:4">
      <c r="A5115" s="2" t="s">
        <v>6518</v>
      </c>
      <c r="B5115" t="s">
        <v>5916</v>
      </c>
      <c r="C5115" t="s">
        <v>5917</v>
      </c>
      <c r="D5115">
        <v>1</v>
      </c>
    </row>
    <row r="5116" spans="1:4">
      <c r="A5116" s="2" t="s">
        <v>4623</v>
      </c>
      <c r="B5116" t="s">
        <v>7630</v>
      </c>
      <c r="C5116" t="s">
        <v>5917</v>
      </c>
      <c r="D5116">
        <v>2</v>
      </c>
    </row>
    <row r="5117" spans="1:4">
      <c r="A5117" s="2" t="s">
        <v>4042</v>
      </c>
      <c r="B5117" t="s">
        <v>7630</v>
      </c>
      <c r="C5117" t="s">
        <v>5917</v>
      </c>
      <c r="D5117">
        <v>2</v>
      </c>
    </row>
    <row r="5118" spans="1:4">
      <c r="A5118" s="2" t="s">
        <v>1952</v>
      </c>
      <c r="B5118" t="s">
        <v>7630</v>
      </c>
      <c r="C5118" t="s">
        <v>5917</v>
      </c>
      <c r="D5118">
        <v>2</v>
      </c>
    </row>
    <row r="5119" spans="1:4">
      <c r="A5119" s="2" t="s">
        <v>6273</v>
      </c>
      <c r="B5119" t="s">
        <v>7630</v>
      </c>
      <c r="C5119" t="s">
        <v>5917</v>
      </c>
      <c r="D5119">
        <v>2</v>
      </c>
    </row>
    <row r="5120" spans="1:4">
      <c r="A5120" s="2" t="s">
        <v>5911</v>
      </c>
      <c r="B5120" t="s">
        <v>5385</v>
      </c>
      <c r="C5120" t="s">
        <v>5917</v>
      </c>
      <c r="D5120">
        <v>1</v>
      </c>
    </row>
    <row r="5121" spans="1:4">
      <c r="A5121" s="2" t="s">
        <v>4720</v>
      </c>
      <c r="B5121" t="s">
        <v>7630</v>
      </c>
      <c r="C5121" t="s">
        <v>5917</v>
      </c>
      <c r="D5121">
        <v>2</v>
      </c>
    </row>
    <row r="5122" spans="1:4">
      <c r="A5122" s="2" t="s">
        <v>5062</v>
      </c>
      <c r="B5122" t="s">
        <v>7630</v>
      </c>
      <c r="C5122" t="s">
        <v>5917</v>
      </c>
      <c r="D5122">
        <v>2</v>
      </c>
    </row>
    <row r="5123" spans="1:4">
      <c r="A5123" s="2" t="s">
        <v>2835</v>
      </c>
      <c r="B5123" t="s">
        <v>7630</v>
      </c>
      <c r="C5123" t="s">
        <v>5917</v>
      </c>
      <c r="D5123">
        <v>2</v>
      </c>
    </row>
    <row r="5124" spans="1:4">
      <c r="A5124" s="2" t="s">
        <v>1285</v>
      </c>
      <c r="B5124" t="s">
        <v>5916</v>
      </c>
      <c r="C5124" t="s">
        <v>5758</v>
      </c>
      <c r="D5124">
        <v>1</v>
      </c>
    </row>
    <row r="5125" spans="1:4">
      <c r="A5125" s="2" t="s">
        <v>734</v>
      </c>
      <c r="B5125" t="s">
        <v>5385</v>
      </c>
      <c r="C5125" t="s">
        <v>5917</v>
      </c>
      <c r="D5125">
        <v>1</v>
      </c>
    </row>
    <row r="5126" spans="1:4">
      <c r="A5126" s="2" t="s">
        <v>400</v>
      </c>
      <c r="B5126" t="s">
        <v>5916</v>
      </c>
      <c r="C5126" t="s">
        <v>5917</v>
      </c>
      <c r="D5126">
        <v>1</v>
      </c>
    </row>
    <row r="5127" spans="1:4">
      <c r="A5127" s="2" t="s">
        <v>7936</v>
      </c>
      <c r="B5127" t="s">
        <v>7630</v>
      </c>
      <c r="C5127" t="s">
        <v>5917</v>
      </c>
      <c r="D5127">
        <v>2</v>
      </c>
    </row>
    <row r="5128" spans="1:4">
      <c r="A5128" s="2" t="s">
        <v>2666</v>
      </c>
      <c r="B5128" t="s">
        <v>5385</v>
      </c>
      <c r="C5128" t="s">
        <v>5917</v>
      </c>
      <c r="D5128">
        <v>1</v>
      </c>
    </row>
    <row r="5129" spans="1:4">
      <c r="A5129" s="2" t="s">
        <v>330</v>
      </c>
      <c r="B5129" t="s">
        <v>5385</v>
      </c>
      <c r="C5129" t="s">
        <v>5917</v>
      </c>
      <c r="D5129">
        <v>1</v>
      </c>
    </row>
    <row r="5130" spans="1:4">
      <c r="A5130" s="2" t="s">
        <v>174</v>
      </c>
      <c r="B5130" t="s">
        <v>5916</v>
      </c>
      <c r="C5130" t="s">
        <v>5917</v>
      </c>
      <c r="D5130">
        <v>1</v>
      </c>
    </row>
    <row r="5131" spans="1:4">
      <c r="A5131" s="2" t="s">
        <v>3727</v>
      </c>
      <c r="B5131" t="s">
        <v>7630</v>
      </c>
      <c r="C5131" t="s">
        <v>5917</v>
      </c>
      <c r="D5131">
        <v>2</v>
      </c>
    </row>
    <row r="5132" spans="1:4">
      <c r="A5132" s="2" t="s">
        <v>3298</v>
      </c>
      <c r="B5132" t="s">
        <v>7630</v>
      </c>
      <c r="C5132" t="s">
        <v>5917</v>
      </c>
      <c r="D5132">
        <v>2</v>
      </c>
    </row>
    <row r="5133" spans="1:4">
      <c r="A5133" s="2" t="s">
        <v>5688</v>
      </c>
      <c r="B5133" t="s">
        <v>5168</v>
      </c>
      <c r="C5133" t="s">
        <v>5757</v>
      </c>
      <c r="D5133">
        <v>1</v>
      </c>
    </row>
    <row r="5134" spans="1:4">
      <c r="A5134" s="2" t="s">
        <v>6219</v>
      </c>
      <c r="B5134" t="s">
        <v>7630</v>
      </c>
      <c r="C5134" t="s">
        <v>5757</v>
      </c>
      <c r="D5134">
        <v>2</v>
      </c>
    </row>
    <row r="5135" spans="1:4">
      <c r="A5135" s="2" t="s">
        <v>5479</v>
      </c>
      <c r="B5135" t="s">
        <v>7630</v>
      </c>
      <c r="C5135" t="s">
        <v>5917</v>
      </c>
      <c r="D5135">
        <v>2</v>
      </c>
    </row>
    <row r="5136" spans="1:4">
      <c r="A5136" s="2" t="s">
        <v>920</v>
      </c>
      <c r="B5136" t="s">
        <v>5385</v>
      </c>
      <c r="C5136" t="s">
        <v>5917</v>
      </c>
      <c r="D5136">
        <v>1</v>
      </c>
    </row>
    <row r="5137" spans="1:4">
      <c r="A5137" s="2" t="s">
        <v>1066</v>
      </c>
      <c r="B5137" t="s">
        <v>5916</v>
      </c>
      <c r="C5137" t="s">
        <v>5917</v>
      </c>
      <c r="D5137">
        <v>1</v>
      </c>
    </row>
    <row r="5138" spans="1:4">
      <c r="A5138" s="2" t="s">
        <v>211</v>
      </c>
      <c r="B5138" t="s">
        <v>5385</v>
      </c>
      <c r="C5138" t="s">
        <v>5758</v>
      </c>
      <c r="D5138">
        <v>1</v>
      </c>
    </row>
    <row r="5139" spans="1:4">
      <c r="A5139" s="2" t="s">
        <v>1399</v>
      </c>
      <c r="B5139" t="s">
        <v>7630</v>
      </c>
      <c r="C5139" t="s">
        <v>5917</v>
      </c>
      <c r="D5139">
        <v>2</v>
      </c>
    </row>
    <row r="5140" spans="1:4">
      <c r="A5140" s="2" t="s">
        <v>4053</v>
      </c>
      <c r="B5140" t="s">
        <v>7630</v>
      </c>
      <c r="C5140" t="s">
        <v>5917</v>
      </c>
      <c r="D5140">
        <v>2</v>
      </c>
    </row>
    <row r="5141" spans="1:4">
      <c r="A5141" s="2" t="s">
        <v>3994</v>
      </c>
      <c r="B5141" t="s">
        <v>7630</v>
      </c>
      <c r="C5141" t="s">
        <v>5917</v>
      </c>
      <c r="D5141">
        <v>2</v>
      </c>
    </row>
    <row r="5142" spans="1:4">
      <c r="A5142" s="2" t="s">
        <v>5277</v>
      </c>
      <c r="B5142" t="s">
        <v>7630</v>
      </c>
      <c r="C5142" t="s">
        <v>5917</v>
      </c>
      <c r="D5142">
        <v>2</v>
      </c>
    </row>
    <row r="5143" spans="1:4">
      <c r="A5143" s="2" t="s">
        <v>1917</v>
      </c>
      <c r="B5143" t="s">
        <v>7630</v>
      </c>
      <c r="C5143" t="s">
        <v>5917</v>
      </c>
      <c r="D5143">
        <v>2</v>
      </c>
    </row>
    <row r="5144" spans="1:4">
      <c r="A5144" s="2" t="s">
        <v>6674</v>
      </c>
      <c r="B5144" t="s">
        <v>7630</v>
      </c>
      <c r="C5144" t="s">
        <v>5917</v>
      </c>
      <c r="D5144">
        <v>2</v>
      </c>
    </row>
    <row r="5145" spans="1:4">
      <c r="A5145" s="2" t="s">
        <v>6205</v>
      </c>
      <c r="B5145" t="s">
        <v>7630</v>
      </c>
      <c r="C5145" t="s">
        <v>5917</v>
      </c>
      <c r="D5145">
        <v>2</v>
      </c>
    </row>
    <row r="5146" spans="1:4">
      <c r="A5146" s="2" t="s">
        <v>5737</v>
      </c>
      <c r="B5146" t="s">
        <v>5385</v>
      </c>
      <c r="C5146" t="s">
        <v>5917</v>
      </c>
      <c r="D5146">
        <v>1</v>
      </c>
    </row>
    <row r="5147" spans="1:4">
      <c r="A5147" s="2" t="s">
        <v>6135</v>
      </c>
      <c r="B5147" t="s">
        <v>5385</v>
      </c>
      <c r="C5147" t="s">
        <v>5758</v>
      </c>
      <c r="D5147">
        <v>1</v>
      </c>
    </row>
    <row r="5148" spans="1:4">
      <c r="A5148" s="2" t="s">
        <v>6242</v>
      </c>
      <c r="B5148" t="s">
        <v>7630</v>
      </c>
      <c r="C5148" t="s">
        <v>5917</v>
      </c>
      <c r="D5148">
        <v>2</v>
      </c>
    </row>
    <row r="5149" spans="1:4">
      <c r="A5149" s="2" t="s">
        <v>1485</v>
      </c>
      <c r="B5149" t="s">
        <v>7630</v>
      </c>
      <c r="C5149" t="s">
        <v>5917</v>
      </c>
      <c r="D5149">
        <v>2</v>
      </c>
    </row>
    <row r="5150" spans="1:4">
      <c r="A5150" s="2" t="s">
        <v>4107</v>
      </c>
      <c r="B5150" t="s">
        <v>7630</v>
      </c>
      <c r="C5150" t="s">
        <v>5917</v>
      </c>
      <c r="D5150">
        <v>2</v>
      </c>
    </row>
    <row r="5151" spans="1:4">
      <c r="A5151" s="2" t="s">
        <v>3532</v>
      </c>
      <c r="B5151" t="s">
        <v>7630</v>
      </c>
      <c r="C5151" t="s">
        <v>5917</v>
      </c>
      <c r="D5151">
        <v>2</v>
      </c>
    </row>
    <row r="5152" spans="1:4">
      <c r="A5152" s="2" t="s">
        <v>7794</v>
      </c>
      <c r="B5152" t="s">
        <v>7630</v>
      </c>
      <c r="C5152" t="s">
        <v>5917</v>
      </c>
      <c r="D5152">
        <v>2</v>
      </c>
    </row>
    <row r="5153" spans="1:4">
      <c r="A5153" s="2" t="s">
        <v>6869</v>
      </c>
      <c r="B5153" t="s">
        <v>7630</v>
      </c>
      <c r="C5153" t="s">
        <v>5917</v>
      </c>
      <c r="D5153">
        <v>2</v>
      </c>
    </row>
    <row r="5154" spans="1:4">
      <c r="A5154" s="2" t="s">
        <v>6575</v>
      </c>
      <c r="B5154" t="s">
        <v>7630</v>
      </c>
      <c r="C5154" t="s">
        <v>5917</v>
      </c>
      <c r="D5154">
        <v>2</v>
      </c>
    </row>
    <row r="5155" spans="1:4">
      <c r="A5155" s="2" t="s">
        <v>2738</v>
      </c>
      <c r="B5155" t="s">
        <v>5385</v>
      </c>
      <c r="C5155" t="s">
        <v>5917</v>
      </c>
      <c r="D5155">
        <v>1</v>
      </c>
    </row>
    <row r="5156" spans="1:4">
      <c r="A5156" s="2" t="s">
        <v>6475</v>
      </c>
      <c r="B5156" t="s">
        <v>7630</v>
      </c>
      <c r="C5156" t="s">
        <v>5917</v>
      </c>
      <c r="D5156">
        <v>2</v>
      </c>
    </row>
    <row r="5157" spans="1:4">
      <c r="A5157" s="2" t="s">
        <v>6377</v>
      </c>
      <c r="B5157" t="s">
        <v>7630</v>
      </c>
      <c r="C5157" t="s">
        <v>5917</v>
      </c>
      <c r="D5157">
        <v>2</v>
      </c>
    </row>
    <row r="5158" spans="1:4">
      <c r="A5158" s="2" t="s">
        <v>6742</v>
      </c>
      <c r="B5158" t="s">
        <v>7630</v>
      </c>
      <c r="C5158" t="s">
        <v>5917</v>
      </c>
      <c r="D5158">
        <v>2</v>
      </c>
    </row>
    <row r="5159" spans="1:4">
      <c r="A5159" s="2" t="s">
        <v>6718</v>
      </c>
      <c r="B5159" t="s">
        <v>7630</v>
      </c>
      <c r="C5159" t="s">
        <v>5917</v>
      </c>
      <c r="D5159">
        <v>2</v>
      </c>
    </row>
    <row r="5160" spans="1:4">
      <c r="A5160" s="2" t="s">
        <v>1199</v>
      </c>
      <c r="B5160" t="s">
        <v>5385</v>
      </c>
      <c r="C5160" t="s">
        <v>5917</v>
      </c>
      <c r="D5160">
        <v>1</v>
      </c>
    </row>
    <row r="5161" spans="1:4">
      <c r="A5161" s="2" t="s">
        <v>2532</v>
      </c>
      <c r="B5161" t="s">
        <v>5385</v>
      </c>
      <c r="C5161" t="s">
        <v>5917</v>
      </c>
      <c r="D5161">
        <v>1</v>
      </c>
    </row>
    <row r="5162" spans="1:4">
      <c r="A5162" s="2" t="s">
        <v>4368</v>
      </c>
      <c r="B5162" t="s">
        <v>7630</v>
      </c>
      <c r="C5162" t="s">
        <v>5917</v>
      </c>
      <c r="D5162">
        <v>2</v>
      </c>
    </row>
    <row r="5163" spans="1:4">
      <c r="A5163" s="2" t="s">
        <v>4511</v>
      </c>
      <c r="B5163" t="s">
        <v>7630</v>
      </c>
      <c r="C5163" t="s">
        <v>5917</v>
      </c>
      <c r="D5163">
        <v>2</v>
      </c>
    </row>
    <row r="5164" spans="1:4">
      <c r="A5164" s="2" t="s">
        <v>3522</v>
      </c>
      <c r="B5164" t="s">
        <v>7630</v>
      </c>
      <c r="C5164" t="s">
        <v>5917</v>
      </c>
      <c r="D5164">
        <v>2</v>
      </c>
    </row>
    <row r="5165" spans="1:4">
      <c r="A5165" s="2" t="s">
        <v>3206</v>
      </c>
      <c r="B5165" t="s">
        <v>7630</v>
      </c>
      <c r="C5165" t="s">
        <v>5917</v>
      </c>
      <c r="D5165">
        <v>2</v>
      </c>
    </row>
    <row r="5166" spans="1:4">
      <c r="A5166" s="2" t="s">
        <v>4838</v>
      </c>
      <c r="B5166" t="s">
        <v>7630</v>
      </c>
      <c r="C5166" t="s">
        <v>5917</v>
      </c>
      <c r="D5166">
        <v>2</v>
      </c>
    </row>
    <row r="5167" spans="1:4">
      <c r="A5167" s="2" t="s">
        <v>7525</v>
      </c>
      <c r="B5167" t="s">
        <v>7630</v>
      </c>
      <c r="C5167" t="s">
        <v>5917</v>
      </c>
      <c r="D5167">
        <v>2</v>
      </c>
    </row>
    <row r="5168" spans="1:4">
      <c r="A5168" s="2" t="s">
        <v>5637</v>
      </c>
      <c r="B5168" t="s">
        <v>7630</v>
      </c>
      <c r="C5168" t="s">
        <v>5917</v>
      </c>
      <c r="D5168">
        <v>2</v>
      </c>
    </row>
    <row r="5169" spans="1:4">
      <c r="A5169" s="2" t="s">
        <v>7931</v>
      </c>
      <c r="B5169" t="s">
        <v>7630</v>
      </c>
      <c r="C5169" t="s">
        <v>5917</v>
      </c>
      <c r="D5169">
        <v>2</v>
      </c>
    </row>
    <row r="5170" spans="1:4">
      <c r="A5170" s="2" t="s">
        <v>6402</v>
      </c>
      <c r="B5170" t="s">
        <v>5385</v>
      </c>
      <c r="C5170" t="s">
        <v>5917</v>
      </c>
      <c r="D5170">
        <v>1</v>
      </c>
    </row>
    <row r="5171" spans="1:4">
      <c r="A5171" s="2" t="s">
        <v>2739</v>
      </c>
      <c r="B5171" t="s">
        <v>2770</v>
      </c>
      <c r="C5171" t="s">
        <v>5917</v>
      </c>
      <c r="D5171">
        <v>1</v>
      </c>
    </row>
    <row r="5172" spans="1:4">
      <c r="A5172" s="2" t="s">
        <v>175</v>
      </c>
      <c r="B5172" t="s">
        <v>5916</v>
      </c>
      <c r="C5172" t="s">
        <v>5917</v>
      </c>
      <c r="D5172">
        <v>1</v>
      </c>
    </row>
    <row r="5173" spans="1:4">
      <c r="A5173" s="2" t="s">
        <v>293</v>
      </c>
      <c r="B5173" t="s">
        <v>5385</v>
      </c>
      <c r="C5173" t="s">
        <v>5917</v>
      </c>
      <c r="D5173">
        <v>1</v>
      </c>
    </row>
    <row r="5174" spans="1:4">
      <c r="A5174" s="2" t="s">
        <v>5448</v>
      </c>
      <c r="B5174" t="s">
        <v>7630</v>
      </c>
      <c r="C5174" t="s">
        <v>5917</v>
      </c>
      <c r="D5174">
        <v>2</v>
      </c>
    </row>
    <row r="5175" spans="1:4">
      <c r="A5175" s="2" t="s">
        <v>4601</v>
      </c>
      <c r="B5175" t="s">
        <v>7630</v>
      </c>
      <c r="C5175" t="s">
        <v>5917</v>
      </c>
      <c r="D5175">
        <v>2</v>
      </c>
    </row>
    <row r="5176" spans="1:4">
      <c r="A5176" s="2" t="s">
        <v>3876</v>
      </c>
      <c r="B5176" t="s">
        <v>7630</v>
      </c>
      <c r="C5176" t="s">
        <v>5917</v>
      </c>
      <c r="D5176">
        <v>2</v>
      </c>
    </row>
    <row r="5177" spans="1:4">
      <c r="A5177" s="2" t="s">
        <v>5076</v>
      </c>
      <c r="B5177" t="s">
        <v>7630</v>
      </c>
      <c r="C5177" t="s">
        <v>5917</v>
      </c>
      <c r="D5177">
        <v>2</v>
      </c>
    </row>
    <row r="5178" spans="1:4">
      <c r="A5178" s="2" t="s">
        <v>4813</v>
      </c>
      <c r="B5178" t="s">
        <v>7630</v>
      </c>
      <c r="C5178" t="s">
        <v>5917</v>
      </c>
      <c r="D5178">
        <v>2</v>
      </c>
    </row>
    <row r="5179" spans="1:4">
      <c r="A5179" s="2" t="s">
        <v>7925</v>
      </c>
      <c r="B5179" t="s">
        <v>7630</v>
      </c>
      <c r="C5179" t="s">
        <v>5917</v>
      </c>
      <c r="D5179">
        <v>2</v>
      </c>
    </row>
    <row r="5180" spans="1:4">
      <c r="A5180" s="2" t="s">
        <v>1027</v>
      </c>
      <c r="B5180" t="s">
        <v>640</v>
      </c>
      <c r="C5180" t="s">
        <v>5917</v>
      </c>
      <c r="D5180">
        <v>1</v>
      </c>
    </row>
    <row r="5181" spans="1:4">
      <c r="A5181" s="2" t="s">
        <v>7251</v>
      </c>
      <c r="B5181" t="s">
        <v>7630</v>
      </c>
      <c r="C5181" t="s">
        <v>5917</v>
      </c>
      <c r="D5181">
        <v>2</v>
      </c>
    </row>
    <row r="5182" spans="1:4">
      <c r="A5182" s="2" t="s">
        <v>5785</v>
      </c>
      <c r="B5182" t="s">
        <v>5916</v>
      </c>
      <c r="C5182" t="s">
        <v>5756</v>
      </c>
      <c r="D5182">
        <v>1</v>
      </c>
    </row>
    <row r="5183" spans="1:4">
      <c r="A5183" s="2" t="s">
        <v>6310</v>
      </c>
      <c r="B5183" t="s">
        <v>5385</v>
      </c>
      <c r="C5183" t="s">
        <v>5756</v>
      </c>
      <c r="D5183">
        <v>1</v>
      </c>
    </row>
    <row r="5184" spans="1:4">
      <c r="A5184" s="2" t="s">
        <v>6934</v>
      </c>
      <c r="B5184" t="s">
        <v>7630</v>
      </c>
      <c r="C5184" t="s">
        <v>5917</v>
      </c>
      <c r="D5184">
        <v>2</v>
      </c>
    </row>
    <row r="5185" spans="1:4">
      <c r="A5185" s="2" t="s">
        <v>1247</v>
      </c>
      <c r="B5185" t="s">
        <v>5916</v>
      </c>
      <c r="C5185" t="s">
        <v>5917</v>
      </c>
      <c r="D5185">
        <v>1</v>
      </c>
    </row>
    <row r="5186" spans="1:4">
      <c r="A5186" s="2" t="s">
        <v>2563</v>
      </c>
      <c r="B5186" t="s">
        <v>5916</v>
      </c>
      <c r="C5186" t="s">
        <v>5917</v>
      </c>
      <c r="D5186">
        <v>1</v>
      </c>
    </row>
    <row r="5187" spans="1:4">
      <c r="A5187" s="2" t="s">
        <v>1742</v>
      </c>
      <c r="B5187" t="s">
        <v>7630</v>
      </c>
      <c r="C5187" t="s">
        <v>5917</v>
      </c>
      <c r="D5187">
        <v>2</v>
      </c>
    </row>
    <row r="5188" spans="1:4">
      <c r="A5188" s="2" t="s">
        <v>4939</v>
      </c>
      <c r="B5188" t="s">
        <v>5385</v>
      </c>
      <c r="C5188" t="s">
        <v>5917</v>
      </c>
      <c r="D5188">
        <v>1</v>
      </c>
    </row>
    <row r="5189" spans="1:4">
      <c r="A5189" s="2" t="s">
        <v>1554</v>
      </c>
      <c r="B5189" t="s">
        <v>7630</v>
      </c>
      <c r="C5189" t="s">
        <v>5917</v>
      </c>
      <c r="D5189">
        <v>2</v>
      </c>
    </row>
    <row r="5190" spans="1:4">
      <c r="A5190" s="2" t="s">
        <v>1359</v>
      </c>
      <c r="B5190" t="s">
        <v>7630</v>
      </c>
      <c r="C5190" t="s">
        <v>5917</v>
      </c>
      <c r="D5190">
        <v>2</v>
      </c>
    </row>
    <row r="5191" spans="1:4">
      <c r="A5191" s="2" t="s">
        <v>3628</v>
      </c>
      <c r="B5191" t="s">
        <v>7630</v>
      </c>
      <c r="C5191" t="s">
        <v>5917</v>
      </c>
      <c r="D5191">
        <v>2</v>
      </c>
    </row>
    <row r="5192" spans="1:4">
      <c r="A5192" s="2" t="s">
        <v>4808</v>
      </c>
      <c r="B5192" t="s">
        <v>7630</v>
      </c>
      <c r="C5192" t="s">
        <v>5917</v>
      </c>
      <c r="D5192">
        <v>2</v>
      </c>
    </row>
    <row r="5193" spans="1:4">
      <c r="A5193" s="2" t="s">
        <v>7541</v>
      </c>
      <c r="B5193" t="s">
        <v>7630</v>
      </c>
      <c r="C5193" t="s">
        <v>5917</v>
      </c>
      <c r="D5193">
        <v>2</v>
      </c>
    </row>
    <row r="5194" spans="1:4">
      <c r="A5194" s="2" t="s">
        <v>3347</v>
      </c>
      <c r="B5194" t="s">
        <v>7630</v>
      </c>
      <c r="C5194" t="s">
        <v>5917</v>
      </c>
      <c r="D5194">
        <v>2</v>
      </c>
    </row>
    <row r="5195" spans="1:4">
      <c r="A5195" s="2" t="s">
        <v>3075</v>
      </c>
      <c r="B5195" t="s">
        <v>7630</v>
      </c>
      <c r="C5195" t="s">
        <v>5917</v>
      </c>
      <c r="D5195">
        <v>2</v>
      </c>
    </row>
    <row r="5196" spans="1:4">
      <c r="A5196" s="2" t="s">
        <v>7321</v>
      </c>
      <c r="B5196" t="s">
        <v>7630</v>
      </c>
      <c r="C5196" t="s">
        <v>5917</v>
      </c>
      <c r="D5196">
        <v>2</v>
      </c>
    </row>
    <row r="5197" spans="1:4">
      <c r="A5197" s="2" t="s">
        <v>6863</v>
      </c>
      <c r="B5197" t="s">
        <v>7630</v>
      </c>
      <c r="C5197" t="s">
        <v>5917</v>
      </c>
      <c r="D5197">
        <v>2</v>
      </c>
    </row>
    <row r="5198" spans="1:4">
      <c r="A5198" s="2" t="s">
        <v>1750</v>
      </c>
      <c r="B5198" t="s">
        <v>5385</v>
      </c>
      <c r="C5198" t="s">
        <v>5917</v>
      </c>
      <c r="D5198">
        <v>1</v>
      </c>
    </row>
    <row r="5199" spans="1:4">
      <c r="A5199" s="2" t="s">
        <v>7209</v>
      </c>
      <c r="B5199" t="s">
        <v>5385</v>
      </c>
      <c r="C5199" t="s">
        <v>5917</v>
      </c>
      <c r="D5199">
        <v>1</v>
      </c>
    </row>
    <row r="5200" spans="1:4">
      <c r="A5200" s="2" t="s">
        <v>1143</v>
      </c>
      <c r="B5200" t="s">
        <v>5385</v>
      </c>
      <c r="C5200" t="s">
        <v>5917</v>
      </c>
      <c r="D5200">
        <v>1</v>
      </c>
    </row>
    <row r="5201" spans="1:4">
      <c r="A5201" s="2" t="s">
        <v>5569</v>
      </c>
      <c r="B5201" t="s">
        <v>5385</v>
      </c>
      <c r="C5201" t="s">
        <v>5917</v>
      </c>
      <c r="D5201">
        <v>1</v>
      </c>
    </row>
    <row r="5202" spans="1:4">
      <c r="A5202" s="2" t="s">
        <v>1937</v>
      </c>
      <c r="B5202" t="s">
        <v>7630</v>
      </c>
      <c r="C5202" t="s">
        <v>5917</v>
      </c>
      <c r="D5202">
        <v>2</v>
      </c>
    </row>
    <row r="5203" spans="1:4">
      <c r="A5203" s="2" t="s">
        <v>6091</v>
      </c>
      <c r="B5203" t="s">
        <v>5385</v>
      </c>
      <c r="C5203" t="s">
        <v>5917</v>
      </c>
      <c r="D5203">
        <v>1</v>
      </c>
    </row>
    <row r="5204" spans="1:4">
      <c r="A5204" s="2" t="s">
        <v>5281</v>
      </c>
      <c r="B5204" t="s">
        <v>7630</v>
      </c>
      <c r="C5204" t="s">
        <v>5917</v>
      </c>
      <c r="D5204">
        <v>2</v>
      </c>
    </row>
    <row r="5205" spans="1:4">
      <c r="A5205" s="2" t="s">
        <v>6678</v>
      </c>
      <c r="B5205" t="s">
        <v>7630</v>
      </c>
      <c r="C5205" t="s">
        <v>5917</v>
      </c>
      <c r="D5205">
        <v>2</v>
      </c>
    </row>
    <row r="5206" spans="1:4">
      <c r="A5206" s="2" t="s">
        <v>5537</v>
      </c>
      <c r="B5206" t="s">
        <v>5916</v>
      </c>
      <c r="C5206" t="s">
        <v>5917</v>
      </c>
      <c r="D5206">
        <v>1</v>
      </c>
    </row>
    <row r="5207" spans="1:4">
      <c r="A5207" s="2" t="s">
        <v>6537</v>
      </c>
      <c r="B5207" t="s">
        <v>7630</v>
      </c>
      <c r="C5207" t="s">
        <v>5917</v>
      </c>
      <c r="D5207">
        <v>2</v>
      </c>
    </row>
    <row r="5208" spans="1:4">
      <c r="A5208" s="2" t="s">
        <v>3826</v>
      </c>
      <c r="B5208" t="s">
        <v>7630</v>
      </c>
      <c r="C5208" t="s">
        <v>5917</v>
      </c>
      <c r="D5208">
        <v>2</v>
      </c>
    </row>
    <row r="5209" spans="1:4">
      <c r="A5209" s="2" t="s">
        <v>7818</v>
      </c>
      <c r="B5209" t="s">
        <v>7630</v>
      </c>
      <c r="C5209" t="s">
        <v>5917</v>
      </c>
      <c r="D5209">
        <v>2</v>
      </c>
    </row>
    <row r="5210" spans="1:4">
      <c r="A5210" s="2" t="s">
        <v>7748</v>
      </c>
      <c r="B5210" t="s">
        <v>7630</v>
      </c>
      <c r="C5210" t="s">
        <v>5917</v>
      </c>
      <c r="D5210">
        <v>2</v>
      </c>
    </row>
    <row r="5211" spans="1:4">
      <c r="A5211" s="2" t="s">
        <v>3239</v>
      </c>
      <c r="B5211" t="s">
        <v>7630</v>
      </c>
      <c r="C5211" t="s">
        <v>5917</v>
      </c>
      <c r="D5211">
        <v>2</v>
      </c>
    </row>
    <row r="5212" spans="1:4">
      <c r="A5212" s="2" t="s">
        <v>3683</v>
      </c>
      <c r="B5212" t="s">
        <v>7630</v>
      </c>
      <c r="C5212" t="s">
        <v>5917</v>
      </c>
      <c r="D5212">
        <v>2</v>
      </c>
    </row>
    <row r="5213" spans="1:4">
      <c r="A5213" s="2" t="s">
        <v>7189</v>
      </c>
      <c r="B5213" t="s">
        <v>5385</v>
      </c>
      <c r="C5213" t="s">
        <v>5917</v>
      </c>
      <c r="D5213">
        <v>1</v>
      </c>
    </row>
    <row r="5214" spans="1:4">
      <c r="A5214" s="2" t="s">
        <v>5231</v>
      </c>
      <c r="B5214" t="s">
        <v>7630</v>
      </c>
      <c r="C5214" t="s">
        <v>5917</v>
      </c>
      <c r="D5214">
        <v>2</v>
      </c>
    </row>
    <row r="5215" spans="1:4">
      <c r="A5215" s="2" t="s">
        <v>5423</v>
      </c>
      <c r="B5215" t="s">
        <v>599</v>
      </c>
      <c r="C5215" t="s">
        <v>5917</v>
      </c>
      <c r="D5215">
        <v>1</v>
      </c>
    </row>
    <row r="5216" spans="1:4">
      <c r="A5216" s="2" t="s">
        <v>1265</v>
      </c>
      <c r="B5216" t="s">
        <v>5916</v>
      </c>
      <c r="C5216" t="s">
        <v>5917</v>
      </c>
      <c r="D5216">
        <v>1</v>
      </c>
    </row>
    <row r="5217" spans="1:4">
      <c r="A5217" s="2" t="s">
        <v>798</v>
      </c>
      <c r="B5217" t="s">
        <v>5385</v>
      </c>
      <c r="C5217" t="s">
        <v>5917</v>
      </c>
      <c r="D5217">
        <v>1</v>
      </c>
    </row>
    <row r="5218" spans="1:4">
      <c r="A5218" s="2" t="s">
        <v>2740</v>
      </c>
      <c r="B5218" t="s">
        <v>7630</v>
      </c>
      <c r="C5218" t="s">
        <v>5917</v>
      </c>
      <c r="D5218">
        <v>2</v>
      </c>
    </row>
    <row r="5219" spans="1:4">
      <c r="A5219" s="2" t="s">
        <v>650</v>
      </c>
      <c r="B5219" t="s">
        <v>5385</v>
      </c>
      <c r="C5219" t="s">
        <v>5917</v>
      </c>
      <c r="D5219">
        <v>1</v>
      </c>
    </row>
    <row r="5220" spans="1:4">
      <c r="A5220" s="2" t="s">
        <v>4311</v>
      </c>
      <c r="B5220" t="s">
        <v>7630</v>
      </c>
      <c r="C5220" t="s">
        <v>5917</v>
      </c>
      <c r="D5220">
        <v>2</v>
      </c>
    </row>
    <row r="5221" spans="1:4">
      <c r="A5221" s="2" t="s">
        <v>3494</v>
      </c>
      <c r="B5221" t="s">
        <v>7630</v>
      </c>
      <c r="C5221" t="s">
        <v>5917</v>
      </c>
      <c r="D5221">
        <v>2</v>
      </c>
    </row>
    <row r="5222" spans="1:4">
      <c r="A5222" s="2" t="s">
        <v>5717</v>
      </c>
      <c r="B5222" t="s">
        <v>7630</v>
      </c>
      <c r="C5222" t="s">
        <v>5917</v>
      </c>
      <c r="D5222">
        <v>2</v>
      </c>
    </row>
    <row r="5223" spans="1:4">
      <c r="A5223" s="2" t="s">
        <v>2888</v>
      </c>
      <c r="B5223" t="s">
        <v>5385</v>
      </c>
      <c r="C5223" t="s">
        <v>5917</v>
      </c>
      <c r="D5223">
        <v>1</v>
      </c>
    </row>
    <row r="5224" spans="1:4">
      <c r="A5224" s="2" t="s">
        <v>2424</v>
      </c>
      <c r="B5224" t="s">
        <v>5385</v>
      </c>
      <c r="C5224" t="s">
        <v>5758</v>
      </c>
      <c r="D5224">
        <v>1</v>
      </c>
    </row>
    <row r="5225" spans="1:4">
      <c r="A5225" s="2" t="s">
        <v>897</v>
      </c>
      <c r="B5225" t="s">
        <v>5385</v>
      </c>
      <c r="C5225" t="s">
        <v>5917</v>
      </c>
      <c r="D5225">
        <v>1</v>
      </c>
    </row>
    <row r="5226" spans="1:4">
      <c r="A5226" s="2" t="s">
        <v>757</v>
      </c>
      <c r="B5226" t="s">
        <v>5385</v>
      </c>
      <c r="C5226" t="s">
        <v>5917</v>
      </c>
      <c r="D5226">
        <v>1</v>
      </c>
    </row>
    <row r="5227" spans="1:4">
      <c r="A5227" s="2" t="s">
        <v>5116</v>
      </c>
      <c r="B5227" t="s">
        <v>7630</v>
      </c>
      <c r="C5227" t="s">
        <v>5917</v>
      </c>
      <c r="D5227">
        <v>2</v>
      </c>
    </row>
    <row r="5228" spans="1:4">
      <c r="A5228" s="2" t="s">
        <v>3335</v>
      </c>
      <c r="B5228" t="s">
        <v>7630</v>
      </c>
      <c r="C5228" t="s">
        <v>5917</v>
      </c>
      <c r="D5228">
        <v>2</v>
      </c>
    </row>
    <row r="5229" spans="1:4">
      <c r="A5229" s="2" t="s">
        <v>5324</v>
      </c>
      <c r="B5229" t="s">
        <v>7630</v>
      </c>
      <c r="C5229" t="s">
        <v>5917</v>
      </c>
      <c r="D5229">
        <v>2</v>
      </c>
    </row>
    <row r="5230" spans="1:4">
      <c r="A5230" s="2" t="s">
        <v>7557</v>
      </c>
      <c r="B5230" t="s">
        <v>7630</v>
      </c>
      <c r="C5230" t="s">
        <v>5917</v>
      </c>
      <c r="D5230">
        <v>2</v>
      </c>
    </row>
    <row r="5231" spans="1:4">
      <c r="A5231" s="2" t="s">
        <v>1725</v>
      </c>
      <c r="B5231" t="s">
        <v>5385</v>
      </c>
      <c r="C5231" t="s">
        <v>5917</v>
      </c>
      <c r="D5231">
        <v>1</v>
      </c>
    </row>
    <row r="5232" spans="1:4">
      <c r="A5232" s="2" t="s">
        <v>2877</v>
      </c>
      <c r="B5232" t="s">
        <v>7630</v>
      </c>
      <c r="C5232" t="s">
        <v>5917</v>
      </c>
      <c r="D5232">
        <v>2</v>
      </c>
    </row>
    <row r="5233" spans="1:4">
      <c r="A5233" s="2" t="s">
        <v>5262</v>
      </c>
      <c r="B5233" t="s">
        <v>5916</v>
      </c>
      <c r="C5233" t="s">
        <v>5756</v>
      </c>
      <c r="D5233">
        <v>1</v>
      </c>
    </row>
    <row r="5234" spans="1:4">
      <c r="A5234" s="2" t="s">
        <v>2286</v>
      </c>
      <c r="B5234" t="s">
        <v>7630</v>
      </c>
      <c r="C5234" t="s">
        <v>5917</v>
      </c>
      <c r="D5234">
        <v>2</v>
      </c>
    </row>
    <row r="5235" spans="1:4">
      <c r="A5235" s="2" t="s">
        <v>1174</v>
      </c>
      <c r="B5235" t="s">
        <v>5916</v>
      </c>
      <c r="C5235" t="s">
        <v>5758</v>
      </c>
      <c r="D5235">
        <v>1</v>
      </c>
    </row>
    <row r="5236" spans="1:4">
      <c r="A5236" s="2" t="s">
        <v>986</v>
      </c>
      <c r="B5236" t="s">
        <v>5916</v>
      </c>
      <c r="C5236" t="s">
        <v>5917</v>
      </c>
      <c r="D5236">
        <v>1</v>
      </c>
    </row>
    <row r="5237" spans="1:4">
      <c r="A5237" s="2" t="s">
        <v>5650</v>
      </c>
      <c r="B5237" t="s">
        <v>5916</v>
      </c>
      <c r="C5237" t="s">
        <v>5917</v>
      </c>
      <c r="D5237">
        <v>1</v>
      </c>
    </row>
    <row r="5238" spans="1:4">
      <c r="A5238" s="2" t="s">
        <v>4326</v>
      </c>
      <c r="B5238" t="s">
        <v>7630</v>
      </c>
      <c r="C5238" t="s">
        <v>5917</v>
      </c>
      <c r="D5238">
        <v>2</v>
      </c>
    </row>
    <row r="5239" spans="1:4">
      <c r="A5239" s="2" t="s">
        <v>2147</v>
      </c>
      <c r="B5239" t="s">
        <v>7630</v>
      </c>
      <c r="C5239" t="s">
        <v>5917</v>
      </c>
      <c r="D5239">
        <v>2</v>
      </c>
    </row>
    <row r="5240" spans="1:4">
      <c r="A5240" s="2" t="s">
        <v>6087</v>
      </c>
      <c r="B5240" t="s">
        <v>7630</v>
      </c>
      <c r="C5240" t="s">
        <v>5917</v>
      </c>
      <c r="D5240">
        <v>2</v>
      </c>
    </row>
    <row r="5241" spans="1:4">
      <c r="A5241" s="2" t="s">
        <v>4132</v>
      </c>
      <c r="B5241" t="s">
        <v>7630</v>
      </c>
      <c r="C5241" t="s">
        <v>5917</v>
      </c>
      <c r="D5241">
        <v>2</v>
      </c>
    </row>
    <row r="5242" spans="1:4">
      <c r="A5242" s="2" t="s">
        <v>3892</v>
      </c>
      <c r="B5242" t="s">
        <v>7630</v>
      </c>
      <c r="C5242" t="s">
        <v>5917</v>
      </c>
      <c r="D5242">
        <v>2</v>
      </c>
    </row>
    <row r="5243" spans="1:4">
      <c r="A5243" s="2" t="s">
        <v>3518</v>
      </c>
      <c r="B5243" t="s">
        <v>7630</v>
      </c>
      <c r="C5243" t="s">
        <v>5917</v>
      </c>
      <c r="D5243">
        <v>2</v>
      </c>
    </row>
    <row r="5244" spans="1:4">
      <c r="A5244" s="2" t="s">
        <v>4854</v>
      </c>
      <c r="B5244" t="s">
        <v>7630</v>
      </c>
      <c r="C5244" t="s">
        <v>5917</v>
      </c>
      <c r="D5244">
        <v>2</v>
      </c>
    </row>
    <row r="5245" spans="1:4">
      <c r="A5245" s="2" t="s">
        <v>7329</v>
      </c>
      <c r="B5245" t="s">
        <v>7630</v>
      </c>
      <c r="C5245" t="s">
        <v>5917</v>
      </c>
      <c r="D5245">
        <v>2</v>
      </c>
    </row>
    <row r="5246" spans="1:4">
      <c r="A5246" s="2" t="s">
        <v>5147</v>
      </c>
      <c r="B5246" t="s">
        <v>5385</v>
      </c>
      <c r="C5246" t="s">
        <v>5917</v>
      </c>
      <c r="D5246">
        <v>1</v>
      </c>
    </row>
    <row r="5247" spans="1:4">
      <c r="A5247" s="2" t="s">
        <v>21</v>
      </c>
      <c r="B5247" t="s">
        <v>5385</v>
      </c>
      <c r="C5247" t="s">
        <v>5917</v>
      </c>
      <c r="D5247">
        <v>1</v>
      </c>
    </row>
    <row r="5248" spans="1:4">
      <c r="A5248" s="2" t="s">
        <v>1471</v>
      </c>
      <c r="B5248" t="s">
        <v>7630</v>
      </c>
      <c r="C5248" t="s">
        <v>5917</v>
      </c>
      <c r="D5248">
        <v>2</v>
      </c>
    </row>
    <row r="5249" spans="1:4">
      <c r="A5249" s="2" t="s">
        <v>7369</v>
      </c>
      <c r="B5249" t="s">
        <v>7630</v>
      </c>
      <c r="C5249" t="s">
        <v>5917</v>
      </c>
      <c r="D5249">
        <v>2</v>
      </c>
    </row>
    <row r="5250" spans="1:4">
      <c r="A5250" s="2" t="s">
        <v>3099</v>
      </c>
      <c r="B5250" t="s">
        <v>5173</v>
      </c>
      <c r="C5250" t="s">
        <v>5917</v>
      </c>
      <c r="D5250">
        <v>1</v>
      </c>
    </row>
    <row r="5251" spans="1:4">
      <c r="A5251" s="2" t="s">
        <v>6223</v>
      </c>
      <c r="B5251" t="s">
        <v>5916</v>
      </c>
      <c r="C5251" t="s">
        <v>5756</v>
      </c>
      <c r="D5251">
        <v>1</v>
      </c>
    </row>
    <row r="5252" spans="1:4">
      <c r="A5252" s="2" t="s">
        <v>8025</v>
      </c>
      <c r="B5252" t="s">
        <v>7630</v>
      </c>
      <c r="C5252" t="s">
        <v>5917</v>
      </c>
      <c r="D5252">
        <v>2</v>
      </c>
    </row>
    <row r="5253" spans="1:4">
      <c r="A5253" s="2" t="s">
        <v>2843</v>
      </c>
      <c r="B5253" t="s">
        <v>7630</v>
      </c>
      <c r="C5253" t="s">
        <v>5917</v>
      </c>
      <c r="D5253">
        <v>2</v>
      </c>
    </row>
    <row r="5254" spans="1:4">
      <c r="A5254" s="2" t="s">
        <v>7603</v>
      </c>
      <c r="B5254" t="s">
        <v>7630</v>
      </c>
      <c r="C5254" t="s">
        <v>5917</v>
      </c>
      <c r="D5254">
        <v>2</v>
      </c>
    </row>
    <row r="5255" spans="1:4">
      <c r="A5255" s="2" t="s">
        <v>7922</v>
      </c>
      <c r="B5255" t="s">
        <v>7630</v>
      </c>
      <c r="C5255" t="s">
        <v>5917</v>
      </c>
      <c r="D5255">
        <v>2</v>
      </c>
    </row>
    <row r="5256" spans="1:4">
      <c r="A5256" s="2" t="s">
        <v>6206</v>
      </c>
      <c r="B5256" t="s">
        <v>7630</v>
      </c>
      <c r="C5256" t="s">
        <v>5917</v>
      </c>
      <c r="D5256">
        <v>2</v>
      </c>
    </row>
    <row r="5257" spans="1:4">
      <c r="A5257" s="2" t="s">
        <v>3565</v>
      </c>
      <c r="B5257" t="s">
        <v>7630</v>
      </c>
      <c r="C5257" t="s">
        <v>5917</v>
      </c>
      <c r="D5257">
        <v>2</v>
      </c>
    </row>
    <row r="5258" spans="1:4">
      <c r="A5258" s="2" t="s">
        <v>6935</v>
      </c>
      <c r="B5258" t="s">
        <v>7630</v>
      </c>
      <c r="C5258" t="s">
        <v>5917</v>
      </c>
      <c r="D5258">
        <v>2</v>
      </c>
    </row>
    <row r="5259" spans="1:4">
      <c r="A5259" s="2" t="s">
        <v>5670</v>
      </c>
      <c r="B5259" t="s">
        <v>7630</v>
      </c>
      <c r="C5259" t="s">
        <v>5917</v>
      </c>
      <c r="D5259">
        <v>2</v>
      </c>
    </row>
    <row r="5260" spans="1:4">
      <c r="A5260" s="2" t="s">
        <v>1375</v>
      </c>
      <c r="B5260" t="s">
        <v>7630</v>
      </c>
      <c r="C5260" t="s">
        <v>5917</v>
      </c>
      <c r="D5260">
        <v>2</v>
      </c>
    </row>
    <row r="5261" spans="1:4">
      <c r="A5261" s="2" t="s">
        <v>4294</v>
      </c>
      <c r="B5261" t="s">
        <v>7630</v>
      </c>
      <c r="C5261" t="s">
        <v>5917</v>
      </c>
      <c r="D5261">
        <v>2</v>
      </c>
    </row>
    <row r="5262" spans="1:4">
      <c r="A5262" s="2" t="s">
        <v>4697</v>
      </c>
      <c r="B5262" t="s">
        <v>7630</v>
      </c>
      <c r="C5262" t="s">
        <v>5917</v>
      </c>
      <c r="D5262">
        <v>2</v>
      </c>
    </row>
    <row r="5263" spans="1:4">
      <c r="A5263" s="2" t="s">
        <v>7311</v>
      </c>
      <c r="B5263" t="s">
        <v>7630</v>
      </c>
      <c r="C5263" t="s">
        <v>5917</v>
      </c>
      <c r="D5263">
        <v>2</v>
      </c>
    </row>
    <row r="5264" spans="1:4">
      <c r="A5264" s="2" t="s">
        <v>5767</v>
      </c>
      <c r="B5264" t="s">
        <v>7630</v>
      </c>
      <c r="C5264" t="s">
        <v>5917</v>
      </c>
      <c r="D5264">
        <v>2</v>
      </c>
    </row>
    <row r="5265" spans="1:4">
      <c r="A5265" s="2" t="s">
        <v>1623</v>
      </c>
      <c r="B5265" t="s">
        <v>7630</v>
      </c>
      <c r="C5265" t="s">
        <v>5917</v>
      </c>
      <c r="D5265">
        <v>2</v>
      </c>
    </row>
    <row r="5266" spans="1:4">
      <c r="A5266" s="2" t="s">
        <v>1737</v>
      </c>
      <c r="B5266" t="s">
        <v>7630</v>
      </c>
      <c r="C5266" t="s">
        <v>5917</v>
      </c>
      <c r="D5266">
        <v>2</v>
      </c>
    </row>
    <row r="5267" spans="1:4">
      <c r="A5267" s="2" t="s">
        <v>1503</v>
      </c>
      <c r="B5267" t="s">
        <v>7630</v>
      </c>
      <c r="C5267" t="s">
        <v>5917</v>
      </c>
      <c r="D5267">
        <v>2</v>
      </c>
    </row>
    <row r="5268" spans="1:4">
      <c r="A5268" s="2" t="s">
        <v>4030</v>
      </c>
      <c r="B5268" t="s">
        <v>7630</v>
      </c>
      <c r="C5268" t="s">
        <v>5917</v>
      </c>
      <c r="D5268">
        <v>2</v>
      </c>
    </row>
    <row r="5269" spans="1:4">
      <c r="A5269" s="2" t="s">
        <v>2985</v>
      </c>
      <c r="B5269" t="s">
        <v>7630</v>
      </c>
      <c r="C5269" t="s">
        <v>5917</v>
      </c>
      <c r="D5269">
        <v>2</v>
      </c>
    </row>
    <row r="5270" spans="1:4">
      <c r="A5270" s="2" t="s">
        <v>534</v>
      </c>
      <c r="B5270" t="s">
        <v>5385</v>
      </c>
      <c r="C5270" t="s">
        <v>5917</v>
      </c>
      <c r="D5270">
        <v>1</v>
      </c>
    </row>
    <row r="5271" spans="1:4">
      <c r="A5271" s="2" t="s">
        <v>7133</v>
      </c>
      <c r="B5271" t="s">
        <v>5385</v>
      </c>
      <c r="C5271" t="s">
        <v>5917</v>
      </c>
      <c r="D5271">
        <v>1</v>
      </c>
    </row>
    <row r="5272" spans="1:4">
      <c r="A5272" s="2" t="s">
        <v>6909</v>
      </c>
      <c r="B5272" t="s">
        <v>5385</v>
      </c>
      <c r="C5272" t="s">
        <v>5917</v>
      </c>
      <c r="D5272">
        <v>1</v>
      </c>
    </row>
    <row r="5273" spans="1:4">
      <c r="A5273" s="2" t="s">
        <v>6029</v>
      </c>
      <c r="B5273" t="s">
        <v>5916</v>
      </c>
      <c r="C5273" t="s">
        <v>5758</v>
      </c>
      <c r="D5273">
        <v>1</v>
      </c>
    </row>
    <row r="5274" spans="1:4">
      <c r="A5274" s="2" t="s">
        <v>2083</v>
      </c>
      <c r="B5274" t="s">
        <v>5385</v>
      </c>
      <c r="C5274" t="s">
        <v>5917</v>
      </c>
      <c r="D5274">
        <v>1</v>
      </c>
    </row>
    <row r="5275" spans="1:4">
      <c r="A5275" s="2" t="s">
        <v>7262</v>
      </c>
      <c r="B5275" t="s">
        <v>5385</v>
      </c>
      <c r="C5275" t="s">
        <v>5917</v>
      </c>
      <c r="D5275">
        <v>1</v>
      </c>
    </row>
    <row r="5276" spans="1:4">
      <c r="A5276" s="2" t="s">
        <v>2482</v>
      </c>
      <c r="B5276" t="s">
        <v>5385</v>
      </c>
      <c r="C5276" t="s">
        <v>5917</v>
      </c>
      <c r="D5276">
        <v>1</v>
      </c>
    </row>
    <row r="5277" spans="1:4">
      <c r="A5277" s="2" t="s">
        <v>4217</v>
      </c>
      <c r="B5277" t="s">
        <v>7630</v>
      </c>
      <c r="C5277" t="s">
        <v>5917</v>
      </c>
      <c r="D5277">
        <v>2</v>
      </c>
    </row>
    <row r="5278" spans="1:4">
      <c r="A5278" s="2" t="s">
        <v>3789</v>
      </c>
      <c r="B5278" t="s">
        <v>7630</v>
      </c>
      <c r="C5278" t="s">
        <v>5917</v>
      </c>
      <c r="D5278">
        <v>2</v>
      </c>
    </row>
    <row r="5279" spans="1:4">
      <c r="A5279" s="2" t="s">
        <v>2008</v>
      </c>
      <c r="B5279" t="s">
        <v>7630</v>
      </c>
      <c r="C5279" t="s">
        <v>5917</v>
      </c>
      <c r="D5279">
        <v>2</v>
      </c>
    </row>
    <row r="5280" spans="1:4">
      <c r="A5280" s="2" t="s">
        <v>799</v>
      </c>
      <c r="B5280" t="s">
        <v>620</v>
      </c>
      <c r="C5280" t="s">
        <v>5917</v>
      </c>
      <c r="D5280">
        <v>1</v>
      </c>
    </row>
    <row r="5281" spans="1:4">
      <c r="A5281" s="2" t="s">
        <v>5665</v>
      </c>
      <c r="B5281" t="s">
        <v>7630</v>
      </c>
      <c r="C5281" t="s">
        <v>5917</v>
      </c>
      <c r="D5281">
        <v>2</v>
      </c>
    </row>
    <row r="5282" spans="1:4">
      <c r="A5282" s="2" t="s">
        <v>4351</v>
      </c>
      <c r="B5282" t="s">
        <v>7630</v>
      </c>
      <c r="C5282" t="s">
        <v>5917</v>
      </c>
      <c r="D5282">
        <v>2</v>
      </c>
    </row>
    <row r="5283" spans="1:4">
      <c r="A5283" s="2" t="s">
        <v>4912</v>
      </c>
      <c r="B5283" t="s">
        <v>7630</v>
      </c>
      <c r="C5283" t="s">
        <v>5917</v>
      </c>
      <c r="D5283">
        <v>2</v>
      </c>
    </row>
    <row r="5284" spans="1:4">
      <c r="A5284" s="2" t="s">
        <v>4916</v>
      </c>
      <c r="B5284" t="s">
        <v>7630</v>
      </c>
      <c r="C5284" t="s">
        <v>5917</v>
      </c>
      <c r="D5284">
        <v>2</v>
      </c>
    </row>
    <row r="5285" spans="1:4">
      <c r="A5285" s="2" t="s">
        <v>2834</v>
      </c>
      <c r="B5285" t="s">
        <v>7630</v>
      </c>
      <c r="C5285" t="s">
        <v>5917</v>
      </c>
      <c r="D5285">
        <v>2</v>
      </c>
    </row>
    <row r="5286" spans="1:4">
      <c r="A5286" s="2" t="s">
        <v>2243</v>
      </c>
      <c r="B5286" t="s">
        <v>5385</v>
      </c>
      <c r="C5286" t="s">
        <v>5917</v>
      </c>
      <c r="D5286">
        <v>1</v>
      </c>
    </row>
    <row r="5287" spans="1:4">
      <c r="A5287" s="2" t="s">
        <v>535</v>
      </c>
      <c r="B5287" t="s">
        <v>5385</v>
      </c>
      <c r="C5287" t="s">
        <v>5917</v>
      </c>
      <c r="D5287">
        <v>1</v>
      </c>
    </row>
    <row r="5288" spans="1:4">
      <c r="A5288" s="2" t="s">
        <v>7237</v>
      </c>
      <c r="B5288" t="s">
        <v>7630</v>
      </c>
      <c r="C5288" t="s">
        <v>5917</v>
      </c>
      <c r="D5288">
        <v>2</v>
      </c>
    </row>
    <row r="5289" spans="1:4">
      <c r="A5289" s="2" t="s">
        <v>5375</v>
      </c>
      <c r="B5289" t="s">
        <v>7630</v>
      </c>
      <c r="C5289" t="s">
        <v>5917</v>
      </c>
      <c r="D5289">
        <v>2</v>
      </c>
    </row>
    <row r="5290" spans="1:4">
      <c r="A5290" s="2" t="s">
        <v>6995</v>
      </c>
      <c r="B5290" t="s">
        <v>7630</v>
      </c>
      <c r="C5290" t="s">
        <v>5917</v>
      </c>
      <c r="D5290">
        <v>2</v>
      </c>
    </row>
    <row r="5291" spans="1:4">
      <c r="A5291" s="2" t="s">
        <v>7509</v>
      </c>
      <c r="B5291" t="s">
        <v>7630</v>
      </c>
      <c r="C5291" t="s">
        <v>5917</v>
      </c>
      <c r="D5291">
        <v>2</v>
      </c>
    </row>
    <row r="5292" spans="1:4">
      <c r="A5292" s="2" t="s">
        <v>7347</v>
      </c>
      <c r="B5292" t="s">
        <v>7630</v>
      </c>
      <c r="C5292" t="s">
        <v>5917</v>
      </c>
      <c r="D5292">
        <v>2</v>
      </c>
    </row>
    <row r="5293" spans="1:4">
      <c r="A5293" s="2" t="s">
        <v>7461</v>
      </c>
      <c r="B5293" t="s">
        <v>5385</v>
      </c>
      <c r="C5293" t="s">
        <v>5917</v>
      </c>
      <c r="D5293">
        <v>1</v>
      </c>
    </row>
    <row r="5294" spans="1:4">
      <c r="A5294" s="2" t="s">
        <v>671</v>
      </c>
      <c r="B5294" t="s">
        <v>5385</v>
      </c>
      <c r="C5294" t="s">
        <v>5917</v>
      </c>
      <c r="D5294">
        <v>3</v>
      </c>
    </row>
    <row r="5295" spans="1:4">
      <c r="A5295" s="2" t="s">
        <v>718</v>
      </c>
      <c r="B5295" t="s">
        <v>5385</v>
      </c>
      <c r="C5295" t="s">
        <v>5917</v>
      </c>
      <c r="D5295">
        <v>1</v>
      </c>
    </row>
    <row r="5296" spans="1:4">
      <c r="A5296" s="2" t="s">
        <v>230</v>
      </c>
      <c r="B5296" t="s">
        <v>5385</v>
      </c>
      <c r="C5296" t="s">
        <v>5758</v>
      </c>
      <c r="D5296">
        <v>1</v>
      </c>
    </row>
    <row r="5297" spans="1:4">
      <c r="A5297" s="2" t="s">
        <v>4408</v>
      </c>
      <c r="B5297" t="s">
        <v>7630</v>
      </c>
      <c r="C5297" t="s">
        <v>5917</v>
      </c>
      <c r="D5297">
        <v>2</v>
      </c>
    </row>
    <row r="5298" spans="1:4">
      <c r="A5298" s="2" t="s">
        <v>4746</v>
      </c>
      <c r="B5298" t="s">
        <v>5385</v>
      </c>
      <c r="C5298" t="s">
        <v>5917</v>
      </c>
      <c r="D5298">
        <v>1</v>
      </c>
    </row>
    <row r="5299" spans="1:4">
      <c r="A5299" s="2" t="s">
        <v>791</v>
      </c>
      <c r="B5299" t="s">
        <v>5385</v>
      </c>
      <c r="C5299" t="s">
        <v>5917</v>
      </c>
      <c r="D5299">
        <v>1</v>
      </c>
    </row>
    <row r="5300" spans="1:4">
      <c r="A5300" s="2" t="s">
        <v>4564</v>
      </c>
      <c r="B5300" t="s">
        <v>7630</v>
      </c>
      <c r="C5300" t="s">
        <v>5917</v>
      </c>
      <c r="D5300">
        <v>2</v>
      </c>
    </row>
    <row r="5301" spans="1:4">
      <c r="A5301" s="2" t="s">
        <v>4480</v>
      </c>
      <c r="B5301" t="s">
        <v>7630</v>
      </c>
      <c r="C5301" t="s">
        <v>5917</v>
      </c>
      <c r="D5301">
        <v>2</v>
      </c>
    </row>
    <row r="5302" spans="1:4">
      <c r="A5302" s="2" t="s">
        <v>3508</v>
      </c>
      <c r="B5302" t="s">
        <v>7630</v>
      </c>
      <c r="C5302" t="s">
        <v>5917</v>
      </c>
      <c r="D5302">
        <v>2</v>
      </c>
    </row>
    <row r="5303" spans="1:4">
      <c r="A5303" s="2" t="s">
        <v>5851</v>
      </c>
      <c r="B5303" t="s">
        <v>5385</v>
      </c>
      <c r="C5303" t="s">
        <v>5917</v>
      </c>
      <c r="D5303">
        <v>1</v>
      </c>
    </row>
    <row r="5304" spans="1:4">
      <c r="A5304" s="2" t="s">
        <v>1294</v>
      </c>
      <c r="B5304" t="s">
        <v>5385</v>
      </c>
      <c r="C5304" t="s">
        <v>5917</v>
      </c>
      <c r="D5304">
        <v>1</v>
      </c>
    </row>
    <row r="5305" spans="1:4">
      <c r="A5305" s="2" t="s">
        <v>3313</v>
      </c>
      <c r="B5305" t="s">
        <v>7630</v>
      </c>
      <c r="C5305" t="s">
        <v>5917</v>
      </c>
      <c r="D5305">
        <v>2</v>
      </c>
    </row>
    <row r="5306" spans="1:4">
      <c r="A5306" s="2" t="s">
        <v>3579</v>
      </c>
      <c r="B5306" t="s">
        <v>5168</v>
      </c>
      <c r="C5306" t="s">
        <v>5917</v>
      </c>
      <c r="D5306">
        <v>2</v>
      </c>
    </row>
    <row r="5307" spans="1:4">
      <c r="A5307" s="2" t="s">
        <v>6198</v>
      </c>
      <c r="B5307" t="s">
        <v>7630</v>
      </c>
      <c r="C5307" t="s">
        <v>5917</v>
      </c>
      <c r="D5307">
        <v>2</v>
      </c>
    </row>
    <row r="5308" spans="1:4">
      <c r="A5308" s="2" t="s">
        <v>6868</v>
      </c>
      <c r="B5308" t="s">
        <v>7630</v>
      </c>
      <c r="C5308" t="s">
        <v>5917</v>
      </c>
      <c r="D5308">
        <v>2</v>
      </c>
    </row>
    <row r="5309" spans="1:4">
      <c r="A5309" s="2" t="s">
        <v>4856</v>
      </c>
      <c r="B5309" t="s">
        <v>7630</v>
      </c>
      <c r="C5309" t="s">
        <v>5917</v>
      </c>
      <c r="D5309">
        <v>2</v>
      </c>
    </row>
    <row r="5310" spans="1:4">
      <c r="A5310" s="2" t="s">
        <v>6924</v>
      </c>
      <c r="B5310" t="s">
        <v>7630</v>
      </c>
      <c r="C5310" t="s">
        <v>5917</v>
      </c>
      <c r="D5310">
        <v>2</v>
      </c>
    </row>
    <row r="5311" spans="1:4">
      <c r="A5311" s="2" t="s">
        <v>5306</v>
      </c>
      <c r="B5311" t="s">
        <v>7630</v>
      </c>
      <c r="C5311" t="s">
        <v>5917</v>
      </c>
      <c r="D5311">
        <v>2</v>
      </c>
    </row>
    <row r="5312" spans="1:4">
      <c r="A5312" s="2" t="s">
        <v>2813</v>
      </c>
      <c r="B5312" t="s">
        <v>5385</v>
      </c>
      <c r="C5312" t="s">
        <v>5756</v>
      </c>
      <c r="D5312">
        <v>1</v>
      </c>
    </row>
    <row r="5313" spans="1:4">
      <c r="A5313" s="2" t="s">
        <v>536</v>
      </c>
      <c r="B5313" t="s">
        <v>5385</v>
      </c>
      <c r="C5313" t="s">
        <v>5917</v>
      </c>
      <c r="D5313">
        <v>1</v>
      </c>
    </row>
    <row r="5314" spans="1:4">
      <c r="A5314" s="2" t="s">
        <v>10</v>
      </c>
      <c r="B5314" t="s">
        <v>5916</v>
      </c>
      <c r="C5314" t="s">
        <v>5917</v>
      </c>
      <c r="D5314">
        <v>1</v>
      </c>
    </row>
    <row r="5315" spans="1:4">
      <c r="A5315" s="2" t="s">
        <v>1561</v>
      </c>
      <c r="B5315" t="s">
        <v>7630</v>
      </c>
      <c r="C5315" t="s">
        <v>5917</v>
      </c>
      <c r="D5315">
        <v>2</v>
      </c>
    </row>
    <row r="5316" spans="1:4">
      <c r="A5316" s="2" t="s">
        <v>4281</v>
      </c>
      <c r="B5316" t="s">
        <v>7630</v>
      </c>
      <c r="C5316" t="s">
        <v>5917</v>
      </c>
      <c r="D5316">
        <v>2</v>
      </c>
    </row>
    <row r="5317" spans="1:4">
      <c r="A5317" s="2" t="s">
        <v>5041</v>
      </c>
      <c r="B5317" t="s">
        <v>7630</v>
      </c>
      <c r="C5317" t="s">
        <v>5917</v>
      </c>
      <c r="D5317">
        <v>2</v>
      </c>
    </row>
    <row r="5318" spans="1:4">
      <c r="A5318" s="2" t="s">
        <v>5312</v>
      </c>
      <c r="B5318" t="s">
        <v>7630</v>
      </c>
      <c r="C5318" t="s">
        <v>5917</v>
      </c>
      <c r="D5318">
        <v>2</v>
      </c>
    </row>
    <row r="5319" spans="1:4">
      <c r="A5319" s="2" t="s">
        <v>7241</v>
      </c>
      <c r="B5319" t="s">
        <v>7630</v>
      </c>
      <c r="C5319" t="s">
        <v>5917</v>
      </c>
      <c r="D5319">
        <v>2</v>
      </c>
    </row>
    <row r="5320" spans="1:4">
      <c r="A5320" s="2" t="s">
        <v>7655</v>
      </c>
      <c r="B5320" t="s">
        <v>7630</v>
      </c>
      <c r="C5320" t="s">
        <v>5917</v>
      </c>
      <c r="D5320">
        <v>2</v>
      </c>
    </row>
    <row r="5321" spans="1:4">
      <c r="A5321" s="2" t="s">
        <v>5796</v>
      </c>
      <c r="B5321" t="s">
        <v>7630</v>
      </c>
      <c r="C5321" t="s">
        <v>5757</v>
      </c>
      <c r="D5321">
        <v>2</v>
      </c>
    </row>
    <row r="5322" spans="1:4">
      <c r="A5322" s="2" t="s">
        <v>6999</v>
      </c>
      <c r="B5322" t="s">
        <v>7630</v>
      </c>
      <c r="C5322" t="s">
        <v>5917</v>
      </c>
      <c r="D5322">
        <v>2</v>
      </c>
    </row>
    <row r="5323" spans="1:4">
      <c r="A5323" s="2" t="s">
        <v>5532</v>
      </c>
      <c r="B5323" t="s">
        <v>2603</v>
      </c>
      <c r="C5323" t="s">
        <v>5917</v>
      </c>
      <c r="D5323">
        <v>1</v>
      </c>
    </row>
    <row r="5324" spans="1:4">
      <c r="A5324" s="2" t="s">
        <v>955</v>
      </c>
      <c r="B5324" t="s">
        <v>5916</v>
      </c>
      <c r="C5324" t="s">
        <v>5917</v>
      </c>
      <c r="D5324">
        <v>1</v>
      </c>
    </row>
    <row r="5325" spans="1:4">
      <c r="A5325" s="2" t="s">
        <v>537</v>
      </c>
      <c r="B5325" t="s">
        <v>5385</v>
      </c>
      <c r="C5325" t="s">
        <v>5917</v>
      </c>
      <c r="D5325">
        <v>1</v>
      </c>
    </row>
    <row r="5326" spans="1:4">
      <c r="A5326" s="2" t="s">
        <v>4180</v>
      </c>
      <c r="B5326" t="s">
        <v>7630</v>
      </c>
      <c r="C5326" t="s">
        <v>5917</v>
      </c>
      <c r="D5326">
        <v>2</v>
      </c>
    </row>
    <row r="5327" spans="1:4">
      <c r="A5327" s="2" t="s">
        <v>3822</v>
      </c>
      <c r="B5327" t="s">
        <v>7630</v>
      </c>
      <c r="C5327" t="s">
        <v>5917</v>
      </c>
      <c r="D5327">
        <v>2</v>
      </c>
    </row>
    <row r="5328" spans="1:4">
      <c r="A5328" s="2" t="s">
        <v>3626</v>
      </c>
      <c r="B5328" t="s">
        <v>7630</v>
      </c>
      <c r="C5328" t="s">
        <v>5917</v>
      </c>
      <c r="D5328">
        <v>2</v>
      </c>
    </row>
    <row r="5329" spans="1:4">
      <c r="A5329" s="2" t="s">
        <v>2022</v>
      </c>
      <c r="B5329" t="s">
        <v>7630</v>
      </c>
      <c r="C5329" t="s">
        <v>5917</v>
      </c>
      <c r="D5329">
        <v>2</v>
      </c>
    </row>
    <row r="5330" spans="1:4">
      <c r="A5330" s="2" t="s">
        <v>6085</v>
      </c>
      <c r="B5330" t="s">
        <v>7630</v>
      </c>
      <c r="C5330" t="s">
        <v>5917</v>
      </c>
      <c r="D5330">
        <v>2</v>
      </c>
    </row>
    <row r="5331" spans="1:4">
      <c r="A5331" s="2" t="s">
        <v>6882</v>
      </c>
      <c r="B5331" t="s">
        <v>7630</v>
      </c>
      <c r="C5331" t="s">
        <v>5917</v>
      </c>
      <c r="D5331">
        <v>2</v>
      </c>
    </row>
    <row r="5332" spans="1:4">
      <c r="A5332" s="2" t="s">
        <v>1566</v>
      </c>
      <c r="B5332" t="s">
        <v>7630</v>
      </c>
      <c r="C5332" t="s">
        <v>5917</v>
      </c>
      <c r="D5332">
        <v>2</v>
      </c>
    </row>
    <row r="5333" spans="1:4">
      <c r="A5333" s="2" t="s">
        <v>1423</v>
      </c>
      <c r="B5333" t="s">
        <v>7630</v>
      </c>
      <c r="C5333" t="s">
        <v>5917</v>
      </c>
      <c r="D5333">
        <v>2</v>
      </c>
    </row>
    <row r="5334" spans="1:4">
      <c r="A5334" s="2" t="s">
        <v>3833</v>
      </c>
      <c r="B5334" t="s">
        <v>7630</v>
      </c>
      <c r="C5334" t="s">
        <v>5917</v>
      </c>
      <c r="D5334">
        <v>2</v>
      </c>
    </row>
    <row r="5335" spans="1:4">
      <c r="A5335" s="2" t="s">
        <v>3881</v>
      </c>
      <c r="B5335" t="s">
        <v>7630</v>
      </c>
      <c r="C5335" t="s">
        <v>5917</v>
      </c>
      <c r="D5335">
        <v>2</v>
      </c>
    </row>
    <row r="5336" spans="1:4">
      <c r="A5336" s="2" t="s">
        <v>3590</v>
      </c>
      <c r="B5336" t="s">
        <v>7630</v>
      </c>
      <c r="C5336" t="s">
        <v>5917</v>
      </c>
      <c r="D5336">
        <v>2</v>
      </c>
    </row>
    <row r="5337" spans="1:4">
      <c r="A5337" s="2" t="s">
        <v>7930</v>
      </c>
      <c r="B5337" t="s">
        <v>7630</v>
      </c>
      <c r="C5337" t="s">
        <v>5917</v>
      </c>
      <c r="D5337">
        <v>2</v>
      </c>
    </row>
    <row r="5338" spans="1:4">
      <c r="A5338" s="2" t="s">
        <v>956</v>
      </c>
      <c r="B5338" t="s">
        <v>5916</v>
      </c>
      <c r="C5338" t="s">
        <v>5917</v>
      </c>
      <c r="D5338">
        <v>1</v>
      </c>
    </row>
    <row r="5339" spans="1:4">
      <c r="A5339" s="2" t="s">
        <v>5953</v>
      </c>
      <c r="B5339" t="s">
        <v>5173</v>
      </c>
      <c r="C5339" t="s">
        <v>5917</v>
      </c>
      <c r="D5339">
        <v>2</v>
      </c>
    </row>
    <row r="5340" spans="1:4">
      <c r="A5340" s="2" t="s">
        <v>7363</v>
      </c>
      <c r="B5340" t="s">
        <v>7630</v>
      </c>
      <c r="C5340" t="s">
        <v>5917</v>
      </c>
      <c r="D5340">
        <v>2</v>
      </c>
    </row>
    <row r="5341" spans="1:4">
      <c r="A5341" s="2" t="s">
        <v>7070</v>
      </c>
      <c r="B5341" t="s">
        <v>7630</v>
      </c>
      <c r="C5341" t="s">
        <v>5917</v>
      </c>
      <c r="D5341">
        <v>2</v>
      </c>
    </row>
    <row r="5342" spans="1:4">
      <c r="A5342" s="2" t="s">
        <v>6830</v>
      </c>
      <c r="B5342" t="s">
        <v>7630</v>
      </c>
      <c r="C5342" t="s">
        <v>5917</v>
      </c>
      <c r="D5342">
        <v>2</v>
      </c>
    </row>
    <row r="5343" spans="1:4">
      <c r="A5343" s="2" t="s">
        <v>2050</v>
      </c>
      <c r="B5343" t="s">
        <v>7630</v>
      </c>
      <c r="C5343" t="s">
        <v>5917</v>
      </c>
      <c r="D5343">
        <v>2</v>
      </c>
    </row>
    <row r="5344" spans="1:4">
      <c r="A5344" s="2" t="s">
        <v>5558</v>
      </c>
      <c r="B5344" t="s">
        <v>5173</v>
      </c>
      <c r="C5344" t="s">
        <v>5917</v>
      </c>
      <c r="D5344">
        <v>1</v>
      </c>
    </row>
    <row r="5345" spans="1:4">
      <c r="A5345" s="2" t="s">
        <v>4598</v>
      </c>
      <c r="B5345" t="s">
        <v>7630</v>
      </c>
      <c r="C5345" t="s">
        <v>5917</v>
      </c>
      <c r="D5345">
        <v>2</v>
      </c>
    </row>
    <row r="5346" spans="1:4">
      <c r="A5346" s="2" t="s">
        <v>4267</v>
      </c>
      <c r="B5346" t="s">
        <v>7630</v>
      </c>
      <c r="C5346" t="s">
        <v>5917</v>
      </c>
      <c r="D5346">
        <v>2</v>
      </c>
    </row>
    <row r="5347" spans="1:4">
      <c r="A5347" s="2" t="s">
        <v>4520</v>
      </c>
      <c r="B5347" t="s">
        <v>7630</v>
      </c>
      <c r="C5347" t="s">
        <v>5917</v>
      </c>
      <c r="D5347">
        <v>2</v>
      </c>
    </row>
    <row r="5348" spans="1:4">
      <c r="A5348" s="2" t="s">
        <v>4209</v>
      </c>
      <c r="B5348" t="s">
        <v>7630</v>
      </c>
      <c r="C5348" t="s">
        <v>5917</v>
      </c>
      <c r="D5348">
        <v>2</v>
      </c>
    </row>
    <row r="5349" spans="1:4">
      <c r="A5349" s="2" t="s">
        <v>1718</v>
      </c>
      <c r="B5349" t="s">
        <v>5385</v>
      </c>
      <c r="C5349" t="s">
        <v>5917</v>
      </c>
      <c r="D5349">
        <v>1</v>
      </c>
    </row>
    <row r="5350" spans="1:4">
      <c r="A5350" s="2" t="s">
        <v>1204</v>
      </c>
      <c r="B5350" t="s">
        <v>5385</v>
      </c>
      <c r="C5350" t="s">
        <v>5917</v>
      </c>
      <c r="D5350">
        <v>1</v>
      </c>
    </row>
    <row r="5351" spans="1:4">
      <c r="A5351" s="2" t="s">
        <v>2803</v>
      </c>
      <c r="B5351" t="s">
        <v>7630</v>
      </c>
      <c r="C5351" t="s">
        <v>5917</v>
      </c>
      <c r="D5351">
        <v>2</v>
      </c>
    </row>
    <row r="5352" spans="1:4">
      <c r="A5352" s="2" t="s">
        <v>679</v>
      </c>
      <c r="B5352" t="s">
        <v>5385</v>
      </c>
      <c r="C5352" t="s">
        <v>5917</v>
      </c>
      <c r="D5352">
        <v>1</v>
      </c>
    </row>
    <row r="5353" spans="1:4">
      <c r="A5353" s="2" t="s">
        <v>4602</v>
      </c>
      <c r="B5353" t="s">
        <v>7630</v>
      </c>
      <c r="C5353" t="s">
        <v>5917</v>
      </c>
      <c r="D5353">
        <v>2</v>
      </c>
    </row>
    <row r="5354" spans="1:4">
      <c r="A5354" s="2" t="s">
        <v>4493</v>
      </c>
      <c r="B5354" t="s">
        <v>7630</v>
      </c>
      <c r="C5354" t="s">
        <v>5917</v>
      </c>
      <c r="D5354">
        <v>2</v>
      </c>
    </row>
    <row r="5355" spans="1:4">
      <c r="A5355" s="2" t="s">
        <v>1766</v>
      </c>
      <c r="B5355" t="s">
        <v>7630</v>
      </c>
      <c r="C5355" t="s">
        <v>5917</v>
      </c>
      <c r="D5355">
        <v>2</v>
      </c>
    </row>
    <row r="5356" spans="1:4">
      <c r="A5356" s="2" t="s">
        <v>1973</v>
      </c>
      <c r="B5356" t="s">
        <v>7630</v>
      </c>
      <c r="C5356" t="s">
        <v>5917</v>
      </c>
      <c r="D5356">
        <v>2</v>
      </c>
    </row>
    <row r="5357" spans="1:4">
      <c r="A5357" s="2" t="s">
        <v>6662</v>
      </c>
      <c r="B5357" t="s">
        <v>2592</v>
      </c>
      <c r="C5357" t="s">
        <v>5917</v>
      </c>
      <c r="D5357">
        <v>1</v>
      </c>
    </row>
    <row r="5358" spans="1:4">
      <c r="A5358" s="2" t="s">
        <v>4918</v>
      </c>
      <c r="B5358" t="s">
        <v>7630</v>
      </c>
      <c r="C5358" t="s">
        <v>5917</v>
      </c>
      <c r="D5358">
        <v>2</v>
      </c>
    </row>
    <row r="5359" spans="1:4">
      <c r="A5359" s="2" t="s">
        <v>6386</v>
      </c>
      <c r="B5359" t="s">
        <v>5916</v>
      </c>
      <c r="C5359" t="s">
        <v>5917</v>
      </c>
      <c r="D5359">
        <v>1</v>
      </c>
    </row>
    <row r="5360" spans="1:4">
      <c r="A5360" s="2" t="s">
        <v>2589</v>
      </c>
      <c r="B5360" t="s">
        <v>5385</v>
      </c>
      <c r="C5360" t="s">
        <v>5917</v>
      </c>
      <c r="D5360">
        <v>1</v>
      </c>
    </row>
    <row r="5361" spans="1:4">
      <c r="A5361" s="2" t="s">
        <v>3481</v>
      </c>
      <c r="B5361" t="s">
        <v>7630</v>
      </c>
      <c r="C5361" t="s">
        <v>5917</v>
      </c>
      <c r="D5361">
        <v>2</v>
      </c>
    </row>
    <row r="5362" spans="1:4">
      <c r="A5362" s="2" t="s">
        <v>6076</v>
      </c>
      <c r="B5362" t="s">
        <v>7630</v>
      </c>
      <c r="C5362" t="s">
        <v>5917</v>
      </c>
      <c r="D5362">
        <v>2</v>
      </c>
    </row>
    <row r="5363" spans="1:4">
      <c r="A5363" s="2" t="s">
        <v>7605</v>
      </c>
      <c r="B5363" t="s">
        <v>7630</v>
      </c>
      <c r="C5363" t="s">
        <v>5917</v>
      </c>
      <c r="D5363">
        <v>2</v>
      </c>
    </row>
    <row r="5364" spans="1:4">
      <c r="A5364" s="2" t="s">
        <v>6107</v>
      </c>
      <c r="B5364" t="s">
        <v>7630</v>
      </c>
      <c r="C5364" t="s">
        <v>5917</v>
      </c>
      <c r="D5364">
        <v>2</v>
      </c>
    </row>
    <row r="5365" spans="1:4">
      <c r="A5365" s="2" t="s">
        <v>6805</v>
      </c>
      <c r="B5365" t="s">
        <v>7630</v>
      </c>
      <c r="C5365" t="s">
        <v>5917</v>
      </c>
      <c r="D5365">
        <v>2</v>
      </c>
    </row>
    <row r="5366" spans="1:4">
      <c r="A5366" s="2" t="s">
        <v>5704</v>
      </c>
      <c r="B5366" t="s">
        <v>5916</v>
      </c>
      <c r="C5366" t="s">
        <v>5758</v>
      </c>
      <c r="D5366">
        <v>1</v>
      </c>
    </row>
    <row r="5367" spans="1:4">
      <c r="A5367" s="2" t="s">
        <v>1028</v>
      </c>
      <c r="B5367" t="s">
        <v>73</v>
      </c>
      <c r="C5367" t="s">
        <v>5917</v>
      </c>
      <c r="D5367">
        <v>1</v>
      </c>
    </row>
    <row r="5368" spans="1:4">
      <c r="A5368" s="2" t="s">
        <v>1528</v>
      </c>
      <c r="B5368" t="s">
        <v>7630</v>
      </c>
      <c r="C5368" t="s">
        <v>5917</v>
      </c>
      <c r="D5368">
        <v>2</v>
      </c>
    </row>
    <row r="5369" spans="1:4">
      <c r="A5369" s="2" t="s">
        <v>4161</v>
      </c>
      <c r="B5369" t="s">
        <v>7630</v>
      </c>
      <c r="C5369" t="s">
        <v>5917</v>
      </c>
      <c r="D5369">
        <v>2</v>
      </c>
    </row>
    <row r="5370" spans="1:4">
      <c r="A5370" s="2" t="s">
        <v>3451</v>
      </c>
      <c r="B5370" t="s">
        <v>7630</v>
      </c>
      <c r="C5370" t="s">
        <v>5917</v>
      </c>
      <c r="D5370">
        <v>2</v>
      </c>
    </row>
    <row r="5371" spans="1:4">
      <c r="A5371" s="2" t="s">
        <v>7370</v>
      </c>
      <c r="B5371" t="s">
        <v>7630</v>
      </c>
      <c r="C5371" t="s">
        <v>5917</v>
      </c>
      <c r="D5371">
        <v>2</v>
      </c>
    </row>
    <row r="5372" spans="1:4">
      <c r="A5372" s="2" t="s">
        <v>7177</v>
      </c>
      <c r="B5372" t="s">
        <v>7630</v>
      </c>
      <c r="C5372" t="s">
        <v>5917</v>
      </c>
      <c r="D5372">
        <v>2</v>
      </c>
    </row>
    <row r="5373" spans="1:4">
      <c r="A5373" s="2" t="s">
        <v>7814</v>
      </c>
      <c r="B5373" t="s">
        <v>7630</v>
      </c>
      <c r="C5373" t="s">
        <v>5917</v>
      </c>
      <c r="D5373">
        <v>2</v>
      </c>
    </row>
    <row r="5374" spans="1:4">
      <c r="A5374" s="2" t="s">
        <v>2741</v>
      </c>
      <c r="B5374" t="s">
        <v>7630</v>
      </c>
      <c r="C5374" t="s">
        <v>5917</v>
      </c>
      <c r="D5374">
        <v>2</v>
      </c>
    </row>
    <row r="5375" spans="1:4">
      <c r="A5375" s="2" t="s">
        <v>5081</v>
      </c>
      <c r="B5375" t="s">
        <v>7630</v>
      </c>
      <c r="C5375" t="s">
        <v>5917</v>
      </c>
      <c r="D5375">
        <v>2</v>
      </c>
    </row>
    <row r="5376" spans="1:4">
      <c r="A5376" s="2" t="s">
        <v>3406</v>
      </c>
      <c r="B5376" t="s">
        <v>7630</v>
      </c>
      <c r="C5376" t="s">
        <v>5917</v>
      </c>
      <c r="D5376">
        <v>2</v>
      </c>
    </row>
    <row r="5377" spans="1:4">
      <c r="A5377" s="2" t="s">
        <v>5531</v>
      </c>
      <c r="B5377" t="s">
        <v>29</v>
      </c>
      <c r="C5377" t="s">
        <v>5917</v>
      </c>
      <c r="D5377">
        <v>1</v>
      </c>
    </row>
    <row r="5378" spans="1:4">
      <c r="A5378" s="2" t="s">
        <v>2916</v>
      </c>
      <c r="B5378" t="s">
        <v>7630</v>
      </c>
      <c r="C5378" t="s">
        <v>5917</v>
      </c>
      <c r="D5378">
        <v>2</v>
      </c>
    </row>
    <row r="5379" spans="1:4">
      <c r="A5379" s="2" t="s">
        <v>1264</v>
      </c>
      <c r="B5379" t="s">
        <v>5916</v>
      </c>
      <c r="C5379" t="s">
        <v>5917</v>
      </c>
      <c r="D5379">
        <v>1</v>
      </c>
    </row>
    <row r="5380" spans="1:4">
      <c r="A5380" s="2" t="s">
        <v>2814</v>
      </c>
      <c r="B5380" t="s">
        <v>5916</v>
      </c>
      <c r="C5380" t="s">
        <v>5756</v>
      </c>
      <c r="D5380">
        <v>1</v>
      </c>
    </row>
    <row r="5381" spans="1:4">
      <c r="A5381" s="2" t="s">
        <v>3854</v>
      </c>
      <c r="B5381" t="s">
        <v>7630</v>
      </c>
      <c r="C5381" t="s">
        <v>5917</v>
      </c>
      <c r="D5381">
        <v>2</v>
      </c>
    </row>
    <row r="5382" spans="1:4">
      <c r="A5382" s="2" t="s">
        <v>4071</v>
      </c>
      <c r="B5382" t="s">
        <v>7630</v>
      </c>
      <c r="C5382" t="s">
        <v>5917</v>
      </c>
      <c r="D5382">
        <v>2</v>
      </c>
    </row>
    <row r="5383" spans="1:4">
      <c r="A5383" s="2" t="s">
        <v>3718</v>
      </c>
      <c r="B5383" t="s">
        <v>7630</v>
      </c>
      <c r="C5383" t="s">
        <v>5917</v>
      </c>
      <c r="D5383">
        <v>2</v>
      </c>
    </row>
    <row r="5384" spans="1:4">
      <c r="A5384" s="2" t="s">
        <v>7414</v>
      </c>
      <c r="B5384" t="s">
        <v>7630</v>
      </c>
      <c r="C5384" t="s">
        <v>5917</v>
      </c>
      <c r="D5384">
        <v>2</v>
      </c>
    </row>
    <row r="5385" spans="1:4">
      <c r="A5385" s="2" t="s">
        <v>1846</v>
      </c>
      <c r="B5385" t="s">
        <v>7630</v>
      </c>
      <c r="C5385" t="s">
        <v>5917</v>
      </c>
      <c r="D5385">
        <v>2</v>
      </c>
    </row>
    <row r="5386" spans="1:4">
      <c r="A5386" s="2" t="s">
        <v>2892</v>
      </c>
      <c r="B5386" t="s">
        <v>7630</v>
      </c>
      <c r="C5386" t="s">
        <v>5917</v>
      </c>
      <c r="D5386">
        <v>2</v>
      </c>
    </row>
    <row r="5387" spans="1:4">
      <c r="A5387" s="2" t="s">
        <v>7409</v>
      </c>
      <c r="B5387" t="s">
        <v>7630</v>
      </c>
      <c r="C5387" t="s">
        <v>5917</v>
      </c>
      <c r="D5387">
        <v>2</v>
      </c>
    </row>
    <row r="5388" spans="1:4">
      <c r="A5388" s="2" t="s">
        <v>841</v>
      </c>
      <c r="B5388" t="s">
        <v>380</v>
      </c>
      <c r="C5388" t="s">
        <v>5917</v>
      </c>
      <c r="D5388">
        <v>1</v>
      </c>
    </row>
    <row r="5389" spans="1:4">
      <c r="A5389" s="2" t="s">
        <v>877</v>
      </c>
      <c r="B5389" t="s">
        <v>5385</v>
      </c>
      <c r="C5389" t="s">
        <v>5917</v>
      </c>
      <c r="D5389">
        <v>1</v>
      </c>
    </row>
    <row r="5390" spans="1:4">
      <c r="A5390" s="2" t="s">
        <v>1385</v>
      </c>
      <c r="B5390" t="s">
        <v>7630</v>
      </c>
      <c r="C5390" t="s">
        <v>5917</v>
      </c>
      <c r="D5390">
        <v>2</v>
      </c>
    </row>
    <row r="5391" spans="1:4">
      <c r="A5391" s="2" t="s">
        <v>2863</v>
      </c>
      <c r="B5391" t="s">
        <v>7630</v>
      </c>
      <c r="C5391" t="s">
        <v>5917</v>
      </c>
      <c r="D5391">
        <v>2</v>
      </c>
    </row>
    <row r="5392" spans="1:4">
      <c r="A5392" s="2" t="s">
        <v>7894</v>
      </c>
      <c r="B5392" t="s">
        <v>7630</v>
      </c>
      <c r="C5392" t="s">
        <v>5917</v>
      </c>
      <c r="D5392">
        <v>2</v>
      </c>
    </row>
    <row r="5393" spans="1:4">
      <c r="A5393" s="2" t="s">
        <v>2137</v>
      </c>
      <c r="B5393" t="s">
        <v>7630</v>
      </c>
      <c r="C5393" t="s">
        <v>5917</v>
      </c>
      <c r="D5393">
        <v>2</v>
      </c>
    </row>
    <row r="5394" spans="1:4">
      <c r="A5394" s="2" t="s">
        <v>1834</v>
      </c>
      <c r="B5394" t="s">
        <v>7630</v>
      </c>
      <c r="C5394" t="s">
        <v>5917</v>
      </c>
      <c r="D5394">
        <v>2</v>
      </c>
    </row>
    <row r="5395" spans="1:4">
      <c r="A5395" s="2" t="s">
        <v>5137</v>
      </c>
      <c r="B5395" t="s">
        <v>7630</v>
      </c>
      <c r="C5395" t="s">
        <v>5917</v>
      </c>
      <c r="D5395">
        <v>2</v>
      </c>
    </row>
    <row r="5396" spans="1:4">
      <c r="A5396" s="2" t="s">
        <v>6201</v>
      </c>
      <c r="B5396" t="s">
        <v>7630</v>
      </c>
      <c r="C5396" t="s">
        <v>5917</v>
      </c>
      <c r="D5396">
        <v>2</v>
      </c>
    </row>
    <row r="5397" spans="1:4">
      <c r="A5397" s="2" t="s">
        <v>6022</v>
      </c>
      <c r="B5397" t="s">
        <v>5916</v>
      </c>
      <c r="C5397" t="s">
        <v>5917</v>
      </c>
      <c r="D5397">
        <v>1</v>
      </c>
    </row>
    <row r="5398" spans="1:4">
      <c r="A5398" s="2" t="s">
        <v>7574</v>
      </c>
      <c r="B5398" t="s">
        <v>5385</v>
      </c>
      <c r="C5398" t="s">
        <v>5917</v>
      </c>
      <c r="D5398">
        <v>1</v>
      </c>
    </row>
    <row r="5399" spans="1:4">
      <c r="A5399" s="2" t="s">
        <v>646</v>
      </c>
      <c r="B5399" t="s">
        <v>5385</v>
      </c>
      <c r="C5399" t="s">
        <v>5917</v>
      </c>
      <c r="D5399">
        <v>1</v>
      </c>
    </row>
    <row r="5400" spans="1:4">
      <c r="A5400" s="2" t="s">
        <v>4642</v>
      </c>
      <c r="B5400" t="s">
        <v>7630</v>
      </c>
      <c r="C5400" t="s">
        <v>5917</v>
      </c>
      <c r="D5400">
        <v>2</v>
      </c>
    </row>
    <row r="5401" spans="1:4">
      <c r="A5401" s="2" t="s">
        <v>5965</v>
      </c>
      <c r="B5401" t="s">
        <v>7630</v>
      </c>
      <c r="C5401" t="s">
        <v>5917</v>
      </c>
      <c r="D5401">
        <v>2</v>
      </c>
    </row>
    <row r="5402" spans="1:4">
      <c r="A5402" s="2" t="s">
        <v>6267</v>
      </c>
      <c r="B5402" t="s">
        <v>7630</v>
      </c>
      <c r="C5402" t="s">
        <v>5917</v>
      </c>
      <c r="D5402">
        <v>2</v>
      </c>
    </row>
    <row r="5403" spans="1:4">
      <c r="A5403" s="2" t="s">
        <v>3776</v>
      </c>
      <c r="B5403" t="s">
        <v>7630</v>
      </c>
      <c r="C5403" t="s">
        <v>5917</v>
      </c>
      <c r="D5403">
        <v>2</v>
      </c>
    </row>
    <row r="5404" spans="1:4">
      <c r="A5404" s="2" t="s">
        <v>6308</v>
      </c>
      <c r="B5404" t="s">
        <v>7630</v>
      </c>
      <c r="C5404" t="s">
        <v>5757</v>
      </c>
      <c r="D5404">
        <v>2</v>
      </c>
    </row>
    <row r="5405" spans="1:4">
      <c r="A5405" s="2" t="s">
        <v>903</v>
      </c>
      <c r="B5405" t="s">
        <v>635</v>
      </c>
      <c r="C5405" t="s">
        <v>5917</v>
      </c>
      <c r="D5405">
        <v>1</v>
      </c>
    </row>
    <row r="5406" spans="1:4">
      <c r="A5406" s="2" t="s">
        <v>658</v>
      </c>
      <c r="B5406" t="s">
        <v>5385</v>
      </c>
      <c r="C5406" t="s">
        <v>5917</v>
      </c>
      <c r="D5406">
        <v>1</v>
      </c>
    </row>
    <row r="5407" spans="1:4">
      <c r="A5407" s="2" t="s">
        <v>3987</v>
      </c>
      <c r="B5407" t="s">
        <v>7630</v>
      </c>
      <c r="C5407" t="s">
        <v>5917</v>
      </c>
      <c r="D5407">
        <v>2</v>
      </c>
    </row>
    <row r="5408" spans="1:4">
      <c r="A5408" s="2" t="s">
        <v>3790</v>
      </c>
      <c r="B5408" t="s">
        <v>7630</v>
      </c>
      <c r="C5408" t="s">
        <v>5917</v>
      </c>
      <c r="D5408">
        <v>2</v>
      </c>
    </row>
    <row r="5409" spans="1:4">
      <c r="A5409" s="2" t="s">
        <v>3765</v>
      </c>
      <c r="B5409" t="s">
        <v>7630</v>
      </c>
      <c r="C5409" t="s">
        <v>5917</v>
      </c>
      <c r="D5409">
        <v>2</v>
      </c>
    </row>
    <row r="5410" spans="1:4">
      <c r="A5410" s="2" t="s">
        <v>7749</v>
      </c>
      <c r="B5410" t="s">
        <v>7630</v>
      </c>
      <c r="C5410" t="s">
        <v>5917</v>
      </c>
      <c r="D5410">
        <v>2</v>
      </c>
    </row>
    <row r="5411" spans="1:4">
      <c r="A5411" s="2" t="s">
        <v>3369</v>
      </c>
      <c r="B5411" t="s">
        <v>5916</v>
      </c>
      <c r="C5411" t="s">
        <v>5917</v>
      </c>
      <c r="D5411">
        <v>2</v>
      </c>
    </row>
    <row r="5412" spans="1:4">
      <c r="A5412" s="2" t="s">
        <v>827</v>
      </c>
      <c r="B5412" t="s">
        <v>5385</v>
      </c>
      <c r="C5412" t="s">
        <v>5917</v>
      </c>
      <c r="D5412">
        <v>1</v>
      </c>
    </row>
    <row r="5413" spans="1:4">
      <c r="A5413" s="2" t="s">
        <v>176</v>
      </c>
      <c r="B5413" t="s">
        <v>366</v>
      </c>
      <c r="C5413" t="s">
        <v>5917</v>
      </c>
      <c r="D5413">
        <v>1</v>
      </c>
    </row>
    <row r="5414" spans="1:4">
      <c r="A5414" s="2" t="s">
        <v>6612</v>
      </c>
      <c r="B5414" t="s">
        <v>7630</v>
      </c>
      <c r="C5414" t="s">
        <v>5917</v>
      </c>
      <c r="D5414">
        <v>2</v>
      </c>
    </row>
    <row r="5415" spans="1:4">
      <c r="A5415" s="2" t="s">
        <v>1620</v>
      </c>
      <c r="B5415" t="s">
        <v>7630</v>
      </c>
      <c r="C5415" t="s">
        <v>5917</v>
      </c>
      <c r="D5415">
        <v>2</v>
      </c>
    </row>
    <row r="5416" spans="1:4">
      <c r="A5416" s="2" t="s">
        <v>1417</v>
      </c>
      <c r="B5416" t="s">
        <v>7630</v>
      </c>
      <c r="C5416" t="s">
        <v>5917</v>
      </c>
      <c r="D5416">
        <v>2</v>
      </c>
    </row>
    <row r="5417" spans="1:4">
      <c r="A5417" s="2" t="s">
        <v>4309</v>
      </c>
      <c r="B5417" t="s">
        <v>7630</v>
      </c>
      <c r="C5417" t="s">
        <v>5917</v>
      </c>
      <c r="D5417">
        <v>2</v>
      </c>
    </row>
    <row r="5418" spans="1:4">
      <c r="A5418" s="2" t="s">
        <v>4327</v>
      </c>
      <c r="B5418" t="s">
        <v>7630</v>
      </c>
      <c r="C5418" t="s">
        <v>5917</v>
      </c>
      <c r="D5418">
        <v>2</v>
      </c>
    </row>
    <row r="5419" spans="1:4">
      <c r="A5419" s="2" t="s">
        <v>4753</v>
      </c>
      <c r="B5419" t="s">
        <v>7630</v>
      </c>
      <c r="C5419" t="s">
        <v>5917</v>
      </c>
      <c r="D5419">
        <v>2</v>
      </c>
    </row>
    <row r="5420" spans="1:4">
      <c r="A5420" s="2" t="s">
        <v>418</v>
      </c>
      <c r="B5420" t="s">
        <v>5916</v>
      </c>
      <c r="C5420" t="s">
        <v>5917</v>
      </c>
      <c r="D5420">
        <v>1</v>
      </c>
    </row>
    <row r="5421" spans="1:4">
      <c r="A5421" s="2" t="s">
        <v>7482</v>
      </c>
      <c r="B5421" t="s">
        <v>7630</v>
      </c>
      <c r="C5421" t="s">
        <v>5917</v>
      </c>
      <c r="D5421">
        <v>2</v>
      </c>
    </row>
    <row r="5422" spans="1:4">
      <c r="A5422" s="2" t="s">
        <v>6854</v>
      </c>
      <c r="B5422" t="s">
        <v>7630</v>
      </c>
      <c r="C5422" t="s">
        <v>5917</v>
      </c>
      <c r="D5422">
        <v>2</v>
      </c>
    </row>
    <row r="5423" spans="1:4">
      <c r="A5423" s="2" t="s">
        <v>5524</v>
      </c>
      <c r="B5423" t="s">
        <v>7630</v>
      </c>
      <c r="C5423" t="s">
        <v>5917</v>
      </c>
      <c r="D5423">
        <v>2</v>
      </c>
    </row>
    <row r="5424" spans="1:4">
      <c r="A5424" s="2" t="s">
        <v>2866</v>
      </c>
      <c r="B5424" t="s">
        <v>7630</v>
      </c>
      <c r="C5424" t="s">
        <v>5917</v>
      </c>
      <c r="D5424">
        <v>2</v>
      </c>
    </row>
    <row r="5425" spans="1:4">
      <c r="A5425" s="2" t="s">
        <v>6558</v>
      </c>
      <c r="B5425" t="s">
        <v>2770</v>
      </c>
      <c r="C5425" t="s">
        <v>5917</v>
      </c>
      <c r="D5425">
        <v>2</v>
      </c>
    </row>
    <row r="5426" spans="1:4">
      <c r="A5426" s="2" t="s">
        <v>2600</v>
      </c>
      <c r="B5426" t="s">
        <v>5385</v>
      </c>
      <c r="C5426" t="s">
        <v>5917</v>
      </c>
      <c r="D5426">
        <v>1</v>
      </c>
    </row>
    <row r="5427" spans="1:4">
      <c r="A5427" s="2" t="s">
        <v>4156</v>
      </c>
      <c r="B5427" t="s">
        <v>7630</v>
      </c>
      <c r="C5427" t="s">
        <v>5917</v>
      </c>
      <c r="D5427">
        <v>2</v>
      </c>
    </row>
    <row r="5428" spans="1:4">
      <c r="A5428" s="2" t="s">
        <v>2970</v>
      </c>
      <c r="B5428" t="s">
        <v>7630</v>
      </c>
      <c r="C5428" t="s">
        <v>5917</v>
      </c>
      <c r="D5428">
        <v>2</v>
      </c>
    </row>
    <row r="5429" spans="1:4">
      <c r="A5429" s="2" t="s">
        <v>3366</v>
      </c>
      <c r="B5429" t="s">
        <v>7630</v>
      </c>
      <c r="C5429" t="s">
        <v>5917</v>
      </c>
      <c r="D5429">
        <v>2</v>
      </c>
    </row>
    <row r="5430" spans="1:4">
      <c r="A5430" s="2" t="s">
        <v>3080</v>
      </c>
      <c r="B5430" t="s">
        <v>7630</v>
      </c>
      <c r="C5430" t="s">
        <v>5917</v>
      </c>
      <c r="D5430">
        <v>2</v>
      </c>
    </row>
    <row r="5431" spans="1:4">
      <c r="A5431" s="2" t="s">
        <v>6614</v>
      </c>
      <c r="B5431" t="s">
        <v>5385</v>
      </c>
      <c r="C5431" t="s">
        <v>5917</v>
      </c>
      <c r="D5431">
        <v>1</v>
      </c>
    </row>
    <row r="5432" spans="1:4">
      <c r="A5432" s="2" t="s">
        <v>2455</v>
      </c>
      <c r="B5432" t="s">
        <v>5385</v>
      </c>
      <c r="C5432" t="s">
        <v>5917</v>
      </c>
      <c r="D5432">
        <v>1</v>
      </c>
    </row>
    <row r="5433" spans="1:4">
      <c r="A5433" s="2" t="s">
        <v>1787</v>
      </c>
      <c r="B5433" t="s">
        <v>7630</v>
      </c>
      <c r="C5433" t="s">
        <v>5917</v>
      </c>
      <c r="D5433">
        <v>2</v>
      </c>
    </row>
    <row r="5434" spans="1:4">
      <c r="A5434" s="2" t="s">
        <v>4626</v>
      </c>
      <c r="B5434" t="s">
        <v>7630</v>
      </c>
      <c r="C5434" t="s">
        <v>5917</v>
      </c>
      <c r="D5434">
        <v>2</v>
      </c>
    </row>
    <row r="5435" spans="1:4">
      <c r="A5435" s="2" t="s">
        <v>4160</v>
      </c>
      <c r="B5435" t="s">
        <v>7630</v>
      </c>
      <c r="C5435" t="s">
        <v>5917</v>
      </c>
      <c r="D5435">
        <v>2</v>
      </c>
    </row>
    <row r="5436" spans="1:4">
      <c r="A5436" s="2" t="s">
        <v>3331</v>
      </c>
      <c r="B5436" t="s">
        <v>7630</v>
      </c>
      <c r="C5436" t="s">
        <v>5917</v>
      </c>
      <c r="D5436">
        <v>2</v>
      </c>
    </row>
    <row r="5437" spans="1:4">
      <c r="A5437" s="2" t="s">
        <v>7924</v>
      </c>
      <c r="B5437" t="s">
        <v>7630</v>
      </c>
      <c r="C5437" t="s">
        <v>5917</v>
      </c>
      <c r="D5437">
        <v>2</v>
      </c>
    </row>
    <row r="5438" spans="1:4">
      <c r="A5438" s="2" t="s">
        <v>1967</v>
      </c>
      <c r="B5438" t="s">
        <v>7630</v>
      </c>
      <c r="C5438" t="s">
        <v>5917</v>
      </c>
      <c r="D5438">
        <v>2</v>
      </c>
    </row>
    <row r="5439" spans="1:4">
      <c r="A5439" s="2" t="s">
        <v>6328</v>
      </c>
      <c r="B5439" t="s">
        <v>5385</v>
      </c>
      <c r="C5439" t="s">
        <v>5917</v>
      </c>
      <c r="D5439">
        <v>1</v>
      </c>
    </row>
    <row r="5440" spans="1:4">
      <c r="A5440" s="2" t="s">
        <v>3394</v>
      </c>
      <c r="B5440" t="s">
        <v>7630</v>
      </c>
      <c r="C5440" t="s">
        <v>5917</v>
      </c>
      <c r="D5440">
        <v>2</v>
      </c>
    </row>
    <row r="5441" spans="1:4">
      <c r="A5441" s="2" t="s">
        <v>5689</v>
      </c>
      <c r="B5441" t="s">
        <v>2770</v>
      </c>
      <c r="C5441" t="s">
        <v>5758</v>
      </c>
      <c r="D5441">
        <v>1</v>
      </c>
    </row>
    <row r="5442" spans="1:4">
      <c r="A5442" s="2" t="s">
        <v>105</v>
      </c>
      <c r="B5442" t="s">
        <v>5385</v>
      </c>
      <c r="C5442" t="s">
        <v>5917</v>
      </c>
      <c r="D5442">
        <v>1</v>
      </c>
    </row>
    <row r="5443" spans="1:4">
      <c r="A5443" s="2" t="s">
        <v>4571</v>
      </c>
      <c r="B5443" t="s">
        <v>7630</v>
      </c>
      <c r="C5443" t="s">
        <v>5917</v>
      </c>
      <c r="D5443">
        <v>2</v>
      </c>
    </row>
    <row r="5444" spans="1:4">
      <c r="A5444" s="2" t="s">
        <v>3857</v>
      </c>
      <c r="B5444" t="s">
        <v>7630</v>
      </c>
      <c r="C5444" t="s">
        <v>5917</v>
      </c>
      <c r="D5444">
        <v>2</v>
      </c>
    </row>
    <row r="5445" spans="1:4">
      <c r="A5445" s="2" t="s">
        <v>6976</v>
      </c>
      <c r="B5445" t="s">
        <v>7630</v>
      </c>
      <c r="C5445" t="s">
        <v>5917</v>
      </c>
      <c r="D5445">
        <v>2</v>
      </c>
    </row>
    <row r="5446" spans="1:4">
      <c r="A5446" s="2" t="s">
        <v>6867</v>
      </c>
      <c r="B5446" t="s">
        <v>7630</v>
      </c>
      <c r="C5446" t="s">
        <v>5917</v>
      </c>
      <c r="D5446">
        <v>2</v>
      </c>
    </row>
    <row r="5447" spans="1:4">
      <c r="A5447" s="2" t="s">
        <v>6261</v>
      </c>
      <c r="B5447" t="s">
        <v>7630</v>
      </c>
      <c r="C5447" t="s">
        <v>5917</v>
      </c>
      <c r="D5447">
        <v>2</v>
      </c>
    </row>
    <row r="5448" spans="1:4">
      <c r="A5448" s="2" t="s">
        <v>6315</v>
      </c>
      <c r="B5448" t="s">
        <v>7630</v>
      </c>
      <c r="C5448" t="s">
        <v>5757</v>
      </c>
      <c r="D5448">
        <v>2</v>
      </c>
    </row>
    <row r="5449" spans="1:4">
      <c r="A5449" s="2" t="s">
        <v>7939</v>
      </c>
      <c r="B5449" t="s">
        <v>7630</v>
      </c>
      <c r="C5449" t="s">
        <v>5917</v>
      </c>
      <c r="D5449">
        <v>2</v>
      </c>
    </row>
    <row r="5450" spans="1:4">
      <c r="A5450" s="2" t="s">
        <v>5957</v>
      </c>
      <c r="B5450" t="s">
        <v>5916</v>
      </c>
      <c r="C5450" t="s">
        <v>5917</v>
      </c>
      <c r="D5450">
        <v>1</v>
      </c>
    </row>
    <row r="5451" spans="1:4">
      <c r="A5451" s="2" t="s">
        <v>6917</v>
      </c>
      <c r="B5451" t="s">
        <v>7630</v>
      </c>
      <c r="C5451" t="s">
        <v>5917</v>
      </c>
      <c r="D5451">
        <v>2</v>
      </c>
    </row>
    <row r="5452" spans="1:4">
      <c r="A5452" s="2" t="s">
        <v>5404</v>
      </c>
      <c r="B5452" t="s">
        <v>5385</v>
      </c>
      <c r="C5452" t="s">
        <v>5917</v>
      </c>
      <c r="D5452">
        <v>1</v>
      </c>
    </row>
    <row r="5453" spans="1:4">
      <c r="A5453" s="2" t="s">
        <v>7562</v>
      </c>
      <c r="B5453" t="s">
        <v>7630</v>
      </c>
      <c r="C5453" t="s">
        <v>5917</v>
      </c>
      <c r="D5453">
        <v>2</v>
      </c>
    </row>
    <row r="5454" spans="1:4">
      <c r="A5454" s="2" t="s">
        <v>5855</v>
      </c>
      <c r="B5454" t="s">
        <v>5916</v>
      </c>
      <c r="C5454" t="s">
        <v>5917</v>
      </c>
      <c r="D5454">
        <v>2</v>
      </c>
    </row>
    <row r="5455" spans="1:4">
      <c r="A5455" s="2" t="s">
        <v>6599</v>
      </c>
      <c r="B5455" t="s">
        <v>5385</v>
      </c>
      <c r="C5455" t="s">
        <v>5917</v>
      </c>
      <c r="D5455">
        <v>1</v>
      </c>
    </row>
    <row r="5456" spans="1:4">
      <c r="A5456" s="2" t="s">
        <v>2552</v>
      </c>
      <c r="B5456" t="s">
        <v>5385</v>
      </c>
      <c r="C5456" t="s">
        <v>5917</v>
      </c>
      <c r="D5456">
        <v>1</v>
      </c>
    </row>
    <row r="5457" spans="1:4">
      <c r="A5457" s="2" t="s">
        <v>59</v>
      </c>
      <c r="B5457" t="s">
        <v>5385</v>
      </c>
      <c r="C5457" t="s">
        <v>5917</v>
      </c>
      <c r="D5457">
        <v>3</v>
      </c>
    </row>
    <row r="5458" spans="1:4">
      <c r="A5458" s="2" t="s">
        <v>5470</v>
      </c>
      <c r="B5458" t="s">
        <v>7630</v>
      </c>
      <c r="C5458" t="s">
        <v>5917</v>
      </c>
      <c r="D5458">
        <v>2</v>
      </c>
    </row>
    <row r="5459" spans="1:4">
      <c r="A5459" s="2" t="s">
        <v>3889</v>
      </c>
      <c r="B5459" t="s">
        <v>7630</v>
      </c>
      <c r="C5459" t="s">
        <v>5917</v>
      </c>
      <c r="D5459">
        <v>2</v>
      </c>
    </row>
    <row r="5460" spans="1:4">
      <c r="A5460" s="2" t="s">
        <v>5284</v>
      </c>
      <c r="B5460" t="s">
        <v>7630</v>
      </c>
      <c r="C5460" t="s">
        <v>5917</v>
      </c>
      <c r="D5460">
        <v>2</v>
      </c>
    </row>
    <row r="5461" spans="1:4">
      <c r="A5461" s="2" t="s">
        <v>5193</v>
      </c>
      <c r="B5461" t="s">
        <v>7630</v>
      </c>
      <c r="C5461" t="s">
        <v>5917</v>
      </c>
      <c r="D5461">
        <v>2</v>
      </c>
    </row>
    <row r="5462" spans="1:4">
      <c r="A5462" s="2" t="s">
        <v>5055</v>
      </c>
      <c r="B5462" t="s">
        <v>1303</v>
      </c>
      <c r="C5462" t="s">
        <v>5917</v>
      </c>
      <c r="D5462">
        <v>1</v>
      </c>
    </row>
    <row r="5463" spans="1:4">
      <c r="A5463" s="2" t="s">
        <v>5592</v>
      </c>
      <c r="B5463" t="s">
        <v>5385</v>
      </c>
      <c r="C5463" t="s">
        <v>5917</v>
      </c>
      <c r="D5463">
        <v>1</v>
      </c>
    </row>
    <row r="5464" spans="1:4">
      <c r="A5464" s="2" t="s">
        <v>6276</v>
      </c>
      <c r="B5464" t="s">
        <v>7630</v>
      </c>
      <c r="C5464" t="s">
        <v>5917</v>
      </c>
      <c r="D5464">
        <v>2</v>
      </c>
    </row>
    <row r="5465" spans="1:4">
      <c r="A5465" s="2" t="s">
        <v>294</v>
      </c>
      <c r="B5465" t="s">
        <v>5385</v>
      </c>
      <c r="C5465" t="s">
        <v>5917</v>
      </c>
      <c r="D5465">
        <v>1</v>
      </c>
    </row>
    <row r="5466" spans="1:4">
      <c r="A5466" s="2" t="s">
        <v>3773</v>
      </c>
      <c r="B5466" t="s">
        <v>7630</v>
      </c>
      <c r="C5466" t="s">
        <v>5917</v>
      </c>
      <c r="D5466">
        <v>2</v>
      </c>
    </row>
    <row r="5467" spans="1:4">
      <c r="A5467" s="2" t="s">
        <v>3108</v>
      </c>
      <c r="B5467" t="s">
        <v>7630</v>
      </c>
      <c r="C5467" t="s">
        <v>5917</v>
      </c>
      <c r="D5467">
        <v>2</v>
      </c>
    </row>
    <row r="5468" spans="1:4">
      <c r="A5468" s="2" t="s">
        <v>7795</v>
      </c>
      <c r="B5468" t="s">
        <v>7630</v>
      </c>
      <c r="C5468" t="s">
        <v>5917</v>
      </c>
      <c r="D5468">
        <v>2</v>
      </c>
    </row>
    <row r="5469" spans="1:4">
      <c r="A5469" s="2" t="s">
        <v>6569</v>
      </c>
      <c r="B5469" t="s">
        <v>7630</v>
      </c>
      <c r="C5469" t="s">
        <v>5917</v>
      </c>
      <c r="D5469">
        <v>2</v>
      </c>
    </row>
    <row r="5470" spans="1:4">
      <c r="A5470" s="2" t="s">
        <v>5859</v>
      </c>
      <c r="B5470" t="s">
        <v>7630</v>
      </c>
      <c r="C5470" t="s">
        <v>5917</v>
      </c>
      <c r="D5470">
        <v>2</v>
      </c>
    </row>
    <row r="5471" spans="1:4">
      <c r="A5471" s="2" t="s">
        <v>3459</v>
      </c>
      <c r="B5471" t="s">
        <v>5385</v>
      </c>
      <c r="C5471" t="s">
        <v>5917</v>
      </c>
      <c r="D5471">
        <v>1</v>
      </c>
    </row>
    <row r="5472" spans="1:4">
      <c r="A5472" s="2" t="s">
        <v>5413</v>
      </c>
      <c r="B5472" t="s">
        <v>7630</v>
      </c>
      <c r="C5472" t="s">
        <v>5917</v>
      </c>
      <c r="D5472">
        <v>2</v>
      </c>
    </row>
    <row r="5473" spans="1:4">
      <c r="A5473" s="2" t="s">
        <v>5825</v>
      </c>
      <c r="B5473" t="s">
        <v>7630</v>
      </c>
      <c r="C5473" t="s">
        <v>5917</v>
      </c>
      <c r="D5473">
        <v>2</v>
      </c>
    </row>
    <row r="5474" spans="1:4">
      <c r="A5474" s="2" t="s">
        <v>6179</v>
      </c>
      <c r="B5474" t="s">
        <v>7630</v>
      </c>
      <c r="C5474" t="s">
        <v>5917</v>
      </c>
      <c r="D5474">
        <v>2</v>
      </c>
    </row>
    <row r="5475" spans="1:4">
      <c r="A5475" s="2" t="s">
        <v>6465</v>
      </c>
      <c r="B5475" t="s">
        <v>5385</v>
      </c>
      <c r="C5475" t="s">
        <v>5917</v>
      </c>
      <c r="D5475">
        <v>1</v>
      </c>
    </row>
    <row r="5476" spans="1:4">
      <c r="A5476" s="2" t="s">
        <v>32</v>
      </c>
      <c r="B5476" t="s">
        <v>5916</v>
      </c>
      <c r="C5476" t="s">
        <v>5917</v>
      </c>
      <c r="D5476">
        <v>1</v>
      </c>
    </row>
    <row r="5477" spans="1:4">
      <c r="A5477" s="2" t="s">
        <v>4362</v>
      </c>
      <c r="B5477" t="s">
        <v>7630</v>
      </c>
      <c r="C5477" t="s">
        <v>5917</v>
      </c>
      <c r="D5477">
        <v>2</v>
      </c>
    </row>
    <row r="5478" spans="1:4">
      <c r="A5478" s="2" t="s">
        <v>4342</v>
      </c>
      <c r="B5478" t="s">
        <v>7630</v>
      </c>
      <c r="C5478" t="s">
        <v>5917</v>
      </c>
      <c r="D5478">
        <v>2</v>
      </c>
    </row>
    <row r="5479" spans="1:4">
      <c r="A5479" s="2" t="s">
        <v>1956</v>
      </c>
      <c r="B5479" t="s">
        <v>7630</v>
      </c>
      <c r="C5479" t="s">
        <v>5917</v>
      </c>
      <c r="D5479">
        <v>2</v>
      </c>
    </row>
    <row r="5480" spans="1:4">
      <c r="A5480" s="2" t="s">
        <v>6937</v>
      </c>
      <c r="B5480" t="s">
        <v>7630</v>
      </c>
      <c r="C5480" t="s">
        <v>5917</v>
      </c>
      <c r="D5480">
        <v>2</v>
      </c>
    </row>
    <row r="5481" spans="1:4">
      <c r="A5481" s="2" t="s">
        <v>6457</v>
      </c>
      <c r="B5481" t="s">
        <v>5385</v>
      </c>
      <c r="C5481" t="s">
        <v>5917</v>
      </c>
      <c r="D5481">
        <v>1</v>
      </c>
    </row>
    <row r="5482" spans="1:4">
      <c r="A5482" s="2" t="s">
        <v>3716</v>
      </c>
      <c r="B5482" t="s">
        <v>7630</v>
      </c>
      <c r="C5482" t="s">
        <v>5917</v>
      </c>
      <c r="D5482">
        <v>2</v>
      </c>
    </row>
    <row r="5483" spans="1:4">
      <c r="A5483" s="2" t="s">
        <v>4888</v>
      </c>
      <c r="B5483" t="s">
        <v>7630</v>
      </c>
      <c r="C5483" t="s">
        <v>5917</v>
      </c>
      <c r="D5483">
        <v>2</v>
      </c>
    </row>
    <row r="5484" spans="1:4">
      <c r="A5484" s="2" t="s">
        <v>6339</v>
      </c>
      <c r="B5484" t="s">
        <v>5916</v>
      </c>
      <c r="C5484" t="s">
        <v>5756</v>
      </c>
      <c r="D5484">
        <v>1</v>
      </c>
    </row>
    <row r="5485" spans="1:4">
      <c r="A5485" s="2" t="s">
        <v>6549</v>
      </c>
      <c r="B5485" t="s">
        <v>7630</v>
      </c>
      <c r="C5485" t="s">
        <v>5917</v>
      </c>
      <c r="D5485">
        <v>2</v>
      </c>
    </row>
    <row r="5486" spans="1:4">
      <c r="A5486" s="2" t="s">
        <v>3166</v>
      </c>
      <c r="B5486" t="s">
        <v>7630</v>
      </c>
      <c r="C5486" t="s">
        <v>5917</v>
      </c>
      <c r="D5486">
        <v>2</v>
      </c>
    </row>
    <row r="5487" spans="1:4">
      <c r="A5487" s="2" t="s">
        <v>5238</v>
      </c>
      <c r="B5487" t="s">
        <v>7630</v>
      </c>
      <c r="C5487" t="s">
        <v>5917</v>
      </c>
      <c r="D5487">
        <v>2</v>
      </c>
    </row>
    <row r="5488" spans="1:4">
      <c r="A5488" s="2" t="s">
        <v>5744</v>
      </c>
      <c r="B5488" t="s">
        <v>7630</v>
      </c>
      <c r="C5488" t="s">
        <v>5917</v>
      </c>
      <c r="D5488">
        <v>2</v>
      </c>
    </row>
    <row r="5489" spans="1:4">
      <c r="A5489" s="2" t="s">
        <v>5237</v>
      </c>
      <c r="B5489" t="s">
        <v>5172</v>
      </c>
      <c r="C5489" t="s">
        <v>5757</v>
      </c>
      <c r="D5489">
        <v>2</v>
      </c>
    </row>
    <row r="5490" spans="1:4">
      <c r="A5490" s="2" t="s">
        <v>691</v>
      </c>
      <c r="B5490" t="s">
        <v>5385</v>
      </c>
      <c r="C5490" t="s">
        <v>5917</v>
      </c>
      <c r="D5490">
        <v>1</v>
      </c>
    </row>
    <row r="5491" spans="1:4">
      <c r="A5491" s="2" t="s">
        <v>3951</v>
      </c>
      <c r="B5491" t="s">
        <v>7630</v>
      </c>
      <c r="C5491" t="s">
        <v>5917</v>
      </c>
      <c r="D5491">
        <v>2</v>
      </c>
    </row>
    <row r="5492" spans="1:4">
      <c r="A5492" s="2" t="s">
        <v>4123</v>
      </c>
      <c r="B5492" t="s">
        <v>7630</v>
      </c>
      <c r="C5492" t="s">
        <v>5917</v>
      </c>
      <c r="D5492">
        <v>2</v>
      </c>
    </row>
    <row r="5493" spans="1:4">
      <c r="A5493" s="2" t="s">
        <v>3588</v>
      </c>
      <c r="B5493" t="s">
        <v>5173</v>
      </c>
      <c r="C5493" t="s">
        <v>5917</v>
      </c>
      <c r="D5493">
        <v>2</v>
      </c>
    </row>
    <row r="5494" spans="1:4">
      <c r="A5494" s="2" t="s">
        <v>2225</v>
      </c>
      <c r="B5494" t="s">
        <v>7630</v>
      </c>
      <c r="C5494" t="s">
        <v>5917</v>
      </c>
      <c r="D5494">
        <v>2</v>
      </c>
    </row>
    <row r="5495" spans="1:4">
      <c r="A5495" s="2" t="s">
        <v>1406</v>
      </c>
      <c r="B5495" t="s">
        <v>7630</v>
      </c>
      <c r="C5495" t="s">
        <v>5917</v>
      </c>
      <c r="D5495">
        <v>2</v>
      </c>
    </row>
    <row r="5496" spans="1:4">
      <c r="A5496" s="2" t="s">
        <v>701</v>
      </c>
      <c r="B5496" t="s">
        <v>5385</v>
      </c>
      <c r="C5496" t="s">
        <v>5917</v>
      </c>
      <c r="D5496">
        <v>1</v>
      </c>
    </row>
    <row r="5497" spans="1:4">
      <c r="A5497" s="2" t="s">
        <v>295</v>
      </c>
      <c r="B5497" t="s">
        <v>5385</v>
      </c>
      <c r="C5497" t="s">
        <v>5917</v>
      </c>
      <c r="D5497">
        <v>1</v>
      </c>
    </row>
    <row r="5498" spans="1:4">
      <c r="A5498" s="2" t="s">
        <v>4446</v>
      </c>
      <c r="B5498" t="s">
        <v>7630</v>
      </c>
      <c r="C5498" t="s">
        <v>5917</v>
      </c>
      <c r="D5498">
        <v>2</v>
      </c>
    </row>
    <row r="5499" spans="1:4">
      <c r="A5499" s="2" t="s">
        <v>4686</v>
      </c>
      <c r="B5499" t="s">
        <v>7630</v>
      </c>
      <c r="C5499" t="s">
        <v>5917</v>
      </c>
      <c r="D5499">
        <v>2</v>
      </c>
    </row>
    <row r="5500" spans="1:4">
      <c r="A5500" s="2" t="s">
        <v>6576</v>
      </c>
      <c r="B5500" t="s">
        <v>7630</v>
      </c>
      <c r="C5500" t="s">
        <v>5917</v>
      </c>
      <c r="D5500">
        <v>2</v>
      </c>
    </row>
    <row r="5501" spans="1:4">
      <c r="A5501" s="2" t="s">
        <v>5311</v>
      </c>
      <c r="B5501" t="s">
        <v>7630</v>
      </c>
      <c r="C5501" t="s">
        <v>5917</v>
      </c>
      <c r="D5501">
        <v>2</v>
      </c>
    </row>
    <row r="5502" spans="1:4">
      <c r="A5502" s="2" t="s">
        <v>1108</v>
      </c>
      <c r="B5502" t="s">
        <v>5916</v>
      </c>
      <c r="C5502" t="s">
        <v>5758</v>
      </c>
      <c r="D5502">
        <v>1</v>
      </c>
    </row>
    <row r="5503" spans="1:4">
      <c r="A5503" s="2" t="s">
        <v>1348</v>
      </c>
      <c r="B5503" t="s">
        <v>7630</v>
      </c>
      <c r="C5503" t="s">
        <v>5917</v>
      </c>
      <c r="D5503">
        <v>2</v>
      </c>
    </row>
    <row r="5504" spans="1:4">
      <c r="A5504" s="2" t="s">
        <v>4319</v>
      </c>
      <c r="B5504" t="s">
        <v>7630</v>
      </c>
      <c r="C5504" t="s">
        <v>5917</v>
      </c>
      <c r="D5504">
        <v>2</v>
      </c>
    </row>
    <row r="5505" spans="1:4">
      <c r="A5505" s="2" t="s">
        <v>2942</v>
      </c>
      <c r="B5505" t="s">
        <v>7630</v>
      </c>
      <c r="C5505" t="s">
        <v>5917</v>
      </c>
      <c r="D5505">
        <v>2</v>
      </c>
    </row>
    <row r="5506" spans="1:4">
      <c r="A5506" s="2" t="s">
        <v>7451</v>
      </c>
      <c r="B5506" t="s">
        <v>7630</v>
      </c>
      <c r="C5506" t="s">
        <v>5917</v>
      </c>
      <c r="D5506">
        <v>2</v>
      </c>
    </row>
    <row r="5507" spans="1:4">
      <c r="A5507" s="2" t="s">
        <v>2969</v>
      </c>
      <c r="B5507" t="s">
        <v>7630</v>
      </c>
      <c r="C5507" t="s">
        <v>5917</v>
      </c>
      <c r="D5507">
        <v>2</v>
      </c>
    </row>
    <row r="5508" spans="1:4">
      <c r="A5508" s="2" t="s">
        <v>5914</v>
      </c>
      <c r="B5508" t="s">
        <v>5385</v>
      </c>
      <c r="C5508" t="s">
        <v>5917</v>
      </c>
      <c r="D5508">
        <v>1</v>
      </c>
    </row>
    <row r="5509" spans="1:4">
      <c r="A5509" s="2" t="s">
        <v>6862</v>
      </c>
      <c r="B5509" t="s">
        <v>7630</v>
      </c>
      <c r="C5509" t="s">
        <v>5917</v>
      </c>
      <c r="D5509">
        <v>2</v>
      </c>
    </row>
    <row r="5510" spans="1:4">
      <c r="A5510" s="2" t="s">
        <v>6236</v>
      </c>
      <c r="B5510" t="s">
        <v>7630</v>
      </c>
      <c r="C5510" t="s">
        <v>5917</v>
      </c>
      <c r="D5510">
        <v>2</v>
      </c>
    </row>
    <row r="5511" spans="1:4">
      <c r="A5511" s="2" t="s">
        <v>2349</v>
      </c>
      <c r="B5511" t="s">
        <v>5385</v>
      </c>
      <c r="C5511" t="s">
        <v>5758</v>
      </c>
      <c r="D5511">
        <v>1</v>
      </c>
    </row>
    <row r="5512" spans="1:4">
      <c r="A5512" s="2" t="s">
        <v>2442</v>
      </c>
      <c r="B5512" t="s">
        <v>5385</v>
      </c>
      <c r="C5512" t="s">
        <v>5917</v>
      </c>
      <c r="D5512">
        <v>1</v>
      </c>
    </row>
    <row r="5513" spans="1:4">
      <c r="A5513" s="2" t="s">
        <v>2632</v>
      </c>
      <c r="B5513" t="s">
        <v>4864</v>
      </c>
      <c r="C5513" t="s">
        <v>5756</v>
      </c>
      <c r="D5513">
        <v>1</v>
      </c>
    </row>
    <row r="5514" spans="1:4">
      <c r="A5514" s="2" t="s">
        <v>1479</v>
      </c>
      <c r="B5514" t="s">
        <v>7630</v>
      </c>
      <c r="C5514" t="s">
        <v>5917</v>
      </c>
      <c r="D5514">
        <v>2</v>
      </c>
    </row>
    <row r="5515" spans="1:4">
      <c r="A5515" s="2" t="s">
        <v>3673</v>
      </c>
      <c r="B5515" t="s">
        <v>7630</v>
      </c>
      <c r="C5515" t="s">
        <v>5917</v>
      </c>
      <c r="D5515">
        <v>2</v>
      </c>
    </row>
    <row r="5516" spans="1:4">
      <c r="A5516" s="2" t="s">
        <v>5431</v>
      </c>
      <c r="B5516" t="s">
        <v>5916</v>
      </c>
      <c r="C5516" t="s">
        <v>5917</v>
      </c>
      <c r="D5516">
        <v>1</v>
      </c>
    </row>
    <row r="5517" spans="1:4">
      <c r="A5517" s="2" t="s">
        <v>1654</v>
      </c>
      <c r="B5517" t="s">
        <v>5385</v>
      </c>
      <c r="C5517" t="s">
        <v>5917</v>
      </c>
      <c r="D5517">
        <v>4</v>
      </c>
    </row>
    <row r="5518" spans="1:4">
      <c r="A5518" s="2" t="s">
        <v>7166</v>
      </c>
      <c r="B5518" t="s">
        <v>7630</v>
      </c>
      <c r="C5518" t="s">
        <v>5917</v>
      </c>
      <c r="D5518">
        <v>2</v>
      </c>
    </row>
    <row r="5519" spans="1:4">
      <c r="A5519" s="2" t="s">
        <v>4700</v>
      </c>
      <c r="B5519" t="s">
        <v>7630</v>
      </c>
      <c r="C5519" t="s">
        <v>5917</v>
      </c>
      <c r="D5519">
        <v>2</v>
      </c>
    </row>
    <row r="5520" spans="1:4">
      <c r="A5520" s="2" t="s">
        <v>7319</v>
      </c>
      <c r="B5520" t="s">
        <v>7630</v>
      </c>
      <c r="C5520" t="s">
        <v>5917</v>
      </c>
      <c r="D5520">
        <v>2</v>
      </c>
    </row>
    <row r="5521" spans="1:4">
      <c r="A5521" s="2" t="s">
        <v>6262</v>
      </c>
      <c r="B5521" t="s">
        <v>7630</v>
      </c>
      <c r="C5521" t="s">
        <v>5917</v>
      </c>
      <c r="D5521">
        <v>2</v>
      </c>
    </row>
    <row r="5522" spans="1:4">
      <c r="A5522" s="2" t="s">
        <v>7200</v>
      </c>
      <c r="B5522" t="s">
        <v>5385</v>
      </c>
      <c r="C5522" t="s">
        <v>5917</v>
      </c>
      <c r="D5522">
        <v>1</v>
      </c>
    </row>
    <row r="5523" spans="1:4">
      <c r="A5523" s="2" t="s">
        <v>7613</v>
      </c>
      <c r="B5523" t="s">
        <v>617</v>
      </c>
      <c r="C5523" t="s">
        <v>5917</v>
      </c>
      <c r="D5523">
        <v>2</v>
      </c>
    </row>
    <row r="5524" spans="1:4">
      <c r="A5524" s="2" t="s">
        <v>4944</v>
      </c>
      <c r="B5524" t="s">
        <v>5385</v>
      </c>
      <c r="C5524" t="s">
        <v>5917</v>
      </c>
      <c r="D5524">
        <v>1</v>
      </c>
    </row>
    <row r="5525" spans="1:4">
      <c r="A5525" s="2" t="s">
        <v>1811</v>
      </c>
      <c r="B5525" t="s">
        <v>7630</v>
      </c>
      <c r="C5525" t="s">
        <v>5917</v>
      </c>
      <c r="D5525">
        <v>2</v>
      </c>
    </row>
    <row r="5526" spans="1:4">
      <c r="A5526" s="2" t="s">
        <v>2238</v>
      </c>
      <c r="B5526" t="s">
        <v>611</v>
      </c>
      <c r="C5526" t="s">
        <v>5917</v>
      </c>
      <c r="D5526">
        <v>1</v>
      </c>
    </row>
    <row r="5527" spans="1:4">
      <c r="A5527" s="2" t="s">
        <v>1253</v>
      </c>
      <c r="B5527" t="s">
        <v>5916</v>
      </c>
      <c r="C5527" t="s">
        <v>5758</v>
      </c>
      <c r="D5527">
        <v>1</v>
      </c>
    </row>
    <row r="5528" spans="1:4">
      <c r="A5528" s="2" t="s">
        <v>4804</v>
      </c>
      <c r="B5528" t="s">
        <v>7630</v>
      </c>
      <c r="C5528" t="s">
        <v>5917</v>
      </c>
      <c r="D5528">
        <v>2</v>
      </c>
    </row>
    <row r="5529" spans="1:4">
      <c r="A5529" s="2" t="s">
        <v>894</v>
      </c>
      <c r="B5529" t="s">
        <v>5385</v>
      </c>
      <c r="C5529" t="s">
        <v>5917</v>
      </c>
      <c r="D5529">
        <v>1</v>
      </c>
    </row>
    <row r="5530" spans="1:4">
      <c r="A5530" s="2" t="s">
        <v>957</v>
      </c>
      <c r="B5530" t="s">
        <v>7630</v>
      </c>
      <c r="C5530" t="s">
        <v>5917</v>
      </c>
      <c r="D5530">
        <v>2</v>
      </c>
    </row>
    <row r="5531" spans="1:4">
      <c r="A5531" s="2" t="s">
        <v>888</v>
      </c>
      <c r="B5531" t="s">
        <v>5385</v>
      </c>
      <c r="C5531" t="s">
        <v>5917</v>
      </c>
      <c r="D5531">
        <v>1</v>
      </c>
    </row>
    <row r="5532" spans="1:4">
      <c r="A5532" s="2" t="s">
        <v>5515</v>
      </c>
      <c r="B5532" t="s">
        <v>7630</v>
      </c>
      <c r="C5532" t="s">
        <v>5917</v>
      </c>
      <c r="D5532">
        <v>2</v>
      </c>
    </row>
    <row r="5533" spans="1:4">
      <c r="A5533" s="2" t="s">
        <v>7378</v>
      </c>
      <c r="B5533" t="s">
        <v>7630</v>
      </c>
      <c r="C5533" t="s">
        <v>5917</v>
      </c>
      <c r="D5533">
        <v>2</v>
      </c>
    </row>
    <row r="5534" spans="1:4">
      <c r="A5534" s="2" t="s">
        <v>6097</v>
      </c>
      <c r="B5534" t="s">
        <v>7630</v>
      </c>
      <c r="C5534" t="s">
        <v>5917</v>
      </c>
      <c r="D5534">
        <v>2</v>
      </c>
    </row>
    <row r="5535" spans="1:4">
      <c r="A5535" s="2" t="s">
        <v>6381</v>
      </c>
      <c r="B5535" t="s">
        <v>343</v>
      </c>
      <c r="C5535" t="s">
        <v>5917</v>
      </c>
      <c r="D5535">
        <v>1</v>
      </c>
    </row>
    <row r="5536" spans="1:4">
      <c r="A5536" s="2" t="s">
        <v>2370</v>
      </c>
      <c r="B5536" t="s">
        <v>7630</v>
      </c>
      <c r="C5536" t="s">
        <v>5757</v>
      </c>
      <c r="D5536">
        <v>2</v>
      </c>
    </row>
    <row r="5537" spans="1:4">
      <c r="A5537" s="2" t="s">
        <v>2523</v>
      </c>
      <c r="B5537" t="s">
        <v>5385</v>
      </c>
      <c r="C5537" t="s">
        <v>5917</v>
      </c>
      <c r="D5537">
        <v>1</v>
      </c>
    </row>
    <row r="5538" spans="1:4">
      <c r="A5538" s="2" t="s">
        <v>231</v>
      </c>
      <c r="B5538" t="s">
        <v>5385</v>
      </c>
      <c r="C5538" t="s">
        <v>5758</v>
      </c>
      <c r="D5538">
        <v>1</v>
      </c>
    </row>
    <row r="5539" spans="1:4">
      <c r="A5539" s="2" t="s">
        <v>2905</v>
      </c>
      <c r="B5539" t="s">
        <v>7630</v>
      </c>
      <c r="C5539" t="s">
        <v>5917</v>
      </c>
      <c r="D5539">
        <v>2</v>
      </c>
    </row>
    <row r="5540" spans="1:4">
      <c r="A5540" s="2" t="s">
        <v>7754</v>
      </c>
      <c r="B5540" t="s">
        <v>7630</v>
      </c>
      <c r="C5540" t="s">
        <v>5917</v>
      </c>
      <c r="D5540">
        <v>2</v>
      </c>
    </row>
    <row r="5541" spans="1:4">
      <c r="A5541" s="2" t="s">
        <v>3027</v>
      </c>
      <c r="B5541" t="s">
        <v>7630</v>
      </c>
      <c r="C5541" t="s">
        <v>5917</v>
      </c>
      <c r="D5541">
        <v>2</v>
      </c>
    </row>
    <row r="5542" spans="1:4">
      <c r="A5542" s="2" t="s">
        <v>5998</v>
      </c>
      <c r="B5542" t="s">
        <v>7630</v>
      </c>
      <c r="C5542" t="s">
        <v>5917</v>
      </c>
      <c r="D5542">
        <v>2</v>
      </c>
    </row>
    <row r="5543" spans="1:4">
      <c r="A5543" s="2" t="s">
        <v>5675</v>
      </c>
      <c r="B5543" t="s">
        <v>5385</v>
      </c>
      <c r="C5543" t="s">
        <v>5917</v>
      </c>
      <c r="D5543">
        <v>1</v>
      </c>
    </row>
    <row r="5544" spans="1:4">
      <c r="A5544" s="2" t="s">
        <v>7824</v>
      </c>
      <c r="B5544" t="s">
        <v>5385</v>
      </c>
      <c r="C5544" t="s">
        <v>5917</v>
      </c>
      <c r="D5544">
        <v>1</v>
      </c>
    </row>
    <row r="5545" spans="1:4">
      <c r="A5545" s="2" t="s">
        <v>7017</v>
      </c>
      <c r="B5545" t="s">
        <v>5385</v>
      </c>
      <c r="C5545" t="s">
        <v>5917</v>
      </c>
      <c r="D5545">
        <v>1</v>
      </c>
    </row>
    <row r="5546" spans="1:4">
      <c r="A5546" s="2" t="s">
        <v>2849</v>
      </c>
      <c r="B5546" t="s">
        <v>7630</v>
      </c>
      <c r="C5546" t="s">
        <v>5917</v>
      </c>
      <c r="D5546">
        <v>2</v>
      </c>
    </row>
    <row r="5547" spans="1:4">
      <c r="A5547" s="2" t="s">
        <v>127</v>
      </c>
      <c r="B5547" t="s">
        <v>5385</v>
      </c>
      <c r="C5547" t="s">
        <v>5917</v>
      </c>
      <c r="D5547">
        <v>1</v>
      </c>
    </row>
    <row r="5548" spans="1:4">
      <c r="A5548" s="2" t="s">
        <v>1796</v>
      </c>
      <c r="B5548" t="s">
        <v>7630</v>
      </c>
      <c r="C5548" t="s">
        <v>5917</v>
      </c>
      <c r="D5548">
        <v>2</v>
      </c>
    </row>
    <row r="5549" spans="1:4">
      <c r="A5549" s="2" t="s">
        <v>5894</v>
      </c>
      <c r="B5549" t="s">
        <v>5916</v>
      </c>
      <c r="C5549" t="s">
        <v>5917</v>
      </c>
      <c r="D5549">
        <v>1</v>
      </c>
    </row>
    <row r="5550" spans="1:4">
      <c r="A5550" s="2" t="s">
        <v>3554</v>
      </c>
      <c r="B5550" t="s">
        <v>7630</v>
      </c>
      <c r="C5550" t="s">
        <v>5917</v>
      </c>
      <c r="D5550">
        <v>2</v>
      </c>
    </row>
    <row r="5551" spans="1:4">
      <c r="A5551" s="2" t="s">
        <v>3556</v>
      </c>
      <c r="B5551" t="s">
        <v>7630</v>
      </c>
      <c r="C5551" t="s">
        <v>5917</v>
      </c>
      <c r="D5551">
        <v>2</v>
      </c>
    </row>
    <row r="5552" spans="1:4">
      <c r="A5552" s="2" t="s">
        <v>7942</v>
      </c>
      <c r="B5552" t="s">
        <v>7630</v>
      </c>
      <c r="C5552" t="s">
        <v>5917</v>
      </c>
      <c r="D5552">
        <v>2</v>
      </c>
    </row>
    <row r="5553" spans="1:4">
      <c r="A5553" s="2" t="s">
        <v>7758</v>
      </c>
      <c r="B5553" t="s">
        <v>7630</v>
      </c>
      <c r="C5553" t="s">
        <v>5917</v>
      </c>
      <c r="D5553">
        <v>2</v>
      </c>
    </row>
    <row r="5554" spans="1:4">
      <c r="A5554" s="2" t="s">
        <v>1760</v>
      </c>
      <c r="B5554" t="s">
        <v>7630</v>
      </c>
      <c r="C5554" t="s">
        <v>5917</v>
      </c>
      <c r="D5554">
        <v>2</v>
      </c>
    </row>
    <row r="5555" spans="1:4">
      <c r="A5555" s="2" t="s">
        <v>5906</v>
      </c>
      <c r="B5555" t="s">
        <v>7630</v>
      </c>
      <c r="C5555" t="s">
        <v>5917</v>
      </c>
      <c r="D5555">
        <v>2</v>
      </c>
    </row>
    <row r="5556" spans="1:4">
      <c r="A5556" s="2" t="s">
        <v>5230</v>
      </c>
      <c r="B5556" t="s">
        <v>5916</v>
      </c>
      <c r="C5556" t="s">
        <v>5758</v>
      </c>
      <c r="D5556">
        <v>1</v>
      </c>
    </row>
    <row r="5557" spans="1:4">
      <c r="A5557" s="2" t="s">
        <v>5366</v>
      </c>
      <c r="B5557" t="s">
        <v>7630</v>
      </c>
      <c r="C5557" t="s">
        <v>5917</v>
      </c>
      <c r="D5557">
        <v>2</v>
      </c>
    </row>
    <row r="5558" spans="1:4">
      <c r="A5558" s="2" t="s">
        <v>1493</v>
      </c>
      <c r="B5558" t="s">
        <v>7630</v>
      </c>
      <c r="C5558" t="s">
        <v>5917</v>
      </c>
      <c r="D5558">
        <v>2</v>
      </c>
    </row>
    <row r="5559" spans="1:4">
      <c r="A5559" s="2" t="s">
        <v>4465</v>
      </c>
      <c r="B5559" t="s">
        <v>7630</v>
      </c>
      <c r="C5559" t="s">
        <v>5917</v>
      </c>
      <c r="D5559">
        <v>2</v>
      </c>
    </row>
    <row r="5560" spans="1:4">
      <c r="A5560" s="2" t="s">
        <v>4885</v>
      </c>
      <c r="B5560" t="s">
        <v>7630</v>
      </c>
      <c r="C5560" t="s">
        <v>5917</v>
      </c>
      <c r="D5560">
        <v>2</v>
      </c>
    </row>
    <row r="5561" spans="1:4">
      <c r="A5561" s="2" t="s">
        <v>7502</v>
      </c>
      <c r="B5561" t="s">
        <v>7630</v>
      </c>
      <c r="C5561" t="s">
        <v>5917</v>
      </c>
      <c r="D5561">
        <v>2</v>
      </c>
    </row>
    <row r="5562" spans="1:4">
      <c r="A5562" s="2" t="s">
        <v>2176</v>
      </c>
      <c r="B5562" t="s">
        <v>5385</v>
      </c>
      <c r="C5562" t="s">
        <v>5917</v>
      </c>
      <c r="D5562">
        <v>1</v>
      </c>
    </row>
    <row r="5563" spans="1:4">
      <c r="A5563" s="2" t="s">
        <v>6500</v>
      </c>
      <c r="B5563" t="s">
        <v>7630</v>
      </c>
      <c r="C5563" t="s">
        <v>5917</v>
      </c>
      <c r="D5563">
        <v>2</v>
      </c>
    </row>
    <row r="5564" spans="1:4">
      <c r="A5564" s="2" t="s">
        <v>5340</v>
      </c>
      <c r="B5564" t="s">
        <v>7630</v>
      </c>
      <c r="C5564" t="s">
        <v>5917</v>
      </c>
      <c r="D5564">
        <v>2</v>
      </c>
    </row>
    <row r="5565" spans="1:4">
      <c r="A5565" s="2" t="s">
        <v>3823</v>
      </c>
      <c r="B5565" t="s">
        <v>7630</v>
      </c>
      <c r="C5565" t="s">
        <v>5917</v>
      </c>
      <c r="D5565">
        <v>2</v>
      </c>
    </row>
    <row r="5566" spans="1:4">
      <c r="A5566" s="2" t="s">
        <v>2150</v>
      </c>
      <c r="B5566" t="s">
        <v>7630</v>
      </c>
      <c r="C5566" t="s">
        <v>5917</v>
      </c>
      <c r="D5566">
        <v>2</v>
      </c>
    </row>
    <row r="5567" spans="1:4">
      <c r="A5567" s="2" t="s">
        <v>4655</v>
      </c>
      <c r="B5567" t="s">
        <v>7630</v>
      </c>
      <c r="C5567" t="s">
        <v>5917</v>
      </c>
      <c r="D5567">
        <v>2</v>
      </c>
    </row>
    <row r="5568" spans="1:4">
      <c r="A5568" s="2" t="s">
        <v>3149</v>
      </c>
      <c r="B5568" t="s">
        <v>7630</v>
      </c>
      <c r="C5568" t="s">
        <v>5917</v>
      </c>
      <c r="D5568">
        <v>2</v>
      </c>
    </row>
    <row r="5569" spans="1:4">
      <c r="A5569" s="2" t="s">
        <v>1149</v>
      </c>
      <c r="B5569" t="s">
        <v>5385</v>
      </c>
      <c r="C5569" t="s">
        <v>5917</v>
      </c>
      <c r="D5569">
        <v>1</v>
      </c>
    </row>
    <row r="5570" spans="1:4">
      <c r="A5570" s="2" t="s">
        <v>1788</v>
      </c>
      <c r="B5570" t="s">
        <v>7630</v>
      </c>
      <c r="C5570" t="s">
        <v>5917</v>
      </c>
      <c r="D5570">
        <v>2</v>
      </c>
    </row>
    <row r="5571" spans="1:4">
      <c r="A5571" s="2" t="s">
        <v>1520</v>
      </c>
      <c r="B5571" t="s">
        <v>7630</v>
      </c>
      <c r="C5571" t="s">
        <v>5917</v>
      </c>
      <c r="D5571">
        <v>2</v>
      </c>
    </row>
    <row r="5572" spans="1:4">
      <c r="A5572" s="2" t="s">
        <v>7775</v>
      </c>
      <c r="B5572" t="s">
        <v>7630</v>
      </c>
      <c r="C5572" t="s">
        <v>5917</v>
      </c>
      <c r="D5572">
        <v>2</v>
      </c>
    </row>
    <row r="5573" spans="1:4">
      <c r="A5573" s="2" t="s">
        <v>6375</v>
      </c>
      <c r="B5573" t="s">
        <v>7630</v>
      </c>
      <c r="C5573" t="s">
        <v>5917</v>
      </c>
      <c r="D5573">
        <v>2</v>
      </c>
    </row>
    <row r="5574" spans="1:4">
      <c r="A5574" s="2" t="s">
        <v>3167</v>
      </c>
      <c r="B5574" t="s">
        <v>5172</v>
      </c>
      <c r="C5574" t="s">
        <v>5917</v>
      </c>
      <c r="D5574">
        <v>2</v>
      </c>
    </row>
    <row r="5575" spans="1:4">
      <c r="A5575" s="2" t="s">
        <v>2141</v>
      </c>
      <c r="B5575" t="s">
        <v>7630</v>
      </c>
      <c r="C5575" t="s">
        <v>5917</v>
      </c>
      <c r="D5575">
        <v>2</v>
      </c>
    </row>
    <row r="5576" spans="1:4">
      <c r="A5576" s="2" t="s">
        <v>6798</v>
      </c>
      <c r="B5576" t="s">
        <v>7630</v>
      </c>
      <c r="C5576" t="s">
        <v>5917</v>
      </c>
      <c r="D5576">
        <v>2</v>
      </c>
    </row>
    <row r="5577" spans="1:4">
      <c r="A5577" s="2" t="s">
        <v>6590</v>
      </c>
      <c r="B5577" t="s">
        <v>7630</v>
      </c>
      <c r="C5577" t="s">
        <v>5917</v>
      </c>
      <c r="D5577">
        <v>2</v>
      </c>
    </row>
    <row r="5578" spans="1:4">
      <c r="A5578" s="2" t="s">
        <v>2994</v>
      </c>
      <c r="B5578" t="s">
        <v>7630</v>
      </c>
      <c r="C5578" t="s">
        <v>5917</v>
      </c>
      <c r="D5578">
        <v>2</v>
      </c>
    </row>
    <row r="5579" spans="1:4">
      <c r="A5579" s="2" t="s">
        <v>6345</v>
      </c>
      <c r="B5579" t="s">
        <v>2590</v>
      </c>
      <c r="C5579" t="s">
        <v>5757</v>
      </c>
      <c r="D5579">
        <v>2</v>
      </c>
    </row>
    <row r="5580" spans="1:4">
      <c r="A5580" s="2" t="s">
        <v>7202</v>
      </c>
      <c r="B5580" t="s">
        <v>7630</v>
      </c>
      <c r="C5580" t="s">
        <v>5917</v>
      </c>
      <c r="D5580">
        <v>2</v>
      </c>
    </row>
    <row r="5581" spans="1:4">
      <c r="A5581" s="2" t="s">
        <v>3327</v>
      </c>
      <c r="B5581" t="s">
        <v>7630</v>
      </c>
      <c r="C5581" t="s">
        <v>5917</v>
      </c>
      <c r="D5581">
        <v>2</v>
      </c>
    </row>
    <row r="5582" spans="1:4">
      <c r="A5582" s="2" t="s">
        <v>4866</v>
      </c>
      <c r="B5582" t="s">
        <v>7630</v>
      </c>
      <c r="C5582" t="s">
        <v>5917</v>
      </c>
      <c r="D5582">
        <v>2</v>
      </c>
    </row>
    <row r="5583" spans="1:4">
      <c r="A5583" s="2" t="s">
        <v>5412</v>
      </c>
      <c r="B5583" t="s">
        <v>7630</v>
      </c>
      <c r="C5583" t="s">
        <v>5917</v>
      </c>
      <c r="D5583">
        <v>2</v>
      </c>
    </row>
    <row r="5584" spans="1:4">
      <c r="A5584" s="2" t="s">
        <v>3060</v>
      </c>
      <c r="B5584" t="s">
        <v>7630</v>
      </c>
      <c r="C5584" t="s">
        <v>5917</v>
      </c>
      <c r="D5584">
        <v>2</v>
      </c>
    </row>
    <row r="5585" spans="1:4">
      <c r="A5585" s="2" t="s">
        <v>7704</v>
      </c>
      <c r="B5585" t="s">
        <v>5385</v>
      </c>
      <c r="C5585" t="s">
        <v>5917</v>
      </c>
      <c r="D5585">
        <v>1</v>
      </c>
    </row>
    <row r="5586" spans="1:4">
      <c r="A5586" s="2" t="s">
        <v>2041</v>
      </c>
      <c r="B5586" t="s">
        <v>7630</v>
      </c>
      <c r="C5586" t="s">
        <v>5917</v>
      </c>
      <c r="D5586">
        <v>2</v>
      </c>
    </row>
    <row r="5587" spans="1:4">
      <c r="A5587" s="2" t="s">
        <v>2667</v>
      </c>
      <c r="B5587" t="s">
        <v>73</v>
      </c>
      <c r="C5587" t="s">
        <v>5917</v>
      </c>
      <c r="D5587">
        <v>2</v>
      </c>
    </row>
    <row r="5588" spans="1:4">
      <c r="A5588" s="2" t="s">
        <v>4607</v>
      </c>
      <c r="B5588" t="s">
        <v>7630</v>
      </c>
      <c r="C5588" t="s">
        <v>5917</v>
      </c>
      <c r="D5588">
        <v>2</v>
      </c>
    </row>
    <row r="5589" spans="1:4">
      <c r="A5589" s="2" t="s">
        <v>5126</v>
      </c>
      <c r="B5589" t="s">
        <v>7630</v>
      </c>
      <c r="C5589" t="s">
        <v>5917</v>
      </c>
      <c r="D5589">
        <v>2</v>
      </c>
    </row>
    <row r="5590" spans="1:4">
      <c r="A5590" s="2" t="s">
        <v>3348</v>
      </c>
      <c r="B5590" t="s">
        <v>7630</v>
      </c>
      <c r="C5590" t="s">
        <v>5917</v>
      </c>
      <c r="D5590">
        <v>2</v>
      </c>
    </row>
    <row r="5591" spans="1:4">
      <c r="A5591" s="2" t="s">
        <v>7684</v>
      </c>
      <c r="B5591" t="s">
        <v>5385</v>
      </c>
      <c r="C5591" t="s">
        <v>5917</v>
      </c>
      <c r="D5591">
        <v>1</v>
      </c>
    </row>
    <row r="5592" spans="1:4">
      <c r="A5592" s="2" t="s">
        <v>2171</v>
      </c>
      <c r="B5592" t="s">
        <v>7630</v>
      </c>
      <c r="C5592" t="s">
        <v>5917</v>
      </c>
      <c r="D5592">
        <v>2</v>
      </c>
    </row>
    <row r="5593" spans="1:4">
      <c r="A5593" s="2" t="s">
        <v>5696</v>
      </c>
      <c r="B5593" t="s">
        <v>7630</v>
      </c>
      <c r="C5593" t="s">
        <v>5758</v>
      </c>
      <c r="D5593">
        <v>2</v>
      </c>
    </row>
    <row r="5594" spans="1:4">
      <c r="A5594" s="2" t="s">
        <v>6713</v>
      </c>
      <c r="B5594" t="s">
        <v>7630</v>
      </c>
      <c r="C5594" t="s">
        <v>5917</v>
      </c>
      <c r="D5594">
        <v>2</v>
      </c>
    </row>
    <row r="5595" spans="1:4">
      <c r="A5595" s="2" t="s">
        <v>3660</v>
      </c>
      <c r="B5595" t="s">
        <v>5385</v>
      </c>
      <c r="C5595" t="s">
        <v>5917</v>
      </c>
      <c r="D5595">
        <v>1</v>
      </c>
    </row>
    <row r="5596" spans="1:4">
      <c r="A5596" s="2" t="s">
        <v>3577</v>
      </c>
      <c r="B5596" t="s">
        <v>7630</v>
      </c>
      <c r="C5596" t="s">
        <v>5917</v>
      </c>
      <c r="D5596">
        <v>2</v>
      </c>
    </row>
    <row r="5597" spans="1:4">
      <c r="A5597" s="2" t="s">
        <v>7234</v>
      </c>
      <c r="B5597" t="s">
        <v>7630</v>
      </c>
      <c r="C5597" t="s">
        <v>5917</v>
      </c>
      <c r="D5597">
        <v>2</v>
      </c>
    </row>
    <row r="5598" spans="1:4">
      <c r="A5598" s="2" t="s">
        <v>6411</v>
      </c>
      <c r="B5598" t="s">
        <v>7630</v>
      </c>
      <c r="C5598" t="s">
        <v>5917</v>
      </c>
      <c r="D5598">
        <v>2</v>
      </c>
    </row>
    <row r="5599" spans="1:4">
      <c r="A5599" s="2" t="s">
        <v>2546</v>
      </c>
      <c r="B5599" t="s">
        <v>2590</v>
      </c>
      <c r="C5599" t="s">
        <v>5917</v>
      </c>
      <c r="D5599">
        <v>1</v>
      </c>
    </row>
    <row r="5600" spans="1:4">
      <c r="A5600" s="2" t="s">
        <v>538</v>
      </c>
      <c r="B5600" t="s">
        <v>5385</v>
      </c>
      <c r="C5600" t="s">
        <v>5917</v>
      </c>
      <c r="D5600">
        <v>1</v>
      </c>
    </row>
    <row r="5601" spans="1:4">
      <c r="A5601" s="2" t="s">
        <v>539</v>
      </c>
      <c r="B5601" t="s">
        <v>5385</v>
      </c>
      <c r="C5601" t="s">
        <v>5917</v>
      </c>
      <c r="D5601">
        <v>1</v>
      </c>
    </row>
    <row r="5602" spans="1:4">
      <c r="A5602" s="2" t="s">
        <v>540</v>
      </c>
      <c r="B5602" t="s">
        <v>5385</v>
      </c>
      <c r="C5602" t="s">
        <v>5917</v>
      </c>
      <c r="D5602">
        <v>1</v>
      </c>
    </row>
    <row r="5603" spans="1:4">
      <c r="A5603" s="2" t="s">
        <v>5475</v>
      </c>
      <c r="B5603" t="s">
        <v>7630</v>
      </c>
      <c r="C5603" t="s">
        <v>5917</v>
      </c>
      <c r="D5603">
        <v>2</v>
      </c>
    </row>
    <row r="5604" spans="1:4">
      <c r="A5604" s="2" t="s">
        <v>4250</v>
      </c>
      <c r="B5604" t="s">
        <v>7630</v>
      </c>
      <c r="C5604" t="s">
        <v>5917</v>
      </c>
      <c r="D5604">
        <v>2</v>
      </c>
    </row>
    <row r="5605" spans="1:4">
      <c r="A5605" s="2" t="s">
        <v>4836</v>
      </c>
      <c r="B5605" t="s">
        <v>7630</v>
      </c>
      <c r="C5605" t="s">
        <v>5917</v>
      </c>
      <c r="D5605">
        <v>2</v>
      </c>
    </row>
    <row r="5606" spans="1:4">
      <c r="A5606" s="2" t="s">
        <v>6347</v>
      </c>
      <c r="B5606" t="s">
        <v>7630</v>
      </c>
      <c r="C5606" t="s">
        <v>5917</v>
      </c>
      <c r="D5606">
        <v>2</v>
      </c>
    </row>
    <row r="5607" spans="1:4">
      <c r="A5607" s="2" t="s">
        <v>1776</v>
      </c>
      <c r="B5607" t="s">
        <v>7630</v>
      </c>
      <c r="C5607" t="s">
        <v>5917</v>
      </c>
      <c r="D5607">
        <v>2</v>
      </c>
    </row>
    <row r="5608" spans="1:4">
      <c r="A5608" s="2" t="s">
        <v>3911</v>
      </c>
      <c r="B5608" t="s">
        <v>7630</v>
      </c>
      <c r="C5608" t="s">
        <v>5917</v>
      </c>
      <c r="D5608">
        <v>2</v>
      </c>
    </row>
    <row r="5609" spans="1:4">
      <c r="A5609" s="2" t="s">
        <v>5528</v>
      </c>
      <c r="B5609" t="s">
        <v>7630</v>
      </c>
      <c r="C5609" t="s">
        <v>5917</v>
      </c>
      <c r="D5609">
        <v>2</v>
      </c>
    </row>
    <row r="5610" spans="1:4">
      <c r="A5610" s="2" t="s">
        <v>6618</v>
      </c>
      <c r="B5610" t="s">
        <v>5385</v>
      </c>
      <c r="C5610" t="s">
        <v>5917</v>
      </c>
      <c r="D5610">
        <v>1</v>
      </c>
    </row>
    <row r="5611" spans="1:4">
      <c r="A5611" s="2" t="s">
        <v>2528</v>
      </c>
      <c r="B5611" t="s">
        <v>5385</v>
      </c>
      <c r="C5611" t="s">
        <v>5917</v>
      </c>
      <c r="D5611">
        <v>1</v>
      </c>
    </row>
    <row r="5612" spans="1:4">
      <c r="A5612" s="2" t="s">
        <v>541</v>
      </c>
      <c r="B5612" t="s">
        <v>5385</v>
      </c>
      <c r="C5612" t="s">
        <v>5917</v>
      </c>
      <c r="D5612">
        <v>1</v>
      </c>
    </row>
    <row r="5613" spans="1:4">
      <c r="A5613" s="2" t="s">
        <v>7921</v>
      </c>
      <c r="B5613" t="s">
        <v>7630</v>
      </c>
      <c r="C5613" t="s">
        <v>5917</v>
      </c>
      <c r="D5613">
        <v>2</v>
      </c>
    </row>
    <row r="5614" spans="1:4">
      <c r="A5614" s="2" t="s">
        <v>3403</v>
      </c>
      <c r="B5614" t="s">
        <v>7630</v>
      </c>
      <c r="C5614" t="s">
        <v>5917</v>
      </c>
      <c r="D5614">
        <v>2</v>
      </c>
    </row>
    <row r="5615" spans="1:4">
      <c r="A5615" s="2" t="s">
        <v>2910</v>
      </c>
      <c r="B5615" t="s">
        <v>5173</v>
      </c>
      <c r="C5615" t="s">
        <v>5917</v>
      </c>
      <c r="D5615">
        <v>2</v>
      </c>
    </row>
    <row r="5616" spans="1:4">
      <c r="A5616" s="2" t="s">
        <v>1233</v>
      </c>
      <c r="B5616" t="s">
        <v>5916</v>
      </c>
      <c r="C5616" t="s">
        <v>5917</v>
      </c>
      <c r="D5616">
        <v>1</v>
      </c>
    </row>
    <row r="5617" spans="1:4">
      <c r="A5617" s="2" t="s">
        <v>3056</v>
      </c>
      <c r="B5617" t="s">
        <v>7630</v>
      </c>
      <c r="C5617" t="s">
        <v>5917</v>
      </c>
      <c r="D5617">
        <v>2</v>
      </c>
    </row>
    <row r="5618" spans="1:4">
      <c r="A5618" s="2" t="s">
        <v>7477</v>
      </c>
      <c r="B5618" t="s">
        <v>7630</v>
      </c>
      <c r="C5618" t="s">
        <v>5917</v>
      </c>
      <c r="D5618">
        <v>2</v>
      </c>
    </row>
    <row r="5619" spans="1:4">
      <c r="A5619" s="2" t="s">
        <v>6582</v>
      </c>
      <c r="B5619" t="s">
        <v>7630</v>
      </c>
      <c r="C5619" t="s">
        <v>5917</v>
      </c>
      <c r="D5619">
        <v>2</v>
      </c>
    </row>
    <row r="5620" spans="1:4">
      <c r="A5620" s="2" t="s">
        <v>5052</v>
      </c>
      <c r="B5620" t="s">
        <v>7630</v>
      </c>
      <c r="C5620" t="s">
        <v>5917</v>
      </c>
      <c r="D5620">
        <v>2</v>
      </c>
    </row>
    <row r="5621" spans="1:4">
      <c r="A5621" s="2" t="s">
        <v>2335</v>
      </c>
      <c r="B5621" t="s">
        <v>7630</v>
      </c>
      <c r="C5621" t="s">
        <v>5917</v>
      </c>
      <c r="D5621">
        <v>2</v>
      </c>
    </row>
    <row r="5622" spans="1:4">
      <c r="A5622" s="2" t="s">
        <v>5473</v>
      </c>
      <c r="B5622" t="s">
        <v>7630</v>
      </c>
      <c r="C5622" t="s">
        <v>5917</v>
      </c>
      <c r="D5622">
        <v>2</v>
      </c>
    </row>
    <row r="5623" spans="1:4">
      <c r="A5623" s="2" t="s">
        <v>1486</v>
      </c>
      <c r="B5623" t="s">
        <v>7630</v>
      </c>
      <c r="C5623" t="s">
        <v>5917</v>
      </c>
      <c r="D5623">
        <v>2</v>
      </c>
    </row>
    <row r="5624" spans="1:4">
      <c r="A5624" s="2" t="s">
        <v>4111</v>
      </c>
      <c r="B5624" t="s">
        <v>7630</v>
      </c>
      <c r="C5624" t="s">
        <v>5917</v>
      </c>
      <c r="D5624">
        <v>2</v>
      </c>
    </row>
    <row r="5625" spans="1:4">
      <c r="A5625" s="2" t="s">
        <v>3929</v>
      </c>
      <c r="B5625" t="s">
        <v>7630</v>
      </c>
      <c r="C5625" t="s">
        <v>5917</v>
      </c>
      <c r="D5625">
        <v>2</v>
      </c>
    </row>
    <row r="5626" spans="1:4">
      <c r="A5626" s="2" t="s">
        <v>7618</v>
      </c>
      <c r="B5626" t="s">
        <v>7630</v>
      </c>
      <c r="C5626" t="s">
        <v>5917</v>
      </c>
      <c r="D5626">
        <v>2</v>
      </c>
    </row>
    <row r="5627" spans="1:4">
      <c r="A5627" s="2" t="s">
        <v>1880</v>
      </c>
      <c r="B5627" t="s">
        <v>7630</v>
      </c>
      <c r="C5627" t="s">
        <v>5917</v>
      </c>
      <c r="D5627">
        <v>2</v>
      </c>
    </row>
    <row r="5628" spans="1:4">
      <c r="A5628" s="2" t="s">
        <v>5272</v>
      </c>
      <c r="B5628" t="s">
        <v>5173</v>
      </c>
      <c r="C5628" t="s">
        <v>5917</v>
      </c>
      <c r="D5628">
        <v>2</v>
      </c>
    </row>
    <row r="5629" spans="1:4">
      <c r="A5629" s="2" t="s">
        <v>1224</v>
      </c>
      <c r="B5629" t="s">
        <v>5916</v>
      </c>
      <c r="C5629" t="s">
        <v>5917</v>
      </c>
      <c r="D5629">
        <v>1</v>
      </c>
    </row>
    <row r="5630" spans="1:4">
      <c r="A5630" s="2" t="s">
        <v>4282</v>
      </c>
      <c r="B5630" t="s">
        <v>7630</v>
      </c>
      <c r="C5630" t="s">
        <v>5917</v>
      </c>
      <c r="D5630">
        <v>2</v>
      </c>
    </row>
    <row r="5631" spans="1:4">
      <c r="A5631" s="2" t="s">
        <v>3708</v>
      </c>
      <c r="B5631" t="s">
        <v>7630</v>
      </c>
      <c r="C5631" t="s">
        <v>5917</v>
      </c>
      <c r="D5631">
        <v>2</v>
      </c>
    </row>
    <row r="5632" spans="1:4">
      <c r="A5632" s="2" t="s">
        <v>7674</v>
      </c>
      <c r="B5632" t="s">
        <v>5385</v>
      </c>
      <c r="C5632" t="s">
        <v>5917</v>
      </c>
      <c r="D5632">
        <v>1</v>
      </c>
    </row>
    <row r="5633" spans="1:4">
      <c r="A5633" s="2" t="s">
        <v>6196</v>
      </c>
      <c r="B5633" t="s">
        <v>7630</v>
      </c>
      <c r="C5633" t="s">
        <v>5917</v>
      </c>
      <c r="D5633">
        <v>2</v>
      </c>
    </row>
    <row r="5634" spans="1:4">
      <c r="A5634" s="2" t="s">
        <v>6731</v>
      </c>
      <c r="B5634" t="s">
        <v>7630</v>
      </c>
      <c r="C5634" t="s">
        <v>5917</v>
      </c>
      <c r="D5634">
        <v>2</v>
      </c>
    </row>
    <row r="5635" spans="1:4">
      <c r="A5635" s="2" t="s">
        <v>6508</v>
      </c>
      <c r="B5635" t="s">
        <v>7630</v>
      </c>
      <c r="C5635" t="s">
        <v>5917</v>
      </c>
      <c r="D5635">
        <v>2</v>
      </c>
    </row>
    <row r="5636" spans="1:4">
      <c r="A5636" s="2" t="s">
        <v>232</v>
      </c>
      <c r="B5636" t="s">
        <v>5385</v>
      </c>
      <c r="C5636" t="s">
        <v>5758</v>
      </c>
      <c r="D5636">
        <v>1</v>
      </c>
    </row>
    <row r="5637" spans="1:4">
      <c r="A5637" s="2" t="s">
        <v>4481</v>
      </c>
      <c r="B5637" t="s">
        <v>7630</v>
      </c>
      <c r="C5637" t="s">
        <v>5917</v>
      </c>
      <c r="D5637">
        <v>2</v>
      </c>
    </row>
    <row r="5638" spans="1:4">
      <c r="A5638" s="2" t="s">
        <v>3356</v>
      </c>
      <c r="B5638" t="s">
        <v>7630</v>
      </c>
      <c r="C5638" t="s">
        <v>5917</v>
      </c>
      <c r="D5638">
        <v>2</v>
      </c>
    </row>
    <row r="5639" spans="1:4">
      <c r="A5639" s="2" t="s">
        <v>4689</v>
      </c>
      <c r="B5639" t="s">
        <v>7630</v>
      </c>
      <c r="C5639" t="s">
        <v>5917</v>
      </c>
      <c r="D5639">
        <v>2</v>
      </c>
    </row>
    <row r="5640" spans="1:4">
      <c r="A5640" s="2" t="s">
        <v>1859</v>
      </c>
      <c r="B5640" t="s">
        <v>7630</v>
      </c>
      <c r="C5640" t="s">
        <v>5917</v>
      </c>
      <c r="D5640">
        <v>2</v>
      </c>
    </row>
    <row r="5641" spans="1:4">
      <c r="A5641" s="2" t="s">
        <v>4765</v>
      </c>
      <c r="B5641" t="s">
        <v>7630</v>
      </c>
      <c r="C5641" t="s">
        <v>5917</v>
      </c>
      <c r="D5641">
        <v>2</v>
      </c>
    </row>
    <row r="5642" spans="1:4">
      <c r="A5642" s="2" t="s">
        <v>5734</v>
      </c>
      <c r="B5642" t="s">
        <v>7630</v>
      </c>
      <c r="C5642" t="s">
        <v>5917</v>
      </c>
      <c r="D5642">
        <v>2</v>
      </c>
    </row>
    <row r="5643" spans="1:4">
      <c r="A5643" s="2" t="s">
        <v>2471</v>
      </c>
      <c r="B5643" t="s">
        <v>2590</v>
      </c>
      <c r="C5643" t="s">
        <v>5917</v>
      </c>
      <c r="D5643">
        <v>1</v>
      </c>
    </row>
    <row r="5644" spans="1:4">
      <c r="A5644" s="2" t="s">
        <v>57</v>
      </c>
      <c r="B5644" t="s">
        <v>5385</v>
      </c>
      <c r="C5644" t="s">
        <v>5917</v>
      </c>
      <c r="D5644">
        <v>3</v>
      </c>
    </row>
    <row r="5645" spans="1:4">
      <c r="A5645" s="2" t="s">
        <v>7076</v>
      </c>
      <c r="B5645" t="s">
        <v>7630</v>
      </c>
      <c r="C5645" t="s">
        <v>5917</v>
      </c>
      <c r="D5645">
        <v>2</v>
      </c>
    </row>
    <row r="5646" spans="1:4">
      <c r="A5646" s="2" t="s">
        <v>2668</v>
      </c>
      <c r="B5646" t="s">
        <v>4864</v>
      </c>
      <c r="C5646" t="s">
        <v>5917</v>
      </c>
      <c r="D5646">
        <v>1</v>
      </c>
    </row>
    <row r="5647" spans="1:4">
      <c r="A5647" s="2" t="s">
        <v>697</v>
      </c>
      <c r="B5647" t="s">
        <v>5385</v>
      </c>
      <c r="C5647" t="s">
        <v>5917</v>
      </c>
      <c r="D5647">
        <v>1</v>
      </c>
    </row>
    <row r="5648" spans="1:4">
      <c r="A5648" s="2" t="s">
        <v>177</v>
      </c>
      <c r="B5648" t="s">
        <v>8022</v>
      </c>
      <c r="C5648" t="s">
        <v>5917</v>
      </c>
      <c r="D5648">
        <v>1</v>
      </c>
    </row>
    <row r="5649" spans="1:4">
      <c r="A5649" s="2" t="s">
        <v>4385</v>
      </c>
      <c r="B5649" t="s">
        <v>7630</v>
      </c>
      <c r="C5649" t="s">
        <v>5917</v>
      </c>
      <c r="D5649">
        <v>2</v>
      </c>
    </row>
    <row r="5650" spans="1:4">
      <c r="A5650" s="2" t="s">
        <v>4066</v>
      </c>
      <c r="B5650" t="s">
        <v>7630</v>
      </c>
      <c r="C5650" t="s">
        <v>5917</v>
      </c>
      <c r="D5650">
        <v>2</v>
      </c>
    </row>
    <row r="5651" spans="1:4">
      <c r="A5651" s="2" t="s">
        <v>3972</v>
      </c>
      <c r="B5651" t="s">
        <v>7630</v>
      </c>
      <c r="C5651" t="s">
        <v>5917</v>
      </c>
      <c r="D5651">
        <v>2</v>
      </c>
    </row>
    <row r="5652" spans="1:4">
      <c r="A5652" s="2" t="s">
        <v>1878</v>
      </c>
      <c r="B5652" t="s">
        <v>7630</v>
      </c>
      <c r="C5652" t="s">
        <v>5917</v>
      </c>
      <c r="D5652">
        <v>2</v>
      </c>
    </row>
    <row r="5653" spans="1:4">
      <c r="A5653" s="2" t="s">
        <v>6252</v>
      </c>
      <c r="B5653" t="s">
        <v>7630</v>
      </c>
      <c r="C5653" t="s">
        <v>5917</v>
      </c>
      <c r="D5653">
        <v>2</v>
      </c>
    </row>
    <row r="5654" spans="1:4">
      <c r="A5654" s="2" t="s">
        <v>4911</v>
      </c>
      <c r="B5654" t="s">
        <v>7630</v>
      </c>
      <c r="C5654" t="s">
        <v>5917</v>
      </c>
      <c r="D5654">
        <v>2</v>
      </c>
    </row>
    <row r="5655" spans="1:4">
      <c r="A5655" s="2" t="s">
        <v>58</v>
      </c>
      <c r="B5655" t="s">
        <v>5385</v>
      </c>
      <c r="C5655" t="s">
        <v>5917</v>
      </c>
      <c r="D5655">
        <v>3</v>
      </c>
    </row>
    <row r="5656" spans="1:4">
      <c r="A5656" s="2" t="s">
        <v>1726</v>
      </c>
      <c r="B5656" t="s">
        <v>5385</v>
      </c>
      <c r="C5656" t="s">
        <v>5917</v>
      </c>
      <c r="D5656">
        <v>1</v>
      </c>
    </row>
    <row r="5657" spans="1:4">
      <c r="A5657" s="2" t="s">
        <v>6476</v>
      </c>
      <c r="B5657" t="s">
        <v>7630</v>
      </c>
      <c r="C5657" t="s">
        <v>5917</v>
      </c>
      <c r="D5657">
        <v>2</v>
      </c>
    </row>
    <row r="5658" spans="1:4">
      <c r="A5658" s="2" t="s">
        <v>5819</v>
      </c>
      <c r="B5658" t="s">
        <v>5916</v>
      </c>
      <c r="C5658" t="s">
        <v>5756</v>
      </c>
      <c r="D5658">
        <v>1</v>
      </c>
    </row>
    <row r="5659" spans="1:4">
      <c r="A5659" s="2" t="s">
        <v>2876</v>
      </c>
      <c r="B5659" t="s">
        <v>7630</v>
      </c>
      <c r="C5659" t="s">
        <v>5917</v>
      </c>
      <c r="D5659">
        <v>2</v>
      </c>
    </row>
    <row r="5660" spans="1:4">
      <c r="A5660" s="2" t="s">
        <v>2549</v>
      </c>
      <c r="B5660" t="s">
        <v>5385</v>
      </c>
      <c r="C5660" t="s">
        <v>5917</v>
      </c>
      <c r="D5660">
        <v>1</v>
      </c>
    </row>
    <row r="5661" spans="1:4">
      <c r="A5661" s="2" t="s">
        <v>419</v>
      </c>
      <c r="B5661" t="s">
        <v>5385</v>
      </c>
      <c r="C5661" t="s">
        <v>5917</v>
      </c>
      <c r="D5661">
        <v>1</v>
      </c>
    </row>
    <row r="5662" spans="1:4">
      <c r="A5662" s="2" t="s">
        <v>5345</v>
      </c>
      <c r="B5662" t="s">
        <v>7630</v>
      </c>
      <c r="C5662" t="s">
        <v>5917</v>
      </c>
      <c r="D5662">
        <v>2</v>
      </c>
    </row>
    <row r="5663" spans="1:4">
      <c r="A5663" s="2" t="s">
        <v>1579</v>
      </c>
      <c r="B5663" t="s">
        <v>7630</v>
      </c>
      <c r="C5663" t="s">
        <v>5917</v>
      </c>
      <c r="D5663">
        <v>2</v>
      </c>
    </row>
    <row r="5664" spans="1:4">
      <c r="A5664" s="2" t="s">
        <v>1332</v>
      </c>
      <c r="B5664" t="s">
        <v>7630</v>
      </c>
      <c r="C5664" t="s">
        <v>5917</v>
      </c>
      <c r="D5664">
        <v>2</v>
      </c>
    </row>
    <row r="5665" spans="1:4">
      <c r="A5665" s="2" t="s">
        <v>4884</v>
      </c>
      <c r="B5665" t="s">
        <v>7630</v>
      </c>
      <c r="C5665" t="s">
        <v>5917</v>
      </c>
      <c r="D5665">
        <v>2</v>
      </c>
    </row>
    <row r="5666" spans="1:4">
      <c r="A5666" s="2" t="s">
        <v>1769</v>
      </c>
      <c r="B5666" t="s">
        <v>7630</v>
      </c>
      <c r="C5666" t="s">
        <v>5917</v>
      </c>
      <c r="D5666">
        <v>2</v>
      </c>
    </row>
    <row r="5667" spans="1:4">
      <c r="A5667" s="2" t="s">
        <v>6270</v>
      </c>
      <c r="B5667" t="s">
        <v>5385</v>
      </c>
      <c r="C5667" t="s">
        <v>5917</v>
      </c>
      <c r="D5667">
        <v>1</v>
      </c>
    </row>
    <row r="5668" spans="1:4">
      <c r="A5668" s="2" t="s">
        <v>542</v>
      </c>
      <c r="B5668" t="s">
        <v>5385</v>
      </c>
      <c r="C5668" t="s">
        <v>5917</v>
      </c>
      <c r="D5668">
        <v>1</v>
      </c>
    </row>
    <row r="5669" spans="1:4">
      <c r="A5669" s="2" t="s">
        <v>543</v>
      </c>
      <c r="B5669" t="s">
        <v>5385</v>
      </c>
      <c r="C5669" t="s">
        <v>5917</v>
      </c>
      <c r="D5669">
        <v>1</v>
      </c>
    </row>
    <row r="5670" spans="1:4">
      <c r="A5670" s="2" t="s">
        <v>5029</v>
      </c>
      <c r="B5670" t="s">
        <v>7630</v>
      </c>
      <c r="C5670" t="s">
        <v>5917</v>
      </c>
      <c r="D5670">
        <v>2</v>
      </c>
    </row>
    <row r="5671" spans="1:4">
      <c r="A5671" s="2" t="s">
        <v>3484</v>
      </c>
      <c r="B5671" t="s">
        <v>7630</v>
      </c>
      <c r="C5671" t="s">
        <v>5917</v>
      </c>
      <c r="D5671">
        <v>2</v>
      </c>
    </row>
    <row r="5672" spans="1:4">
      <c r="A5672" s="2" t="s">
        <v>1723</v>
      </c>
      <c r="B5672" t="s">
        <v>5385</v>
      </c>
      <c r="C5672" t="s">
        <v>5917</v>
      </c>
      <c r="D5672">
        <v>1</v>
      </c>
    </row>
    <row r="5673" spans="1:4">
      <c r="A5673" s="2" t="s">
        <v>977</v>
      </c>
      <c r="B5673" t="s">
        <v>5916</v>
      </c>
      <c r="C5673" t="s">
        <v>5917</v>
      </c>
      <c r="D5673">
        <v>1</v>
      </c>
    </row>
    <row r="5674" spans="1:4">
      <c r="A5674" s="2" t="s">
        <v>331</v>
      </c>
      <c r="B5674" t="s">
        <v>5385</v>
      </c>
      <c r="C5674" t="s">
        <v>5917</v>
      </c>
      <c r="D5674">
        <v>1</v>
      </c>
    </row>
    <row r="5675" spans="1:4">
      <c r="A5675" s="2" t="s">
        <v>332</v>
      </c>
      <c r="B5675" t="s">
        <v>5385</v>
      </c>
      <c r="C5675" t="s">
        <v>5917</v>
      </c>
      <c r="D5675">
        <v>1</v>
      </c>
    </row>
    <row r="5676" spans="1:4">
      <c r="A5676" s="2" t="s">
        <v>5571</v>
      </c>
      <c r="B5676" t="s">
        <v>7630</v>
      </c>
      <c r="C5676" t="s">
        <v>5917</v>
      </c>
      <c r="D5676">
        <v>2</v>
      </c>
    </row>
    <row r="5677" spans="1:4">
      <c r="A5677" s="2" t="s">
        <v>1356</v>
      </c>
      <c r="B5677" t="s">
        <v>7630</v>
      </c>
      <c r="C5677" t="s">
        <v>5917</v>
      </c>
      <c r="D5677">
        <v>2</v>
      </c>
    </row>
    <row r="5678" spans="1:4">
      <c r="A5678" s="2" t="s">
        <v>3544</v>
      </c>
      <c r="B5678" t="s">
        <v>7630</v>
      </c>
      <c r="C5678" t="s">
        <v>5917</v>
      </c>
      <c r="D5678">
        <v>2</v>
      </c>
    </row>
    <row r="5679" spans="1:4">
      <c r="A5679" s="2" t="s">
        <v>3379</v>
      </c>
      <c r="B5679" t="s">
        <v>7630</v>
      </c>
      <c r="C5679" t="s">
        <v>5917</v>
      </c>
      <c r="D5679">
        <v>2</v>
      </c>
    </row>
    <row r="5680" spans="1:4">
      <c r="A5680" s="2" t="s">
        <v>4667</v>
      </c>
      <c r="B5680" t="s">
        <v>7630</v>
      </c>
      <c r="C5680" t="s">
        <v>5917</v>
      </c>
      <c r="D5680">
        <v>2</v>
      </c>
    </row>
    <row r="5681" spans="1:4">
      <c r="A5681" s="2" t="s">
        <v>7435</v>
      </c>
      <c r="B5681" t="s">
        <v>7630</v>
      </c>
      <c r="C5681" t="s">
        <v>5917</v>
      </c>
      <c r="D5681">
        <v>2</v>
      </c>
    </row>
    <row r="5682" spans="1:4">
      <c r="A5682" s="2" t="s">
        <v>7266</v>
      </c>
      <c r="B5682" t="s">
        <v>7630</v>
      </c>
      <c r="C5682" t="s">
        <v>5917</v>
      </c>
      <c r="D5682">
        <v>2</v>
      </c>
    </row>
    <row r="5683" spans="1:4">
      <c r="A5683" s="2" t="s">
        <v>6042</v>
      </c>
      <c r="B5683" t="s">
        <v>5916</v>
      </c>
      <c r="C5683" t="s">
        <v>5757</v>
      </c>
      <c r="D5683">
        <v>1</v>
      </c>
    </row>
    <row r="5684" spans="1:4">
      <c r="A5684" s="2" t="s">
        <v>2048</v>
      </c>
      <c r="B5684" t="s">
        <v>7630</v>
      </c>
      <c r="C5684" t="s">
        <v>5917</v>
      </c>
      <c r="D5684">
        <v>2</v>
      </c>
    </row>
    <row r="5685" spans="1:4">
      <c r="A5685" s="2" t="s">
        <v>2206</v>
      </c>
      <c r="B5685" t="s">
        <v>5385</v>
      </c>
      <c r="C5685" t="s">
        <v>5917</v>
      </c>
      <c r="D5685">
        <v>1</v>
      </c>
    </row>
    <row r="5686" spans="1:4">
      <c r="A5686" s="2" t="s">
        <v>1048</v>
      </c>
      <c r="B5686" t="s">
        <v>1303</v>
      </c>
      <c r="C5686" t="s">
        <v>5917</v>
      </c>
      <c r="D5686">
        <v>1</v>
      </c>
    </row>
    <row r="5687" spans="1:4">
      <c r="A5687" s="2" t="s">
        <v>3604</v>
      </c>
      <c r="B5687" t="s">
        <v>7630</v>
      </c>
      <c r="C5687" t="s">
        <v>5917</v>
      </c>
      <c r="D5687">
        <v>2</v>
      </c>
    </row>
    <row r="5688" spans="1:4">
      <c r="A5688" s="2" t="s">
        <v>6898</v>
      </c>
      <c r="B5688" t="s">
        <v>7630</v>
      </c>
      <c r="C5688" t="s">
        <v>5917</v>
      </c>
      <c r="D5688">
        <v>2</v>
      </c>
    </row>
    <row r="5689" spans="1:4">
      <c r="A5689" s="2" t="s">
        <v>5598</v>
      </c>
      <c r="B5689" t="s">
        <v>5385</v>
      </c>
      <c r="C5689" t="s">
        <v>5917</v>
      </c>
      <c r="D5689">
        <v>1</v>
      </c>
    </row>
    <row r="5690" spans="1:4">
      <c r="A5690" s="2" t="s">
        <v>544</v>
      </c>
      <c r="B5690" t="s">
        <v>5385</v>
      </c>
      <c r="C5690" t="s">
        <v>5917</v>
      </c>
      <c r="D5690">
        <v>1</v>
      </c>
    </row>
    <row r="5691" spans="1:4">
      <c r="A5691" s="2" t="s">
        <v>1794</v>
      </c>
      <c r="B5691" t="s">
        <v>7630</v>
      </c>
      <c r="C5691" t="s">
        <v>5917</v>
      </c>
      <c r="D5691">
        <v>2</v>
      </c>
    </row>
    <row r="5692" spans="1:4">
      <c r="A5692" s="2" t="s">
        <v>4364</v>
      </c>
      <c r="B5692" t="s">
        <v>7630</v>
      </c>
      <c r="C5692" t="s">
        <v>5917</v>
      </c>
      <c r="D5692">
        <v>2</v>
      </c>
    </row>
    <row r="5693" spans="1:4">
      <c r="A5693" s="2" t="s">
        <v>7919</v>
      </c>
      <c r="B5693" t="s">
        <v>7630</v>
      </c>
      <c r="C5693" t="s">
        <v>5917</v>
      </c>
      <c r="D5693">
        <v>2</v>
      </c>
    </row>
    <row r="5694" spans="1:4">
      <c r="A5694" s="2" t="s">
        <v>6781</v>
      </c>
      <c r="B5694" t="s">
        <v>7630</v>
      </c>
      <c r="C5694" t="s">
        <v>5758</v>
      </c>
      <c r="D5694">
        <v>2</v>
      </c>
    </row>
    <row r="5695" spans="1:4">
      <c r="A5695" s="2" t="s">
        <v>6847</v>
      </c>
      <c r="B5695" t="s">
        <v>7630</v>
      </c>
      <c r="C5695" t="s">
        <v>5917</v>
      </c>
      <c r="D5695">
        <v>2</v>
      </c>
    </row>
    <row r="5696" spans="1:4">
      <c r="A5696" s="2" t="s">
        <v>605</v>
      </c>
      <c r="B5696" t="s">
        <v>5385</v>
      </c>
      <c r="C5696" t="s">
        <v>5917</v>
      </c>
      <c r="D5696">
        <v>1</v>
      </c>
    </row>
    <row r="5697" spans="1:4">
      <c r="A5697" s="2" t="s">
        <v>84</v>
      </c>
      <c r="B5697" t="s">
        <v>5385</v>
      </c>
      <c r="C5697" t="s">
        <v>5917</v>
      </c>
      <c r="D5697">
        <v>1</v>
      </c>
    </row>
    <row r="5698" spans="1:4">
      <c r="A5698" s="2" t="s">
        <v>1533</v>
      </c>
      <c r="B5698" t="s">
        <v>7630</v>
      </c>
      <c r="C5698" t="s">
        <v>5917</v>
      </c>
      <c r="D5698">
        <v>2</v>
      </c>
    </row>
    <row r="5699" spans="1:4">
      <c r="A5699" s="2" t="s">
        <v>4253</v>
      </c>
      <c r="B5699" t="s">
        <v>7630</v>
      </c>
      <c r="C5699" t="s">
        <v>5917</v>
      </c>
      <c r="D5699">
        <v>2</v>
      </c>
    </row>
    <row r="5700" spans="1:4">
      <c r="A5700" s="2" t="s">
        <v>3961</v>
      </c>
      <c r="B5700" t="s">
        <v>7630</v>
      </c>
      <c r="C5700" t="s">
        <v>5917</v>
      </c>
      <c r="D5700">
        <v>2</v>
      </c>
    </row>
    <row r="5701" spans="1:4">
      <c r="A5701" s="2" t="s">
        <v>4404</v>
      </c>
      <c r="B5701" t="s">
        <v>7630</v>
      </c>
      <c r="C5701" t="s">
        <v>5917</v>
      </c>
      <c r="D5701">
        <v>2</v>
      </c>
    </row>
    <row r="5702" spans="1:4">
      <c r="A5702" s="2" t="s">
        <v>4199</v>
      </c>
      <c r="B5702" t="s">
        <v>7630</v>
      </c>
      <c r="C5702" t="s">
        <v>5917</v>
      </c>
      <c r="D5702">
        <v>2</v>
      </c>
    </row>
    <row r="5703" spans="1:4">
      <c r="A5703" s="2" t="s">
        <v>3678</v>
      </c>
      <c r="B5703" t="s">
        <v>7630</v>
      </c>
      <c r="C5703" t="s">
        <v>5917</v>
      </c>
      <c r="D5703">
        <v>2</v>
      </c>
    </row>
    <row r="5704" spans="1:4">
      <c r="A5704" s="2" t="s">
        <v>1058</v>
      </c>
      <c r="B5704" t="s">
        <v>5916</v>
      </c>
      <c r="C5704" t="s">
        <v>5917</v>
      </c>
      <c r="D5704">
        <v>1</v>
      </c>
    </row>
    <row r="5705" spans="1:4">
      <c r="A5705" s="2" t="s">
        <v>893</v>
      </c>
      <c r="B5705" t="s">
        <v>5385</v>
      </c>
      <c r="C5705" t="s">
        <v>5917</v>
      </c>
      <c r="D5705">
        <v>1</v>
      </c>
    </row>
    <row r="5706" spans="1:4">
      <c r="A5706" s="2" t="s">
        <v>3042</v>
      </c>
      <c r="B5706" t="s">
        <v>7630</v>
      </c>
      <c r="C5706" t="s">
        <v>5917</v>
      </c>
      <c r="D5706">
        <v>2</v>
      </c>
    </row>
    <row r="5707" spans="1:4">
      <c r="A5707" s="2" t="s">
        <v>7929</v>
      </c>
      <c r="B5707" t="s">
        <v>7630</v>
      </c>
      <c r="C5707" t="s">
        <v>5917</v>
      </c>
      <c r="D5707">
        <v>2</v>
      </c>
    </row>
    <row r="5708" spans="1:4">
      <c r="A5708" s="2" t="s">
        <v>3164</v>
      </c>
      <c r="B5708" t="s">
        <v>7630</v>
      </c>
      <c r="C5708" t="s">
        <v>5917</v>
      </c>
      <c r="D5708">
        <v>2</v>
      </c>
    </row>
    <row r="5709" spans="1:4">
      <c r="A5709" s="2" t="s">
        <v>7373</v>
      </c>
      <c r="B5709" t="s">
        <v>7630</v>
      </c>
      <c r="C5709" t="s">
        <v>5917</v>
      </c>
      <c r="D5709">
        <v>2</v>
      </c>
    </row>
    <row r="5710" spans="1:4">
      <c r="A5710" s="2" t="s">
        <v>7089</v>
      </c>
      <c r="B5710" t="s">
        <v>7630</v>
      </c>
      <c r="C5710" t="s">
        <v>5917</v>
      </c>
      <c r="D5710">
        <v>2</v>
      </c>
    </row>
    <row r="5711" spans="1:4">
      <c r="A5711" s="2" t="s">
        <v>7558</v>
      </c>
      <c r="B5711" t="s">
        <v>7630</v>
      </c>
      <c r="C5711" t="s">
        <v>5917</v>
      </c>
      <c r="D5711">
        <v>2</v>
      </c>
    </row>
    <row r="5712" spans="1:4">
      <c r="A5712" s="2" t="s">
        <v>1608</v>
      </c>
      <c r="B5712" t="s">
        <v>7630</v>
      </c>
      <c r="C5712" t="s">
        <v>5917</v>
      </c>
      <c r="D5712">
        <v>2</v>
      </c>
    </row>
    <row r="5713" spans="1:4">
      <c r="A5713" s="2" t="s">
        <v>3019</v>
      </c>
      <c r="B5713" t="s">
        <v>7630</v>
      </c>
      <c r="C5713" t="s">
        <v>5917</v>
      </c>
      <c r="D5713">
        <v>2</v>
      </c>
    </row>
    <row r="5714" spans="1:4">
      <c r="A5714" s="2" t="s">
        <v>7781</v>
      </c>
      <c r="B5714" t="s">
        <v>7630</v>
      </c>
      <c r="C5714" t="s">
        <v>5917</v>
      </c>
      <c r="D5714">
        <v>2</v>
      </c>
    </row>
    <row r="5715" spans="1:4">
      <c r="A5715" s="2" t="s">
        <v>5995</v>
      </c>
      <c r="B5715" t="s">
        <v>7630</v>
      </c>
      <c r="C5715" t="s">
        <v>5917</v>
      </c>
      <c r="D5715">
        <v>2</v>
      </c>
    </row>
    <row r="5716" spans="1:4">
      <c r="A5716" s="2" t="s">
        <v>7726</v>
      </c>
      <c r="B5716" t="s">
        <v>5385</v>
      </c>
      <c r="C5716" t="s">
        <v>5917</v>
      </c>
      <c r="D5716">
        <v>1</v>
      </c>
    </row>
    <row r="5717" spans="1:4">
      <c r="A5717" s="2" t="s">
        <v>6841</v>
      </c>
      <c r="B5717" t="s">
        <v>7630</v>
      </c>
      <c r="C5717" t="s">
        <v>5917</v>
      </c>
      <c r="D5717">
        <v>2</v>
      </c>
    </row>
    <row r="5718" spans="1:4">
      <c r="A5718" s="2" t="s">
        <v>6434</v>
      </c>
      <c r="B5718" t="s">
        <v>5385</v>
      </c>
      <c r="C5718" t="s">
        <v>5917</v>
      </c>
      <c r="D5718">
        <v>1</v>
      </c>
    </row>
    <row r="5719" spans="1:4">
      <c r="A5719" s="2" t="s">
        <v>4425</v>
      </c>
      <c r="B5719" t="s">
        <v>7630</v>
      </c>
      <c r="C5719" t="s">
        <v>5917</v>
      </c>
      <c r="D5719">
        <v>2</v>
      </c>
    </row>
    <row r="5720" spans="1:4">
      <c r="A5720" s="2" t="s">
        <v>3844</v>
      </c>
      <c r="B5720" t="s">
        <v>7630</v>
      </c>
      <c r="C5720" t="s">
        <v>5917</v>
      </c>
      <c r="D5720">
        <v>2</v>
      </c>
    </row>
    <row r="5721" spans="1:4">
      <c r="A5721" s="2" t="s">
        <v>3479</v>
      </c>
      <c r="B5721" t="s">
        <v>7630</v>
      </c>
      <c r="C5721" t="s">
        <v>5917</v>
      </c>
      <c r="D5721">
        <v>2</v>
      </c>
    </row>
    <row r="5722" spans="1:4">
      <c r="A5722" s="2" t="s">
        <v>4850</v>
      </c>
      <c r="B5722" t="s">
        <v>7630</v>
      </c>
      <c r="C5722" t="s">
        <v>5917</v>
      </c>
      <c r="D5722">
        <v>2</v>
      </c>
    </row>
    <row r="5723" spans="1:4">
      <c r="A5723" s="2" t="s">
        <v>4883</v>
      </c>
      <c r="B5723" t="s">
        <v>7630</v>
      </c>
      <c r="C5723" t="s">
        <v>5917</v>
      </c>
      <c r="D5723">
        <v>2</v>
      </c>
    </row>
    <row r="5724" spans="1:4">
      <c r="A5724" s="2" t="s">
        <v>2945</v>
      </c>
      <c r="B5724" t="s">
        <v>7630</v>
      </c>
      <c r="C5724" t="s">
        <v>5917</v>
      </c>
      <c r="D5724">
        <v>2</v>
      </c>
    </row>
    <row r="5725" spans="1:4">
      <c r="A5725" s="2" t="s">
        <v>1855</v>
      </c>
      <c r="B5725" t="s">
        <v>7630</v>
      </c>
      <c r="C5725" t="s">
        <v>5917</v>
      </c>
      <c r="D5725">
        <v>2</v>
      </c>
    </row>
    <row r="5726" spans="1:4">
      <c r="A5726" s="2" t="s">
        <v>6980</v>
      </c>
      <c r="B5726" t="s">
        <v>7630</v>
      </c>
      <c r="C5726" t="s">
        <v>5917</v>
      </c>
      <c r="D5726">
        <v>2</v>
      </c>
    </row>
    <row r="5727" spans="1:4">
      <c r="A5727" s="2" t="s">
        <v>2157</v>
      </c>
      <c r="B5727" t="s">
        <v>7630</v>
      </c>
      <c r="C5727" t="s">
        <v>5917</v>
      </c>
      <c r="D5727">
        <v>2</v>
      </c>
    </row>
    <row r="5728" spans="1:4">
      <c r="A5728" s="2" t="s">
        <v>3097</v>
      </c>
      <c r="B5728" t="s">
        <v>2590</v>
      </c>
      <c r="C5728" t="s">
        <v>5917</v>
      </c>
      <c r="D5728">
        <v>1</v>
      </c>
    </row>
    <row r="5729" spans="1:4">
      <c r="A5729" s="2" t="s">
        <v>6879</v>
      </c>
      <c r="B5729" t="s">
        <v>5916</v>
      </c>
      <c r="C5729" t="s">
        <v>5917</v>
      </c>
      <c r="D5729">
        <v>1</v>
      </c>
    </row>
    <row r="5730" spans="1:4">
      <c r="A5730" s="2" t="s">
        <v>545</v>
      </c>
      <c r="B5730" t="s">
        <v>5385</v>
      </c>
      <c r="C5730" t="s">
        <v>5917</v>
      </c>
      <c r="D5730">
        <v>1</v>
      </c>
    </row>
    <row r="5731" spans="1:4">
      <c r="A5731" s="2" t="s">
        <v>3709</v>
      </c>
      <c r="B5731" t="s">
        <v>7630</v>
      </c>
      <c r="C5731" t="s">
        <v>5917</v>
      </c>
      <c r="D5731">
        <v>2</v>
      </c>
    </row>
    <row r="5732" spans="1:4">
      <c r="A5732" s="2" t="s">
        <v>4637</v>
      </c>
      <c r="B5732" t="s">
        <v>7630</v>
      </c>
      <c r="C5732" t="s">
        <v>5917</v>
      </c>
      <c r="D5732">
        <v>2</v>
      </c>
    </row>
    <row r="5733" spans="1:4">
      <c r="A5733" s="2" t="s">
        <v>7789</v>
      </c>
      <c r="B5733" t="s">
        <v>7630</v>
      </c>
      <c r="C5733" t="s">
        <v>5917</v>
      </c>
      <c r="D5733">
        <v>2</v>
      </c>
    </row>
    <row r="5734" spans="1:4">
      <c r="A5734" s="2" t="s">
        <v>7896</v>
      </c>
      <c r="B5734" t="s">
        <v>7630</v>
      </c>
      <c r="C5734" t="s">
        <v>5917</v>
      </c>
      <c r="D5734">
        <v>2</v>
      </c>
    </row>
    <row r="5735" spans="1:4">
      <c r="A5735" s="2" t="s">
        <v>3151</v>
      </c>
      <c r="B5735" t="s">
        <v>7630</v>
      </c>
      <c r="C5735" t="s">
        <v>5917</v>
      </c>
      <c r="D5735">
        <v>2</v>
      </c>
    </row>
    <row r="5736" spans="1:4">
      <c r="A5736" s="2" t="s">
        <v>6657</v>
      </c>
      <c r="B5736" t="s">
        <v>7630</v>
      </c>
      <c r="C5736" t="s">
        <v>5917</v>
      </c>
      <c r="D5736">
        <v>2</v>
      </c>
    </row>
    <row r="5737" spans="1:4">
      <c r="A5737" s="2" t="s">
        <v>1041</v>
      </c>
      <c r="B5737" t="s">
        <v>5385</v>
      </c>
      <c r="C5737" t="s">
        <v>5917</v>
      </c>
      <c r="D5737">
        <v>1</v>
      </c>
    </row>
    <row r="5738" spans="1:4">
      <c r="A5738" s="2" t="s">
        <v>1227</v>
      </c>
      <c r="B5738" t="s">
        <v>5385</v>
      </c>
      <c r="C5738" t="s">
        <v>5917</v>
      </c>
      <c r="D5738">
        <v>1</v>
      </c>
    </row>
    <row r="5739" spans="1:4">
      <c r="A5739" s="2" t="s">
        <v>546</v>
      </c>
      <c r="B5739" t="s">
        <v>5385</v>
      </c>
      <c r="C5739" t="s">
        <v>5917</v>
      </c>
      <c r="D5739">
        <v>1</v>
      </c>
    </row>
    <row r="5740" spans="1:4">
      <c r="A5740" s="2" t="s">
        <v>3623</v>
      </c>
      <c r="B5740" t="s">
        <v>7630</v>
      </c>
      <c r="C5740" t="s">
        <v>5917</v>
      </c>
      <c r="D5740">
        <v>2</v>
      </c>
    </row>
    <row r="5741" spans="1:4">
      <c r="A5741" s="2" t="s">
        <v>4835</v>
      </c>
      <c r="B5741" t="s">
        <v>7630</v>
      </c>
      <c r="C5741" t="s">
        <v>5917</v>
      </c>
      <c r="D5741">
        <v>2</v>
      </c>
    </row>
    <row r="5742" spans="1:4">
      <c r="A5742" s="2" t="s">
        <v>7413</v>
      </c>
      <c r="B5742" t="s">
        <v>7630</v>
      </c>
      <c r="C5742" t="s">
        <v>5917</v>
      </c>
      <c r="D5742">
        <v>2</v>
      </c>
    </row>
    <row r="5743" spans="1:4">
      <c r="A5743" s="2" t="s">
        <v>7645</v>
      </c>
      <c r="B5743" t="s">
        <v>7630</v>
      </c>
      <c r="C5743" t="s">
        <v>5917</v>
      </c>
      <c r="D5743">
        <v>2</v>
      </c>
    </row>
    <row r="5744" spans="1:4">
      <c r="A5744" s="2" t="s">
        <v>3052</v>
      </c>
      <c r="B5744" t="s">
        <v>7630</v>
      </c>
      <c r="C5744" t="s">
        <v>5917</v>
      </c>
      <c r="D5744">
        <v>2</v>
      </c>
    </row>
    <row r="5745" spans="1:4">
      <c r="A5745" s="2" t="s">
        <v>5202</v>
      </c>
      <c r="B5745" t="s">
        <v>5385</v>
      </c>
      <c r="C5745" t="s">
        <v>5917</v>
      </c>
      <c r="D5745">
        <v>1</v>
      </c>
    </row>
    <row r="5746" spans="1:4">
      <c r="A5746" s="2" t="s">
        <v>7196</v>
      </c>
      <c r="B5746" t="s">
        <v>5385</v>
      </c>
      <c r="C5746" t="s">
        <v>5917</v>
      </c>
      <c r="D5746">
        <v>1</v>
      </c>
    </row>
    <row r="5747" spans="1:4">
      <c r="A5747" s="2" t="s">
        <v>5609</v>
      </c>
      <c r="B5747" t="s">
        <v>5385</v>
      </c>
      <c r="C5747" t="s">
        <v>5917</v>
      </c>
      <c r="D5747">
        <v>1</v>
      </c>
    </row>
    <row r="5748" spans="1:4">
      <c r="A5748" s="2" t="s">
        <v>2399</v>
      </c>
      <c r="B5748" t="s">
        <v>7630</v>
      </c>
      <c r="C5748" t="s">
        <v>5917</v>
      </c>
      <c r="D5748">
        <v>2</v>
      </c>
    </row>
    <row r="5749" spans="1:4">
      <c r="A5749" s="2" t="s">
        <v>2313</v>
      </c>
      <c r="B5749" t="s">
        <v>636</v>
      </c>
      <c r="C5749" t="s">
        <v>5917</v>
      </c>
      <c r="D5749">
        <v>1</v>
      </c>
    </row>
    <row r="5750" spans="1:4">
      <c r="A5750" s="2" t="s">
        <v>547</v>
      </c>
      <c r="B5750" t="s">
        <v>5385</v>
      </c>
      <c r="C5750" t="s">
        <v>5917</v>
      </c>
      <c r="D5750">
        <v>1</v>
      </c>
    </row>
    <row r="5751" spans="1:4">
      <c r="A5751" s="2" t="s">
        <v>1449</v>
      </c>
      <c r="B5751" t="s">
        <v>7630</v>
      </c>
      <c r="C5751" t="s">
        <v>5917</v>
      </c>
      <c r="D5751">
        <v>2</v>
      </c>
    </row>
    <row r="5752" spans="1:4">
      <c r="A5752" s="2" t="s">
        <v>3633</v>
      </c>
      <c r="B5752" t="s">
        <v>7630</v>
      </c>
      <c r="C5752" t="s">
        <v>5917</v>
      </c>
      <c r="D5752">
        <v>2</v>
      </c>
    </row>
    <row r="5753" spans="1:4">
      <c r="A5753" s="2" t="s">
        <v>5067</v>
      </c>
      <c r="B5753" t="s">
        <v>7630</v>
      </c>
      <c r="C5753" t="s">
        <v>5917</v>
      </c>
      <c r="D5753">
        <v>2</v>
      </c>
    </row>
    <row r="5754" spans="1:4">
      <c r="A5754" s="2" t="s">
        <v>6594</v>
      </c>
      <c r="B5754" t="s">
        <v>5385</v>
      </c>
      <c r="C5754" t="s">
        <v>5917</v>
      </c>
      <c r="D5754">
        <v>1</v>
      </c>
    </row>
    <row r="5755" spans="1:4">
      <c r="A5755" s="2" t="s">
        <v>2804</v>
      </c>
      <c r="B5755" t="s">
        <v>5916</v>
      </c>
      <c r="C5755" t="s">
        <v>5917</v>
      </c>
      <c r="D5755">
        <v>1</v>
      </c>
    </row>
    <row r="5756" spans="1:4">
      <c r="A5756" s="2" t="s">
        <v>548</v>
      </c>
      <c r="B5756" t="s">
        <v>5385</v>
      </c>
      <c r="C5756" t="s">
        <v>5917</v>
      </c>
      <c r="D5756">
        <v>1</v>
      </c>
    </row>
    <row r="5757" spans="1:4">
      <c r="A5757" s="2" t="s">
        <v>5467</v>
      </c>
      <c r="B5757" t="s">
        <v>7630</v>
      </c>
      <c r="C5757" t="s">
        <v>5917</v>
      </c>
      <c r="D5757">
        <v>2</v>
      </c>
    </row>
    <row r="5758" spans="1:4">
      <c r="A5758" s="2" t="s">
        <v>3217</v>
      </c>
      <c r="B5758" t="s">
        <v>7630</v>
      </c>
      <c r="C5758" t="s">
        <v>5917</v>
      </c>
      <c r="D5758">
        <v>2</v>
      </c>
    </row>
    <row r="5759" spans="1:4">
      <c r="A5759" s="2" t="s">
        <v>2015</v>
      </c>
      <c r="B5759" t="s">
        <v>7630</v>
      </c>
      <c r="C5759" t="s">
        <v>5917</v>
      </c>
      <c r="D5759">
        <v>2</v>
      </c>
    </row>
    <row r="5760" spans="1:4">
      <c r="A5760" s="2" t="s">
        <v>6243</v>
      </c>
      <c r="B5760" t="s">
        <v>7630</v>
      </c>
      <c r="C5760" t="s">
        <v>5917</v>
      </c>
      <c r="D5760">
        <v>2</v>
      </c>
    </row>
    <row r="5761" spans="1:4">
      <c r="A5761" s="2" t="s">
        <v>2242</v>
      </c>
      <c r="B5761" t="s">
        <v>429</v>
      </c>
      <c r="C5761" t="s">
        <v>5917</v>
      </c>
      <c r="D5761">
        <v>1</v>
      </c>
    </row>
    <row r="5762" spans="1:4">
      <c r="A5762" s="2" t="s">
        <v>2386</v>
      </c>
      <c r="B5762" t="s">
        <v>5385</v>
      </c>
      <c r="C5762" t="s">
        <v>5917</v>
      </c>
      <c r="D5762">
        <v>1</v>
      </c>
    </row>
    <row r="5763" spans="1:4">
      <c r="A5763" s="2" t="s">
        <v>5103</v>
      </c>
      <c r="B5763" t="s">
        <v>5916</v>
      </c>
      <c r="C5763" t="s">
        <v>5917</v>
      </c>
      <c r="D5763">
        <v>1</v>
      </c>
    </row>
    <row r="5764" spans="1:4">
      <c r="A5764" s="2" t="s">
        <v>1439</v>
      </c>
      <c r="B5764" t="s">
        <v>7630</v>
      </c>
      <c r="C5764" t="s">
        <v>5917</v>
      </c>
      <c r="D5764">
        <v>2</v>
      </c>
    </row>
    <row r="5765" spans="1:4">
      <c r="A5765" s="2" t="s">
        <v>7126</v>
      </c>
      <c r="B5765" t="s">
        <v>5385</v>
      </c>
      <c r="C5765" t="s">
        <v>5917</v>
      </c>
      <c r="D5765">
        <v>1</v>
      </c>
    </row>
    <row r="5766" spans="1:4">
      <c r="A5766" s="2" t="s">
        <v>6788</v>
      </c>
      <c r="B5766" t="s">
        <v>5173</v>
      </c>
      <c r="C5766" t="s">
        <v>5917</v>
      </c>
      <c r="D5766">
        <v>1</v>
      </c>
    </row>
    <row r="5767" spans="1:4">
      <c r="A5767" s="2" t="s">
        <v>2894</v>
      </c>
      <c r="B5767" t="s">
        <v>5385</v>
      </c>
      <c r="C5767" t="s">
        <v>5917</v>
      </c>
      <c r="D5767">
        <v>1</v>
      </c>
    </row>
    <row r="5768" spans="1:4">
      <c r="A5768" s="2" t="s">
        <v>2124</v>
      </c>
      <c r="B5768" t="s">
        <v>7630</v>
      </c>
      <c r="C5768" t="s">
        <v>5917</v>
      </c>
      <c r="D5768">
        <v>2</v>
      </c>
    </row>
    <row r="5769" spans="1:4">
      <c r="A5769" s="2" t="s">
        <v>5305</v>
      </c>
      <c r="B5769" t="s">
        <v>5385</v>
      </c>
      <c r="C5769" t="s">
        <v>5917</v>
      </c>
      <c r="D5769">
        <v>1</v>
      </c>
    </row>
    <row r="5770" spans="1:4">
      <c r="A5770" s="2" t="s">
        <v>7484</v>
      </c>
      <c r="B5770" t="s">
        <v>7630</v>
      </c>
      <c r="C5770" t="s">
        <v>5917</v>
      </c>
      <c r="D5770">
        <v>2</v>
      </c>
    </row>
    <row r="5771" spans="1:4">
      <c r="A5771" s="2" t="s">
        <v>3440</v>
      </c>
      <c r="B5771" t="s">
        <v>7630</v>
      </c>
      <c r="C5771" t="s">
        <v>5917</v>
      </c>
      <c r="D5771">
        <v>2</v>
      </c>
    </row>
    <row r="5772" spans="1:4">
      <c r="A5772" s="2" t="s">
        <v>6096</v>
      </c>
      <c r="B5772" t="s">
        <v>7630</v>
      </c>
      <c r="C5772" t="s">
        <v>5917</v>
      </c>
      <c r="D5772">
        <v>2</v>
      </c>
    </row>
    <row r="5773" spans="1:4">
      <c r="A5773" s="2" t="s">
        <v>2056</v>
      </c>
      <c r="B5773" t="s">
        <v>7630</v>
      </c>
      <c r="C5773" t="s">
        <v>5917</v>
      </c>
      <c r="D5773">
        <v>2</v>
      </c>
    </row>
    <row r="5774" spans="1:4">
      <c r="A5774" s="2" t="s">
        <v>7729</v>
      </c>
      <c r="B5774" t="s">
        <v>7630</v>
      </c>
      <c r="C5774" t="s">
        <v>5917</v>
      </c>
      <c r="D5774">
        <v>2</v>
      </c>
    </row>
    <row r="5775" spans="1:4">
      <c r="A5775" s="2" t="s">
        <v>2207</v>
      </c>
      <c r="B5775" t="s">
        <v>5916</v>
      </c>
      <c r="C5775" t="s">
        <v>5917</v>
      </c>
      <c r="D5775">
        <v>1</v>
      </c>
    </row>
    <row r="5776" spans="1:4">
      <c r="A5776" s="2" t="s">
        <v>2510</v>
      </c>
      <c r="B5776" t="s">
        <v>2591</v>
      </c>
      <c r="C5776" t="s">
        <v>5917</v>
      </c>
      <c r="D5776">
        <v>1</v>
      </c>
    </row>
    <row r="5777" spans="1:4">
      <c r="A5777" s="2" t="s">
        <v>4547</v>
      </c>
      <c r="B5777" t="s">
        <v>7630</v>
      </c>
      <c r="C5777" t="s">
        <v>5917</v>
      </c>
      <c r="D5777">
        <v>2</v>
      </c>
    </row>
    <row r="5778" spans="1:4">
      <c r="A5778" s="2" t="s">
        <v>3880</v>
      </c>
      <c r="B5778" t="s">
        <v>7630</v>
      </c>
      <c r="C5778" t="s">
        <v>5917</v>
      </c>
      <c r="D5778">
        <v>2</v>
      </c>
    </row>
    <row r="5779" spans="1:4">
      <c r="A5779" s="2" t="s">
        <v>5190</v>
      </c>
      <c r="B5779" t="s">
        <v>7630</v>
      </c>
      <c r="C5779" t="s">
        <v>5917</v>
      </c>
      <c r="D5779">
        <v>2</v>
      </c>
    </row>
    <row r="5780" spans="1:4">
      <c r="A5780" s="2" t="s">
        <v>2100</v>
      </c>
      <c r="B5780" t="s">
        <v>7630</v>
      </c>
      <c r="C5780" t="s">
        <v>5917</v>
      </c>
      <c r="D5780">
        <v>2</v>
      </c>
    </row>
    <row r="5781" spans="1:4">
      <c r="A5781" s="2" t="s">
        <v>6371</v>
      </c>
      <c r="B5781" t="s">
        <v>7630</v>
      </c>
      <c r="C5781" t="s">
        <v>5917</v>
      </c>
      <c r="D5781">
        <v>2</v>
      </c>
    </row>
    <row r="5782" spans="1:4">
      <c r="A5782" s="2" t="s">
        <v>5639</v>
      </c>
      <c r="B5782" t="s">
        <v>7630</v>
      </c>
      <c r="C5782" t="s">
        <v>5917</v>
      </c>
      <c r="D5782">
        <v>2</v>
      </c>
    </row>
    <row r="5783" spans="1:4">
      <c r="A5783" s="2" t="s">
        <v>2277</v>
      </c>
      <c r="B5783" t="s">
        <v>5385</v>
      </c>
      <c r="C5783" t="s">
        <v>5917</v>
      </c>
      <c r="D5783">
        <v>1</v>
      </c>
    </row>
    <row r="5784" spans="1:4">
      <c r="A5784" s="2" t="s">
        <v>6773</v>
      </c>
      <c r="B5784" t="s">
        <v>5916</v>
      </c>
      <c r="C5784" t="s">
        <v>5917</v>
      </c>
      <c r="D5784">
        <v>1</v>
      </c>
    </row>
    <row r="5785" spans="1:4">
      <c r="A5785" s="2" t="s">
        <v>5391</v>
      </c>
      <c r="B5785" t="s">
        <v>1303</v>
      </c>
      <c r="C5785" t="s">
        <v>5917</v>
      </c>
      <c r="D5785">
        <v>2</v>
      </c>
    </row>
    <row r="5786" spans="1:4">
      <c r="A5786" s="2" t="s">
        <v>3542</v>
      </c>
      <c r="B5786" t="s">
        <v>7630</v>
      </c>
      <c r="C5786" t="s">
        <v>5917</v>
      </c>
      <c r="D5786">
        <v>2</v>
      </c>
    </row>
    <row r="5787" spans="1:4">
      <c r="A5787" s="2" t="s">
        <v>7996</v>
      </c>
      <c r="B5787" t="s">
        <v>7630</v>
      </c>
      <c r="C5787" t="s">
        <v>5917</v>
      </c>
      <c r="D5787">
        <v>2</v>
      </c>
    </row>
    <row r="5788" spans="1:4">
      <c r="A5788" s="2" t="s">
        <v>7120</v>
      </c>
      <c r="B5788" t="s">
        <v>5385</v>
      </c>
      <c r="C5788" t="s">
        <v>5917</v>
      </c>
      <c r="D5788">
        <v>1</v>
      </c>
    </row>
    <row r="5789" spans="1:4">
      <c r="A5789" s="2" t="s">
        <v>6844</v>
      </c>
      <c r="B5789" t="s">
        <v>7630</v>
      </c>
      <c r="C5789" t="s">
        <v>5917</v>
      </c>
      <c r="D5789">
        <v>2</v>
      </c>
    </row>
    <row r="5790" spans="1:4">
      <c r="A5790" s="2" t="s">
        <v>3666</v>
      </c>
      <c r="B5790" t="s">
        <v>5385</v>
      </c>
      <c r="C5790" t="s">
        <v>5917</v>
      </c>
      <c r="D5790">
        <v>1</v>
      </c>
    </row>
    <row r="5791" spans="1:4">
      <c r="A5791" s="2" t="s">
        <v>2428</v>
      </c>
      <c r="B5791" t="s">
        <v>5916</v>
      </c>
      <c r="C5791" t="s">
        <v>5917</v>
      </c>
      <c r="D5791">
        <v>1</v>
      </c>
    </row>
    <row r="5792" spans="1:4">
      <c r="A5792" s="2" t="s">
        <v>3507</v>
      </c>
      <c r="B5792" t="s">
        <v>7630</v>
      </c>
      <c r="C5792" t="s">
        <v>5917</v>
      </c>
      <c r="D5792">
        <v>2</v>
      </c>
    </row>
    <row r="5793" spans="1:4">
      <c r="A5793" s="2" t="s">
        <v>5512</v>
      </c>
      <c r="B5793" t="s">
        <v>1045</v>
      </c>
      <c r="C5793" t="s">
        <v>5917</v>
      </c>
      <c r="D5793">
        <v>1</v>
      </c>
    </row>
    <row r="5794" spans="1:4">
      <c r="A5794" s="2" t="s">
        <v>3161</v>
      </c>
      <c r="B5794" t="s">
        <v>7630</v>
      </c>
      <c r="C5794" t="s">
        <v>5917</v>
      </c>
      <c r="D5794">
        <v>2</v>
      </c>
    </row>
    <row r="5795" spans="1:4">
      <c r="A5795" s="2" t="s">
        <v>2160</v>
      </c>
      <c r="B5795" t="s">
        <v>7630</v>
      </c>
      <c r="C5795" t="s">
        <v>5917</v>
      </c>
      <c r="D5795">
        <v>2</v>
      </c>
    </row>
    <row r="5796" spans="1:4">
      <c r="A5796" s="2" t="s">
        <v>7055</v>
      </c>
      <c r="B5796" t="s">
        <v>7630</v>
      </c>
      <c r="C5796" t="s">
        <v>5917</v>
      </c>
      <c r="D5796">
        <v>2</v>
      </c>
    </row>
    <row r="5797" spans="1:4">
      <c r="A5797" s="2" t="s">
        <v>5056</v>
      </c>
      <c r="B5797" t="s">
        <v>4760</v>
      </c>
      <c r="C5797" t="s">
        <v>5917</v>
      </c>
      <c r="D5797">
        <v>1</v>
      </c>
    </row>
    <row r="5798" spans="1:4">
      <c r="A5798" s="2" t="s">
        <v>1391</v>
      </c>
      <c r="B5798" t="s">
        <v>7630</v>
      </c>
      <c r="C5798" t="s">
        <v>5917</v>
      </c>
      <c r="D5798">
        <v>2</v>
      </c>
    </row>
    <row r="5799" spans="1:4">
      <c r="A5799" s="2" t="s">
        <v>1156</v>
      </c>
      <c r="B5799" t="s">
        <v>5916</v>
      </c>
      <c r="C5799" t="s">
        <v>5758</v>
      </c>
      <c r="D5799">
        <v>1</v>
      </c>
    </row>
    <row r="5800" spans="1:4">
      <c r="A5800" s="2" t="s">
        <v>5507</v>
      </c>
      <c r="B5800" t="s">
        <v>7630</v>
      </c>
      <c r="C5800" t="s">
        <v>5917</v>
      </c>
      <c r="D5800">
        <v>2</v>
      </c>
    </row>
    <row r="5801" spans="1:4">
      <c r="A5801" s="2" t="s">
        <v>4293</v>
      </c>
      <c r="B5801" t="s">
        <v>7630</v>
      </c>
      <c r="C5801" t="s">
        <v>5917</v>
      </c>
      <c r="D5801">
        <v>2</v>
      </c>
    </row>
    <row r="5802" spans="1:4">
      <c r="A5802" s="2" t="s">
        <v>3745</v>
      </c>
      <c r="B5802" t="s">
        <v>7630</v>
      </c>
      <c r="C5802" t="s">
        <v>5917</v>
      </c>
      <c r="D5802">
        <v>2</v>
      </c>
    </row>
    <row r="5803" spans="1:4">
      <c r="A5803" s="2" t="s">
        <v>7772</v>
      </c>
      <c r="B5803" t="s">
        <v>7630</v>
      </c>
      <c r="C5803" t="s">
        <v>5917</v>
      </c>
      <c r="D5803">
        <v>2</v>
      </c>
    </row>
    <row r="5804" spans="1:4">
      <c r="A5804" s="2" t="s">
        <v>6846</v>
      </c>
      <c r="B5804" t="s">
        <v>7630</v>
      </c>
      <c r="C5804" t="s">
        <v>5917</v>
      </c>
      <c r="D5804">
        <v>2</v>
      </c>
    </row>
    <row r="5805" spans="1:4">
      <c r="A5805" s="2" t="s">
        <v>6053</v>
      </c>
      <c r="B5805" t="s">
        <v>5385</v>
      </c>
      <c r="C5805" t="s">
        <v>5758</v>
      </c>
      <c r="D5805">
        <v>1</v>
      </c>
    </row>
    <row r="5806" spans="1:4">
      <c r="A5806" s="2" t="s">
        <v>6419</v>
      </c>
      <c r="B5806" t="s">
        <v>5916</v>
      </c>
      <c r="C5806" t="s">
        <v>5917</v>
      </c>
      <c r="D5806">
        <v>1</v>
      </c>
    </row>
    <row r="5807" spans="1:4">
      <c r="A5807" s="2" t="s">
        <v>651</v>
      </c>
      <c r="B5807" t="s">
        <v>5385</v>
      </c>
      <c r="C5807" t="s">
        <v>5917</v>
      </c>
      <c r="D5807">
        <v>1</v>
      </c>
    </row>
    <row r="5808" spans="1:4">
      <c r="A5808" s="2" t="s">
        <v>549</v>
      </c>
      <c r="B5808" t="s">
        <v>5385</v>
      </c>
      <c r="C5808" t="s">
        <v>5917</v>
      </c>
      <c r="D5808">
        <v>1</v>
      </c>
    </row>
    <row r="5809" spans="1:4">
      <c r="A5809" s="2" t="s">
        <v>3967</v>
      </c>
      <c r="B5809" t="s">
        <v>7630</v>
      </c>
      <c r="C5809" t="s">
        <v>5917</v>
      </c>
      <c r="D5809">
        <v>2</v>
      </c>
    </row>
    <row r="5810" spans="1:4">
      <c r="A5810" s="2" t="s">
        <v>4663</v>
      </c>
      <c r="B5810" t="s">
        <v>7630</v>
      </c>
      <c r="C5810" t="s">
        <v>5917</v>
      </c>
      <c r="D5810">
        <v>2</v>
      </c>
    </row>
    <row r="5811" spans="1:4">
      <c r="A5811" s="2" t="s">
        <v>2989</v>
      </c>
      <c r="B5811" t="s">
        <v>5916</v>
      </c>
      <c r="C5811" t="s">
        <v>5917</v>
      </c>
      <c r="D5811">
        <v>2</v>
      </c>
    </row>
    <row r="5812" spans="1:4">
      <c r="A5812" s="2" t="s">
        <v>4778</v>
      </c>
      <c r="B5812" t="s">
        <v>7630</v>
      </c>
      <c r="C5812" t="s">
        <v>5917</v>
      </c>
      <c r="D5812">
        <v>2</v>
      </c>
    </row>
    <row r="5813" spans="1:4">
      <c r="A5813" s="2" t="s">
        <v>4649</v>
      </c>
      <c r="B5813" t="s">
        <v>7630</v>
      </c>
      <c r="C5813" t="s">
        <v>5917</v>
      </c>
      <c r="D5813">
        <v>2</v>
      </c>
    </row>
    <row r="5814" spans="1:4">
      <c r="A5814" s="2" t="s">
        <v>5959</v>
      </c>
      <c r="B5814" t="s">
        <v>5916</v>
      </c>
      <c r="C5814" t="s">
        <v>5917</v>
      </c>
      <c r="D5814">
        <v>1</v>
      </c>
    </row>
    <row r="5815" spans="1:4">
      <c r="A5815" s="2" t="s">
        <v>7056</v>
      </c>
      <c r="B5815" t="s">
        <v>7630</v>
      </c>
      <c r="C5815" t="s">
        <v>5917</v>
      </c>
      <c r="D5815">
        <v>2</v>
      </c>
    </row>
    <row r="5816" spans="1:4">
      <c r="A5816" s="2" t="s">
        <v>15</v>
      </c>
      <c r="B5816" t="s">
        <v>5385</v>
      </c>
      <c r="C5816" t="s">
        <v>5917</v>
      </c>
      <c r="D5816">
        <v>1</v>
      </c>
    </row>
    <row r="5817" spans="1:4">
      <c r="A5817" s="2" t="s">
        <v>3935</v>
      </c>
      <c r="B5817" t="s">
        <v>7630</v>
      </c>
      <c r="C5817" t="s">
        <v>5917</v>
      </c>
      <c r="D5817">
        <v>2</v>
      </c>
    </row>
    <row r="5818" spans="1:4">
      <c r="A5818" s="2" t="s">
        <v>5972</v>
      </c>
      <c r="B5818" t="s">
        <v>7630</v>
      </c>
      <c r="C5818" t="s">
        <v>5917</v>
      </c>
      <c r="D5818">
        <v>2</v>
      </c>
    </row>
    <row r="5819" spans="1:4">
      <c r="A5819" s="2" t="s">
        <v>7412</v>
      </c>
      <c r="B5819" t="s">
        <v>7630</v>
      </c>
      <c r="C5819" t="s">
        <v>5917</v>
      </c>
      <c r="D5819">
        <v>2</v>
      </c>
    </row>
    <row r="5820" spans="1:4">
      <c r="A5820" s="2" t="s">
        <v>1979</v>
      </c>
      <c r="B5820" t="s">
        <v>7630</v>
      </c>
      <c r="C5820" t="s">
        <v>5917</v>
      </c>
      <c r="D5820">
        <v>2</v>
      </c>
    </row>
    <row r="5821" spans="1:4">
      <c r="A5821" s="2" t="s">
        <v>3576</v>
      </c>
      <c r="B5821" t="s">
        <v>7630</v>
      </c>
      <c r="C5821" t="s">
        <v>5917</v>
      </c>
      <c r="D5821">
        <v>2</v>
      </c>
    </row>
    <row r="5822" spans="1:4">
      <c r="A5822" s="2" t="s">
        <v>3278</v>
      </c>
      <c r="B5822" t="s">
        <v>7630</v>
      </c>
      <c r="C5822" t="s">
        <v>5917</v>
      </c>
      <c r="D5822">
        <v>2</v>
      </c>
    </row>
    <row r="5823" spans="1:4">
      <c r="A5823" s="2" t="s">
        <v>6660</v>
      </c>
      <c r="B5823" t="s">
        <v>5916</v>
      </c>
      <c r="C5823" t="s">
        <v>5917</v>
      </c>
      <c r="D5823">
        <v>1</v>
      </c>
    </row>
    <row r="5824" spans="1:4">
      <c r="A5824" s="2" t="s">
        <v>550</v>
      </c>
      <c r="B5824" t="s">
        <v>5385</v>
      </c>
      <c r="C5824" t="s">
        <v>5917</v>
      </c>
      <c r="D5824">
        <v>1</v>
      </c>
    </row>
    <row r="5825" spans="1:4">
      <c r="A5825" s="2" t="s">
        <v>1506</v>
      </c>
      <c r="B5825" t="s">
        <v>7630</v>
      </c>
      <c r="C5825" t="s">
        <v>5917</v>
      </c>
      <c r="D5825">
        <v>2</v>
      </c>
    </row>
    <row r="5826" spans="1:4">
      <c r="A5826" s="2" t="s">
        <v>4271</v>
      </c>
      <c r="B5826" t="s">
        <v>7630</v>
      </c>
      <c r="C5826" t="s">
        <v>5917</v>
      </c>
      <c r="D5826">
        <v>2</v>
      </c>
    </row>
    <row r="5827" spans="1:4">
      <c r="A5827" s="2" t="s">
        <v>4231</v>
      </c>
      <c r="B5827" t="s">
        <v>7630</v>
      </c>
      <c r="C5827" t="s">
        <v>5917</v>
      </c>
      <c r="D5827">
        <v>2</v>
      </c>
    </row>
    <row r="5828" spans="1:4">
      <c r="A5828" s="2" t="s">
        <v>3601</v>
      </c>
      <c r="B5828" t="s">
        <v>7630</v>
      </c>
      <c r="C5828" t="s">
        <v>5917</v>
      </c>
      <c r="D5828">
        <v>2</v>
      </c>
    </row>
    <row r="5829" spans="1:4">
      <c r="A5829" s="2" t="s">
        <v>3296</v>
      </c>
      <c r="B5829" t="s">
        <v>7630</v>
      </c>
      <c r="C5829" t="s">
        <v>5917</v>
      </c>
      <c r="D5829">
        <v>2</v>
      </c>
    </row>
    <row r="5830" spans="1:4">
      <c r="A5830" s="2" t="s">
        <v>3249</v>
      </c>
      <c r="B5830" t="s">
        <v>7630</v>
      </c>
      <c r="C5830" t="s">
        <v>5917</v>
      </c>
      <c r="D5830">
        <v>2</v>
      </c>
    </row>
    <row r="5831" spans="1:4">
      <c r="A5831" s="2" t="s">
        <v>1784</v>
      </c>
      <c r="B5831" t="s">
        <v>7630</v>
      </c>
      <c r="C5831" t="s">
        <v>5917</v>
      </c>
      <c r="D5831">
        <v>2</v>
      </c>
    </row>
    <row r="5832" spans="1:4">
      <c r="A5832" s="2" t="s">
        <v>2000</v>
      </c>
      <c r="B5832" t="s">
        <v>7630</v>
      </c>
      <c r="C5832" t="s">
        <v>5917</v>
      </c>
      <c r="D5832">
        <v>2</v>
      </c>
    </row>
    <row r="5833" spans="1:4">
      <c r="A5833" s="2" t="s">
        <v>6807</v>
      </c>
      <c r="B5833" t="s">
        <v>7630</v>
      </c>
      <c r="C5833" t="s">
        <v>5917</v>
      </c>
      <c r="D5833">
        <v>2</v>
      </c>
    </row>
    <row r="5834" spans="1:4">
      <c r="A5834" s="2" t="s">
        <v>6187</v>
      </c>
      <c r="B5834" t="s">
        <v>7630</v>
      </c>
      <c r="C5834" t="s">
        <v>5917</v>
      </c>
      <c r="D5834">
        <v>2</v>
      </c>
    </row>
    <row r="5835" spans="1:4">
      <c r="A5835" s="2" t="s">
        <v>3643</v>
      </c>
      <c r="B5835" t="s">
        <v>7630</v>
      </c>
      <c r="C5835" t="s">
        <v>5917</v>
      </c>
      <c r="D5835">
        <v>2</v>
      </c>
    </row>
    <row r="5836" spans="1:4">
      <c r="A5836" s="2" t="s">
        <v>4494</v>
      </c>
      <c r="B5836" t="s">
        <v>7630</v>
      </c>
      <c r="C5836" t="s">
        <v>5917</v>
      </c>
      <c r="D5836">
        <v>2</v>
      </c>
    </row>
    <row r="5837" spans="1:4">
      <c r="A5837" s="2" t="s">
        <v>1390</v>
      </c>
      <c r="B5837" t="s">
        <v>7630</v>
      </c>
      <c r="C5837" t="s">
        <v>5917</v>
      </c>
      <c r="D5837">
        <v>2</v>
      </c>
    </row>
    <row r="5838" spans="1:4">
      <c r="A5838" s="2" t="s">
        <v>4034</v>
      </c>
      <c r="B5838" t="s">
        <v>7630</v>
      </c>
      <c r="C5838" t="s">
        <v>5917</v>
      </c>
      <c r="D5838">
        <v>2</v>
      </c>
    </row>
    <row r="5839" spans="1:4">
      <c r="A5839" s="2" t="s">
        <v>4000</v>
      </c>
      <c r="B5839" t="s">
        <v>7630</v>
      </c>
      <c r="C5839" t="s">
        <v>5917</v>
      </c>
      <c r="D5839">
        <v>2</v>
      </c>
    </row>
    <row r="5840" spans="1:4">
      <c r="A5840" s="2" t="s">
        <v>4786</v>
      </c>
      <c r="B5840" t="s">
        <v>7630</v>
      </c>
      <c r="C5840" t="s">
        <v>5917</v>
      </c>
      <c r="D5840">
        <v>2</v>
      </c>
    </row>
    <row r="5841" spans="1:4">
      <c r="A5841" s="2" t="s">
        <v>2095</v>
      </c>
      <c r="B5841" t="s">
        <v>7630</v>
      </c>
      <c r="C5841" t="s">
        <v>5917</v>
      </c>
      <c r="D5841">
        <v>2</v>
      </c>
    </row>
    <row r="5842" spans="1:4">
      <c r="A5842" s="2" t="s">
        <v>6224</v>
      </c>
      <c r="B5842" t="s">
        <v>5916</v>
      </c>
      <c r="C5842" t="s">
        <v>5757</v>
      </c>
      <c r="D5842">
        <v>1</v>
      </c>
    </row>
    <row r="5843" spans="1:4">
      <c r="A5843" s="2" t="s">
        <v>7516</v>
      </c>
      <c r="B5843" t="s">
        <v>5168</v>
      </c>
      <c r="C5843" t="s">
        <v>5917</v>
      </c>
      <c r="D5843">
        <v>2</v>
      </c>
    </row>
    <row r="5844" spans="1:4">
      <c r="A5844" s="2" t="s">
        <v>6825</v>
      </c>
      <c r="B5844" t="s">
        <v>639</v>
      </c>
      <c r="C5844" t="s">
        <v>5917</v>
      </c>
      <c r="D5844">
        <v>1</v>
      </c>
    </row>
    <row r="5845" spans="1:4">
      <c r="A5845" s="2" t="s">
        <v>6593</v>
      </c>
      <c r="B5845" t="s">
        <v>5385</v>
      </c>
      <c r="C5845" t="s">
        <v>5917</v>
      </c>
      <c r="D5845">
        <v>1</v>
      </c>
    </row>
    <row r="5846" spans="1:4">
      <c r="A5846" s="2" t="s">
        <v>233</v>
      </c>
      <c r="B5846" t="s">
        <v>5385</v>
      </c>
      <c r="C5846" t="s">
        <v>5758</v>
      </c>
      <c r="D5846">
        <v>1</v>
      </c>
    </row>
    <row r="5847" spans="1:4">
      <c r="A5847" s="2" t="s">
        <v>1532</v>
      </c>
      <c r="B5847" t="s">
        <v>7630</v>
      </c>
      <c r="C5847" t="s">
        <v>5917</v>
      </c>
      <c r="D5847">
        <v>2</v>
      </c>
    </row>
    <row r="5848" spans="1:4">
      <c r="A5848" s="2" t="s">
        <v>4472</v>
      </c>
      <c r="B5848" t="s">
        <v>7630</v>
      </c>
      <c r="C5848" t="s">
        <v>5917</v>
      </c>
      <c r="D5848">
        <v>2</v>
      </c>
    </row>
    <row r="5849" spans="1:4">
      <c r="A5849" s="2" t="s">
        <v>4839</v>
      </c>
      <c r="B5849" t="s">
        <v>7630</v>
      </c>
      <c r="C5849" t="s">
        <v>5917</v>
      </c>
      <c r="D5849">
        <v>2</v>
      </c>
    </row>
    <row r="5850" spans="1:4">
      <c r="A5850" s="2" t="s">
        <v>2064</v>
      </c>
      <c r="B5850" t="s">
        <v>7630</v>
      </c>
      <c r="C5850" t="s">
        <v>5917</v>
      </c>
      <c r="D5850">
        <v>2</v>
      </c>
    </row>
    <row r="5851" spans="1:4">
      <c r="A5851" s="2" t="s">
        <v>6733</v>
      </c>
      <c r="B5851" t="s">
        <v>7630</v>
      </c>
      <c r="C5851" t="s">
        <v>5917</v>
      </c>
      <c r="D5851">
        <v>2</v>
      </c>
    </row>
    <row r="5852" spans="1:4">
      <c r="A5852" s="2" t="s">
        <v>797</v>
      </c>
      <c r="B5852" t="s">
        <v>5385</v>
      </c>
      <c r="C5852" t="s">
        <v>5917</v>
      </c>
      <c r="D5852">
        <v>1</v>
      </c>
    </row>
    <row r="5853" spans="1:4">
      <c r="A5853" s="2" t="s">
        <v>3359</v>
      </c>
      <c r="B5853" t="s">
        <v>7630</v>
      </c>
      <c r="C5853" t="s">
        <v>5917</v>
      </c>
      <c r="D5853">
        <v>2</v>
      </c>
    </row>
    <row r="5854" spans="1:4">
      <c r="A5854" s="2" t="s">
        <v>7916</v>
      </c>
      <c r="B5854" t="s">
        <v>7630</v>
      </c>
      <c r="C5854" t="s">
        <v>5917</v>
      </c>
      <c r="D5854">
        <v>2</v>
      </c>
    </row>
    <row r="5855" spans="1:4">
      <c r="A5855" s="2" t="s">
        <v>5025</v>
      </c>
      <c r="B5855" t="s">
        <v>7630</v>
      </c>
      <c r="C5855" t="s">
        <v>5917</v>
      </c>
      <c r="D5855">
        <v>2</v>
      </c>
    </row>
    <row r="5856" spans="1:4">
      <c r="A5856" s="2" t="s">
        <v>7342</v>
      </c>
      <c r="B5856" t="s">
        <v>7630</v>
      </c>
      <c r="C5856" t="s">
        <v>5917</v>
      </c>
      <c r="D5856">
        <v>2</v>
      </c>
    </row>
    <row r="5857" spans="1:4">
      <c r="A5857" s="2" t="s">
        <v>6721</v>
      </c>
      <c r="B5857" t="s">
        <v>7630</v>
      </c>
      <c r="C5857" t="s">
        <v>5917</v>
      </c>
      <c r="D5857">
        <v>2</v>
      </c>
    </row>
    <row r="5858" spans="1:4">
      <c r="A5858" s="2" t="s">
        <v>958</v>
      </c>
      <c r="B5858" t="s">
        <v>5385</v>
      </c>
      <c r="C5858" t="s">
        <v>5917</v>
      </c>
      <c r="D5858">
        <v>1</v>
      </c>
    </row>
    <row r="5859" spans="1:4">
      <c r="A5859" s="2" t="s">
        <v>1602</v>
      </c>
      <c r="B5859" t="s">
        <v>7630</v>
      </c>
      <c r="C5859" t="s">
        <v>5917</v>
      </c>
      <c r="D5859">
        <v>2</v>
      </c>
    </row>
    <row r="5860" spans="1:4">
      <c r="A5860" s="2" t="s">
        <v>4032</v>
      </c>
      <c r="B5860" t="s">
        <v>7630</v>
      </c>
      <c r="C5860" t="s">
        <v>5917</v>
      </c>
      <c r="D5860">
        <v>2</v>
      </c>
    </row>
    <row r="5861" spans="1:4">
      <c r="A5861" s="2" t="s">
        <v>3055</v>
      </c>
      <c r="B5861" t="s">
        <v>7630</v>
      </c>
      <c r="C5861" t="s">
        <v>5917</v>
      </c>
      <c r="D5861">
        <v>2</v>
      </c>
    </row>
    <row r="5862" spans="1:4">
      <c r="A5862" s="2" t="s">
        <v>5315</v>
      </c>
      <c r="B5862" t="s">
        <v>7630</v>
      </c>
      <c r="C5862" t="s">
        <v>5917</v>
      </c>
      <c r="D5862">
        <v>2</v>
      </c>
    </row>
    <row r="5863" spans="1:4">
      <c r="A5863" s="2" t="s">
        <v>3572</v>
      </c>
      <c r="B5863" t="s">
        <v>7630</v>
      </c>
      <c r="C5863" t="s">
        <v>5917</v>
      </c>
      <c r="D5863">
        <v>2</v>
      </c>
    </row>
    <row r="5864" spans="1:4">
      <c r="A5864" s="2" t="s">
        <v>2742</v>
      </c>
      <c r="B5864" t="s">
        <v>5385</v>
      </c>
      <c r="C5864" t="s">
        <v>5917</v>
      </c>
      <c r="D5864">
        <v>1</v>
      </c>
    </row>
    <row r="5865" spans="1:4">
      <c r="A5865" s="2" t="s">
        <v>371</v>
      </c>
      <c r="B5865" t="s">
        <v>991</v>
      </c>
      <c r="C5865" t="s">
        <v>5917</v>
      </c>
      <c r="D5865">
        <v>1</v>
      </c>
    </row>
    <row r="5866" spans="1:4">
      <c r="A5866" s="2" t="s">
        <v>3515</v>
      </c>
      <c r="B5866" t="s">
        <v>7630</v>
      </c>
      <c r="C5866" t="s">
        <v>5917</v>
      </c>
      <c r="D5866">
        <v>2</v>
      </c>
    </row>
    <row r="5867" spans="1:4">
      <c r="A5867" s="2" t="s">
        <v>3187</v>
      </c>
      <c r="B5867" t="s">
        <v>7630</v>
      </c>
      <c r="C5867" t="s">
        <v>5917</v>
      </c>
      <c r="D5867">
        <v>2</v>
      </c>
    </row>
    <row r="5868" spans="1:4">
      <c r="A5868" s="2" t="s">
        <v>5185</v>
      </c>
      <c r="B5868" t="s">
        <v>7630</v>
      </c>
      <c r="C5868" t="s">
        <v>5917</v>
      </c>
      <c r="D5868">
        <v>2</v>
      </c>
    </row>
    <row r="5869" spans="1:4">
      <c r="A5869" s="2" t="s">
        <v>3138</v>
      </c>
      <c r="B5869" t="s">
        <v>7630</v>
      </c>
      <c r="C5869" t="s">
        <v>5917</v>
      </c>
      <c r="D5869">
        <v>2</v>
      </c>
    </row>
    <row r="5870" spans="1:4">
      <c r="A5870" s="2" t="s">
        <v>4996</v>
      </c>
      <c r="B5870" t="s">
        <v>7630</v>
      </c>
      <c r="C5870" t="s">
        <v>5917</v>
      </c>
      <c r="D5870">
        <v>2</v>
      </c>
    </row>
    <row r="5871" spans="1:4">
      <c r="A5871" s="2" t="s">
        <v>5561</v>
      </c>
      <c r="B5871" t="s">
        <v>5916</v>
      </c>
      <c r="C5871" t="s">
        <v>5917</v>
      </c>
      <c r="D5871">
        <v>1</v>
      </c>
    </row>
    <row r="5872" spans="1:4">
      <c r="A5872" s="2" t="s">
        <v>2373</v>
      </c>
      <c r="B5872" t="s">
        <v>2734</v>
      </c>
      <c r="C5872" t="s">
        <v>5758</v>
      </c>
      <c r="D5872">
        <v>1</v>
      </c>
    </row>
    <row r="5873" spans="1:4">
      <c r="A5873" s="2" t="s">
        <v>762</v>
      </c>
      <c r="B5873" t="s">
        <v>5385</v>
      </c>
      <c r="C5873" t="s">
        <v>5917</v>
      </c>
      <c r="D5873">
        <v>1</v>
      </c>
    </row>
    <row r="5874" spans="1:4">
      <c r="A5874" s="2" t="s">
        <v>2815</v>
      </c>
      <c r="B5874" t="s">
        <v>5916</v>
      </c>
      <c r="C5874" t="s">
        <v>5756</v>
      </c>
      <c r="D5874">
        <v>1</v>
      </c>
    </row>
    <row r="5875" spans="1:4">
      <c r="A5875" s="2" t="s">
        <v>7</v>
      </c>
      <c r="B5875" t="s">
        <v>5385</v>
      </c>
      <c r="C5875" t="s">
        <v>5917</v>
      </c>
      <c r="D5875">
        <v>1</v>
      </c>
    </row>
    <row r="5876" spans="1:4">
      <c r="A5876" s="2" t="s">
        <v>4539</v>
      </c>
      <c r="B5876" t="s">
        <v>7630</v>
      </c>
      <c r="C5876" t="s">
        <v>5917</v>
      </c>
      <c r="D5876">
        <v>2</v>
      </c>
    </row>
    <row r="5877" spans="1:4">
      <c r="A5877" s="2" t="s">
        <v>7853</v>
      </c>
      <c r="B5877" t="s">
        <v>7630</v>
      </c>
      <c r="C5877" t="s">
        <v>5917</v>
      </c>
      <c r="D5877">
        <v>2</v>
      </c>
    </row>
    <row r="5878" spans="1:4">
      <c r="A5878" s="2" t="s">
        <v>6789</v>
      </c>
      <c r="B5878" t="s">
        <v>7630</v>
      </c>
      <c r="C5878" t="s">
        <v>5917</v>
      </c>
      <c r="D5878">
        <v>2</v>
      </c>
    </row>
    <row r="5879" spans="1:4">
      <c r="A5879" s="2" t="s">
        <v>1987</v>
      </c>
      <c r="B5879" t="s">
        <v>5385</v>
      </c>
      <c r="C5879" t="s">
        <v>5917</v>
      </c>
      <c r="D5879">
        <v>1</v>
      </c>
    </row>
    <row r="5880" spans="1:4">
      <c r="A5880" s="2" t="s">
        <v>2408</v>
      </c>
      <c r="B5880" t="s">
        <v>7630</v>
      </c>
      <c r="C5880" t="s">
        <v>5756</v>
      </c>
      <c r="D5880">
        <v>2</v>
      </c>
    </row>
    <row r="5881" spans="1:4">
      <c r="A5881" s="2" t="s">
        <v>764</v>
      </c>
      <c r="B5881" t="s">
        <v>5385</v>
      </c>
      <c r="C5881" t="s">
        <v>5917</v>
      </c>
      <c r="D5881">
        <v>1</v>
      </c>
    </row>
    <row r="5882" spans="1:4">
      <c r="A5882" s="2" t="s">
        <v>1301</v>
      </c>
      <c r="B5882" t="s">
        <v>5385</v>
      </c>
      <c r="C5882" t="s">
        <v>5917</v>
      </c>
      <c r="D5882">
        <v>1</v>
      </c>
    </row>
    <row r="5883" spans="1:4">
      <c r="A5883" s="2" t="s">
        <v>4414</v>
      </c>
      <c r="B5883" t="s">
        <v>7630</v>
      </c>
      <c r="C5883" t="s">
        <v>5917</v>
      </c>
      <c r="D5883">
        <v>2</v>
      </c>
    </row>
    <row r="5884" spans="1:4">
      <c r="A5884" s="2" t="s">
        <v>3821</v>
      </c>
      <c r="B5884" t="s">
        <v>7630</v>
      </c>
      <c r="C5884" t="s">
        <v>5917</v>
      </c>
      <c r="D5884">
        <v>2</v>
      </c>
    </row>
    <row r="5885" spans="1:4">
      <c r="A5885" s="2" t="s">
        <v>3536</v>
      </c>
      <c r="B5885" t="s">
        <v>7630</v>
      </c>
      <c r="C5885" t="s">
        <v>5917</v>
      </c>
      <c r="D5885">
        <v>2</v>
      </c>
    </row>
    <row r="5886" spans="1:4">
      <c r="A5886" s="2" t="s">
        <v>4900</v>
      </c>
      <c r="B5886" t="s">
        <v>7630</v>
      </c>
      <c r="C5886" t="s">
        <v>5917</v>
      </c>
      <c r="D5886">
        <v>2</v>
      </c>
    </row>
    <row r="5887" spans="1:4">
      <c r="A5887" s="2" t="s">
        <v>5703</v>
      </c>
      <c r="B5887" t="s">
        <v>5916</v>
      </c>
      <c r="C5887" t="s">
        <v>5757</v>
      </c>
      <c r="D5887">
        <v>1</v>
      </c>
    </row>
    <row r="5888" spans="1:4">
      <c r="A5888" s="2" t="s">
        <v>6026</v>
      </c>
      <c r="B5888" t="s">
        <v>5916</v>
      </c>
      <c r="C5888" t="s">
        <v>5917</v>
      </c>
      <c r="D5888">
        <v>1</v>
      </c>
    </row>
    <row r="5889" spans="1:4">
      <c r="A5889" s="2" t="s">
        <v>5610</v>
      </c>
      <c r="B5889" t="s">
        <v>5385</v>
      </c>
      <c r="C5889" t="s">
        <v>5917</v>
      </c>
      <c r="D5889">
        <v>1</v>
      </c>
    </row>
    <row r="5890" spans="1:4">
      <c r="A5890" s="2" t="s">
        <v>2401</v>
      </c>
      <c r="B5890" t="s">
        <v>7630</v>
      </c>
      <c r="C5890" t="s">
        <v>5917</v>
      </c>
      <c r="D5890">
        <v>2</v>
      </c>
    </row>
    <row r="5891" spans="1:4">
      <c r="A5891" s="2" t="s">
        <v>1176</v>
      </c>
      <c r="B5891" t="s">
        <v>5916</v>
      </c>
      <c r="C5891" t="s">
        <v>5758</v>
      </c>
      <c r="D5891">
        <v>1</v>
      </c>
    </row>
    <row r="5892" spans="1:4">
      <c r="A5892" s="2" t="s">
        <v>178</v>
      </c>
      <c r="B5892" t="s">
        <v>5385</v>
      </c>
      <c r="C5892" t="s">
        <v>5917</v>
      </c>
      <c r="D5892">
        <v>1</v>
      </c>
    </row>
    <row r="5893" spans="1:4">
      <c r="A5893" s="2" t="s">
        <v>212</v>
      </c>
      <c r="B5893" t="s">
        <v>5385</v>
      </c>
      <c r="C5893" t="s">
        <v>5758</v>
      </c>
      <c r="D5893">
        <v>1</v>
      </c>
    </row>
    <row r="5894" spans="1:4">
      <c r="A5894" s="2" t="s">
        <v>1363</v>
      </c>
      <c r="B5894" t="s">
        <v>7630</v>
      </c>
      <c r="C5894" t="s">
        <v>5917</v>
      </c>
      <c r="D5894">
        <v>2</v>
      </c>
    </row>
    <row r="5895" spans="1:4">
      <c r="A5895" s="2" t="s">
        <v>3209</v>
      </c>
      <c r="B5895" t="s">
        <v>7630</v>
      </c>
      <c r="C5895" t="s">
        <v>5917</v>
      </c>
      <c r="D5895">
        <v>2</v>
      </c>
    </row>
    <row r="5896" spans="1:4">
      <c r="A5896" s="2" t="s">
        <v>8027</v>
      </c>
      <c r="B5896" t="s">
        <v>7630</v>
      </c>
      <c r="C5896" t="s">
        <v>5917</v>
      </c>
      <c r="D5896">
        <v>2</v>
      </c>
    </row>
    <row r="5897" spans="1:4">
      <c r="A5897" s="2" t="s">
        <v>4682</v>
      </c>
      <c r="B5897" t="s">
        <v>7630</v>
      </c>
      <c r="C5897" t="s">
        <v>5917</v>
      </c>
      <c r="D5897">
        <v>2</v>
      </c>
    </row>
    <row r="5898" spans="1:4">
      <c r="A5898" s="2" t="s">
        <v>7381</v>
      </c>
      <c r="B5898" t="s">
        <v>7630</v>
      </c>
      <c r="C5898" t="s">
        <v>5917</v>
      </c>
      <c r="D5898">
        <v>2</v>
      </c>
    </row>
    <row r="5899" spans="1:4">
      <c r="A5899" s="2" t="s">
        <v>6797</v>
      </c>
      <c r="B5899" t="s">
        <v>7630</v>
      </c>
      <c r="C5899" t="s">
        <v>5917</v>
      </c>
      <c r="D5899">
        <v>2</v>
      </c>
    </row>
    <row r="5900" spans="1:4">
      <c r="A5900" s="2" t="s">
        <v>7254</v>
      </c>
      <c r="B5900" t="s">
        <v>7630</v>
      </c>
      <c r="C5900" t="s">
        <v>5917</v>
      </c>
      <c r="D5900">
        <v>2</v>
      </c>
    </row>
    <row r="5901" spans="1:4">
      <c r="A5901" s="2" t="s">
        <v>7636</v>
      </c>
      <c r="B5901" t="s">
        <v>8022</v>
      </c>
      <c r="C5901" t="s">
        <v>5917</v>
      </c>
      <c r="D5901">
        <v>1</v>
      </c>
    </row>
    <row r="5902" spans="1:4">
      <c r="A5902" s="2" t="s">
        <v>6472</v>
      </c>
      <c r="B5902" t="s">
        <v>7630</v>
      </c>
      <c r="C5902" t="s">
        <v>5917</v>
      </c>
      <c r="D5902">
        <v>2</v>
      </c>
    </row>
    <row r="5903" spans="1:4">
      <c r="A5903" s="2" t="s">
        <v>410</v>
      </c>
      <c r="B5903" t="s">
        <v>5916</v>
      </c>
      <c r="C5903" t="s">
        <v>5917</v>
      </c>
      <c r="D5903">
        <v>1</v>
      </c>
    </row>
    <row r="5904" spans="1:4">
      <c r="A5904" s="2" t="s">
        <v>4175</v>
      </c>
      <c r="B5904" t="s">
        <v>7630</v>
      </c>
      <c r="C5904" t="s">
        <v>5917</v>
      </c>
      <c r="D5904">
        <v>2</v>
      </c>
    </row>
    <row r="5905" spans="1:4">
      <c r="A5905" s="2" t="s">
        <v>5121</v>
      </c>
      <c r="B5905" t="s">
        <v>7630</v>
      </c>
      <c r="C5905" t="s">
        <v>5917</v>
      </c>
      <c r="D5905">
        <v>2</v>
      </c>
    </row>
    <row r="5906" spans="1:4">
      <c r="A5906" s="2" t="s">
        <v>5408</v>
      </c>
      <c r="B5906" t="s">
        <v>7630</v>
      </c>
      <c r="C5906" t="s">
        <v>5917</v>
      </c>
      <c r="D5906">
        <v>2</v>
      </c>
    </row>
    <row r="5907" spans="1:4">
      <c r="A5907" s="2" t="s">
        <v>7564</v>
      </c>
      <c r="B5907" t="s">
        <v>7630</v>
      </c>
      <c r="C5907" t="s">
        <v>5917</v>
      </c>
      <c r="D5907">
        <v>2</v>
      </c>
    </row>
    <row r="5908" spans="1:4">
      <c r="A5908" s="2" t="s">
        <v>2669</v>
      </c>
      <c r="B5908" t="s">
        <v>5916</v>
      </c>
      <c r="C5908" t="s">
        <v>5917</v>
      </c>
      <c r="D5908">
        <v>1</v>
      </c>
    </row>
    <row r="5909" spans="1:4">
      <c r="A5909" s="2" t="s">
        <v>6440</v>
      </c>
      <c r="B5909" t="s">
        <v>5385</v>
      </c>
      <c r="C5909" t="s">
        <v>5917</v>
      </c>
      <c r="D5909">
        <v>1</v>
      </c>
    </row>
    <row r="5910" spans="1:4">
      <c r="A5910" s="2" t="s">
        <v>1089</v>
      </c>
      <c r="B5910" t="s">
        <v>5916</v>
      </c>
      <c r="C5910" t="s">
        <v>5917</v>
      </c>
      <c r="D5910">
        <v>1</v>
      </c>
    </row>
    <row r="5911" spans="1:4">
      <c r="A5911" s="2" t="s">
        <v>2439</v>
      </c>
      <c r="B5911" t="s">
        <v>2593</v>
      </c>
      <c r="C5911" t="s">
        <v>5917</v>
      </c>
      <c r="D5911">
        <v>1</v>
      </c>
    </row>
    <row r="5912" spans="1:4">
      <c r="A5912" s="2" t="s">
        <v>4456</v>
      </c>
      <c r="B5912" t="s">
        <v>7630</v>
      </c>
      <c r="C5912" t="s">
        <v>5917</v>
      </c>
      <c r="D5912">
        <v>2</v>
      </c>
    </row>
    <row r="5913" spans="1:4">
      <c r="A5913" s="2" t="s">
        <v>7612</v>
      </c>
      <c r="B5913" t="s">
        <v>7630</v>
      </c>
      <c r="C5913" t="s">
        <v>5917</v>
      </c>
      <c r="D5913">
        <v>2</v>
      </c>
    </row>
    <row r="5914" spans="1:4">
      <c r="A5914" s="2" t="s">
        <v>3219</v>
      </c>
      <c r="B5914" t="s">
        <v>7630</v>
      </c>
      <c r="C5914" t="s">
        <v>5917</v>
      </c>
      <c r="D5914">
        <v>2</v>
      </c>
    </row>
    <row r="5915" spans="1:4">
      <c r="A5915" s="2" t="s">
        <v>7836</v>
      </c>
      <c r="B5915" t="s">
        <v>5385</v>
      </c>
      <c r="C5915" t="s">
        <v>5917</v>
      </c>
      <c r="D5915">
        <v>1</v>
      </c>
    </row>
    <row r="5916" spans="1:4">
      <c r="A5916" s="2" t="s">
        <v>5918</v>
      </c>
      <c r="B5916" t="s">
        <v>7630</v>
      </c>
      <c r="C5916" t="s">
        <v>5917</v>
      </c>
      <c r="D5916">
        <v>2</v>
      </c>
    </row>
    <row r="5917" spans="1:4">
      <c r="A5917" s="2" t="s">
        <v>6632</v>
      </c>
      <c r="B5917" t="s">
        <v>5385</v>
      </c>
      <c r="C5917" t="s">
        <v>5917</v>
      </c>
      <c r="D5917">
        <v>1</v>
      </c>
    </row>
    <row r="5918" spans="1:4">
      <c r="A5918" s="2" t="s">
        <v>2566</v>
      </c>
      <c r="B5918" t="s">
        <v>5916</v>
      </c>
      <c r="C5918" t="s">
        <v>5917</v>
      </c>
      <c r="D5918">
        <v>1</v>
      </c>
    </row>
    <row r="5919" spans="1:4">
      <c r="A5919" s="2" t="s">
        <v>2743</v>
      </c>
      <c r="B5919" t="s">
        <v>5916</v>
      </c>
      <c r="C5919" t="s">
        <v>5917</v>
      </c>
      <c r="D5919">
        <v>1</v>
      </c>
    </row>
    <row r="5920" spans="1:4">
      <c r="A5920" s="2" t="s">
        <v>1647</v>
      </c>
      <c r="B5920" t="s">
        <v>7630</v>
      </c>
      <c r="C5920" t="s">
        <v>5917</v>
      </c>
      <c r="D5920">
        <v>2</v>
      </c>
    </row>
    <row r="5921" spans="1:4">
      <c r="A5921" s="2" t="s">
        <v>4259</v>
      </c>
      <c r="B5921" t="s">
        <v>7630</v>
      </c>
      <c r="C5921" t="s">
        <v>5917</v>
      </c>
      <c r="D5921">
        <v>2</v>
      </c>
    </row>
    <row r="5922" spans="1:4">
      <c r="A5922" s="2" t="s">
        <v>4551</v>
      </c>
      <c r="B5922" t="s">
        <v>7630</v>
      </c>
      <c r="C5922" t="s">
        <v>5917</v>
      </c>
      <c r="D5922">
        <v>2</v>
      </c>
    </row>
    <row r="5923" spans="1:4">
      <c r="A5923" s="2" t="s">
        <v>3483</v>
      </c>
      <c r="B5923" t="s">
        <v>7630</v>
      </c>
      <c r="C5923" t="s">
        <v>5917</v>
      </c>
      <c r="D5923">
        <v>2</v>
      </c>
    </row>
    <row r="5924" spans="1:4">
      <c r="A5924" s="2" t="s">
        <v>1759</v>
      </c>
      <c r="B5924" t="s">
        <v>7630</v>
      </c>
      <c r="C5924" t="s">
        <v>5917</v>
      </c>
      <c r="D5924">
        <v>2</v>
      </c>
    </row>
    <row r="5925" spans="1:4">
      <c r="A5925" s="2" t="s">
        <v>5684</v>
      </c>
      <c r="B5925" t="s">
        <v>7630</v>
      </c>
      <c r="C5925" t="s">
        <v>5757</v>
      </c>
      <c r="D5925">
        <v>2</v>
      </c>
    </row>
    <row r="5926" spans="1:4">
      <c r="A5926" s="2" t="s">
        <v>2670</v>
      </c>
      <c r="B5926" t="s">
        <v>5916</v>
      </c>
      <c r="C5926" t="s">
        <v>5917</v>
      </c>
      <c r="D5926">
        <v>1</v>
      </c>
    </row>
    <row r="5927" spans="1:4">
      <c r="A5927" s="2" t="s">
        <v>126</v>
      </c>
      <c r="B5927" t="s">
        <v>5385</v>
      </c>
      <c r="C5927" t="s">
        <v>5917</v>
      </c>
      <c r="D5927">
        <v>1</v>
      </c>
    </row>
    <row r="5928" spans="1:4">
      <c r="A5928" s="2" t="s">
        <v>5565</v>
      </c>
      <c r="B5928" t="s">
        <v>5385</v>
      </c>
      <c r="C5928" t="s">
        <v>5917</v>
      </c>
      <c r="D5928">
        <v>1</v>
      </c>
    </row>
    <row r="5929" spans="1:4">
      <c r="A5929" s="2" t="s">
        <v>6751</v>
      </c>
      <c r="B5929" t="s">
        <v>7630</v>
      </c>
      <c r="C5929" t="s">
        <v>5917</v>
      </c>
      <c r="D5929">
        <v>2</v>
      </c>
    </row>
    <row r="5930" spans="1:4">
      <c r="A5930" s="2" t="s">
        <v>2369</v>
      </c>
      <c r="B5930" t="s">
        <v>2771</v>
      </c>
      <c r="C5930" t="s">
        <v>5757</v>
      </c>
      <c r="D5930">
        <v>2</v>
      </c>
    </row>
    <row r="5931" spans="1:4">
      <c r="A5931" s="2" t="s">
        <v>2407</v>
      </c>
      <c r="B5931" t="s">
        <v>5173</v>
      </c>
      <c r="C5931" t="s">
        <v>5756</v>
      </c>
      <c r="D5931">
        <v>2</v>
      </c>
    </row>
    <row r="5932" spans="1:4">
      <c r="A5932" s="2" t="s">
        <v>1252</v>
      </c>
      <c r="B5932" t="s">
        <v>5916</v>
      </c>
      <c r="C5932" t="s">
        <v>5758</v>
      </c>
      <c r="D5932">
        <v>1</v>
      </c>
    </row>
    <row r="5933" spans="1:4">
      <c r="A5933" s="2" t="s">
        <v>1217</v>
      </c>
      <c r="B5933" t="s">
        <v>5385</v>
      </c>
      <c r="C5933" t="s">
        <v>5917</v>
      </c>
      <c r="D5933">
        <v>1</v>
      </c>
    </row>
    <row r="5934" spans="1:4">
      <c r="A5934" s="2" t="s">
        <v>5463</v>
      </c>
      <c r="B5934" t="s">
        <v>7630</v>
      </c>
      <c r="C5934" t="s">
        <v>5917</v>
      </c>
      <c r="D5934">
        <v>2</v>
      </c>
    </row>
    <row r="5935" spans="1:4">
      <c r="A5935" s="2" t="s">
        <v>5841</v>
      </c>
      <c r="B5935" t="s">
        <v>7630</v>
      </c>
      <c r="C5935" t="s">
        <v>5917</v>
      </c>
      <c r="D5935">
        <v>2</v>
      </c>
    </row>
    <row r="5936" spans="1:4">
      <c r="A5936" s="2" t="s">
        <v>6929</v>
      </c>
      <c r="B5936" t="s">
        <v>7630</v>
      </c>
      <c r="C5936" t="s">
        <v>5917</v>
      </c>
      <c r="D5936">
        <v>2</v>
      </c>
    </row>
    <row r="5937" spans="1:4">
      <c r="A5937" s="2" t="s">
        <v>1420</v>
      </c>
      <c r="B5937" t="s">
        <v>7630</v>
      </c>
      <c r="C5937" t="s">
        <v>5917</v>
      </c>
      <c r="D5937">
        <v>2</v>
      </c>
    </row>
    <row r="5938" spans="1:4">
      <c r="A5938" s="2" t="s">
        <v>4669</v>
      </c>
      <c r="B5938" t="s">
        <v>7630</v>
      </c>
      <c r="C5938" t="s">
        <v>5917</v>
      </c>
      <c r="D5938">
        <v>2</v>
      </c>
    </row>
    <row r="5939" spans="1:4">
      <c r="A5939" s="2" t="s">
        <v>7791</v>
      </c>
      <c r="B5939" t="s">
        <v>7630</v>
      </c>
      <c r="C5939" t="s">
        <v>5917</v>
      </c>
      <c r="D5939">
        <v>2</v>
      </c>
    </row>
    <row r="5940" spans="1:4">
      <c r="A5940" s="2" t="s">
        <v>7454</v>
      </c>
      <c r="B5940" t="s">
        <v>7630</v>
      </c>
      <c r="C5940" t="s">
        <v>5917</v>
      </c>
      <c r="D5940">
        <v>2</v>
      </c>
    </row>
    <row r="5941" spans="1:4">
      <c r="A5941" s="2" t="s">
        <v>6640</v>
      </c>
      <c r="B5941" t="s">
        <v>7630</v>
      </c>
      <c r="C5941" t="s">
        <v>5917</v>
      </c>
      <c r="D5941">
        <v>2</v>
      </c>
    </row>
    <row r="5942" spans="1:4">
      <c r="A5942" s="2" t="s">
        <v>1810</v>
      </c>
      <c r="B5942" t="s">
        <v>5916</v>
      </c>
      <c r="C5942" t="s">
        <v>5917</v>
      </c>
      <c r="D5942">
        <v>2</v>
      </c>
    </row>
    <row r="5943" spans="1:4">
      <c r="A5943" s="2" t="s">
        <v>4624</v>
      </c>
      <c r="B5943" t="s">
        <v>7630</v>
      </c>
      <c r="C5943" t="s">
        <v>5917</v>
      </c>
      <c r="D5943">
        <v>2</v>
      </c>
    </row>
    <row r="5944" spans="1:4">
      <c r="A5944" s="2" t="s">
        <v>4067</v>
      </c>
      <c r="B5944" t="s">
        <v>7630</v>
      </c>
      <c r="C5944" t="s">
        <v>5917</v>
      </c>
      <c r="D5944">
        <v>2</v>
      </c>
    </row>
    <row r="5945" spans="1:4">
      <c r="A5945" s="2" t="s">
        <v>7909</v>
      </c>
      <c r="B5945" t="s">
        <v>7630</v>
      </c>
      <c r="C5945" t="s">
        <v>5917</v>
      </c>
      <c r="D5945">
        <v>2</v>
      </c>
    </row>
    <row r="5946" spans="1:4">
      <c r="A5946" s="2" t="s">
        <v>7937</v>
      </c>
      <c r="B5946" t="s">
        <v>7630</v>
      </c>
      <c r="C5946" t="s">
        <v>5917</v>
      </c>
      <c r="D5946">
        <v>2</v>
      </c>
    </row>
    <row r="5947" spans="1:4">
      <c r="A5947" s="2" t="s">
        <v>7425</v>
      </c>
      <c r="B5947" t="s">
        <v>7630</v>
      </c>
      <c r="C5947" t="s">
        <v>5917</v>
      </c>
      <c r="D5947">
        <v>2</v>
      </c>
    </row>
    <row r="5948" spans="1:4">
      <c r="A5948" s="2" t="s">
        <v>2093</v>
      </c>
      <c r="B5948" t="s">
        <v>5385</v>
      </c>
      <c r="C5948" t="s">
        <v>5917</v>
      </c>
      <c r="D5948">
        <v>1</v>
      </c>
    </row>
    <row r="5949" spans="1:4">
      <c r="A5949" s="2" t="s">
        <v>6893</v>
      </c>
      <c r="B5949" t="s">
        <v>7630</v>
      </c>
      <c r="C5949" t="s">
        <v>5917</v>
      </c>
      <c r="D5949">
        <v>2</v>
      </c>
    </row>
    <row r="5950" spans="1:4">
      <c r="A5950" s="2" t="s">
        <v>2846</v>
      </c>
      <c r="B5950" t="s">
        <v>7630</v>
      </c>
      <c r="C5950" t="s">
        <v>5917</v>
      </c>
      <c r="D5950">
        <v>2</v>
      </c>
    </row>
    <row r="5951" spans="1:4">
      <c r="A5951" s="2" t="s">
        <v>3131</v>
      </c>
      <c r="B5951" t="s">
        <v>7630</v>
      </c>
      <c r="C5951" t="s">
        <v>5917</v>
      </c>
      <c r="D5951">
        <v>2</v>
      </c>
    </row>
    <row r="5952" spans="1:4">
      <c r="A5952" s="2" t="s">
        <v>5964</v>
      </c>
      <c r="B5952" t="s">
        <v>7630</v>
      </c>
      <c r="C5952" t="s">
        <v>5917</v>
      </c>
      <c r="D5952">
        <v>2</v>
      </c>
    </row>
    <row r="5953" spans="1:4">
      <c r="A5953" s="2" t="s">
        <v>3077</v>
      </c>
      <c r="B5953" t="s">
        <v>7630</v>
      </c>
      <c r="C5953" t="s">
        <v>5917</v>
      </c>
      <c r="D5953">
        <v>2</v>
      </c>
    </row>
    <row r="5954" spans="1:4">
      <c r="A5954" s="2" t="s">
        <v>1861</v>
      </c>
      <c r="B5954" t="s">
        <v>7630</v>
      </c>
      <c r="C5954" t="s">
        <v>5917</v>
      </c>
      <c r="D5954">
        <v>2</v>
      </c>
    </row>
    <row r="5955" spans="1:4">
      <c r="A5955" s="2" t="s">
        <v>6548</v>
      </c>
      <c r="B5955" t="s">
        <v>5385</v>
      </c>
      <c r="C5955" t="s">
        <v>5917</v>
      </c>
      <c r="D5955">
        <v>1</v>
      </c>
    </row>
    <row r="5956" spans="1:4">
      <c r="A5956" s="2" t="s">
        <v>6189</v>
      </c>
      <c r="B5956" t="s">
        <v>7630</v>
      </c>
      <c r="C5956" t="s">
        <v>5917</v>
      </c>
      <c r="D5956">
        <v>2</v>
      </c>
    </row>
    <row r="5957" spans="1:4">
      <c r="A5957" s="2" t="s">
        <v>6046</v>
      </c>
      <c r="B5957" t="s">
        <v>5916</v>
      </c>
      <c r="C5957" t="s">
        <v>5756</v>
      </c>
      <c r="D5957">
        <v>1</v>
      </c>
    </row>
    <row r="5958" spans="1:4">
      <c r="A5958" s="2" t="s">
        <v>7191</v>
      </c>
      <c r="B5958" t="s">
        <v>5385</v>
      </c>
      <c r="C5958" t="s">
        <v>5917</v>
      </c>
      <c r="D5958">
        <v>1</v>
      </c>
    </row>
    <row r="5959" spans="1:4">
      <c r="A5959" s="2" t="s">
        <v>6555</v>
      </c>
      <c r="B5959" t="s">
        <v>5173</v>
      </c>
      <c r="C5959" t="s">
        <v>5917</v>
      </c>
      <c r="D5959">
        <v>2</v>
      </c>
    </row>
    <row r="5960" spans="1:4">
      <c r="A5960" s="2" t="s">
        <v>1012</v>
      </c>
      <c r="B5960" t="s">
        <v>5385</v>
      </c>
      <c r="C5960" t="s">
        <v>5917</v>
      </c>
      <c r="D5960">
        <v>1</v>
      </c>
    </row>
    <row r="5961" spans="1:4">
      <c r="A5961" s="2" t="s">
        <v>213</v>
      </c>
      <c r="B5961" t="s">
        <v>5385</v>
      </c>
      <c r="C5961" t="s">
        <v>5758</v>
      </c>
      <c r="D5961">
        <v>1</v>
      </c>
    </row>
    <row r="5962" spans="1:4">
      <c r="A5962" s="2" t="s">
        <v>1522</v>
      </c>
      <c r="B5962" t="s">
        <v>7630</v>
      </c>
      <c r="C5962" t="s">
        <v>5917</v>
      </c>
      <c r="D5962">
        <v>2</v>
      </c>
    </row>
    <row r="5963" spans="1:4">
      <c r="A5963" s="2" t="s">
        <v>3732</v>
      </c>
      <c r="B5963" t="s">
        <v>7630</v>
      </c>
      <c r="C5963" t="s">
        <v>5917</v>
      </c>
      <c r="D5963">
        <v>2</v>
      </c>
    </row>
    <row r="5964" spans="1:4">
      <c r="A5964" s="2" t="s">
        <v>5287</v>
      </c>
      <c r="B5964" t="s">
        <v>7630</v>
      </c>
      <c r="C5964" t="s">
        <v>5917</v>
      </c>
      <c r="D5964">
        <v>2</v>
      </c>
    </row>
    <row r="5965" spans="1:4">
      <c r="A5965" s="2" t="s">
        <v>4732</v>
      </c>
      <c r="B5965" t="s">
        <v>7630</v>
      </c>
      <c r="C5965" t="s">
        <v>5917</v>
      </c>
      <c r="D5965">
        <v>2</v>
      </c>
    </row>
    <row r="5966" spans="1:4">
      <c r="A5966" s="2" t="s">
        <v>4794</v>
      </c>
      <c r="B5966" t="s">
        <v>7630</v>
      </c>
      <c r="C5966" t="s">
        <v>5917</v>
      </c>
      <c r="D5966">
        <v>2</v>
      </c>
    </row>
    <row r="5967" spans="1:4">
      <c r="A5967" s="2" t="s">
        <v>2947</v>
      </c>
      <c r="B5967" t="s">
        <v>7630</v>
      </c>
      <c r="C5967" t="s">
        <v>5917</v>
      </c>
      <c r="D5967">
        <v>2</v>
      </c>
    </row>
    <row r="5968" spans="1:4">
      <c r="A5968" s="2" t="s">
        <v>1767</v>
      </c>
      <c r="B5968" t="s">
        <v>7630</v>
      </c>
      <c r="C5968" t="s">
        <v>5917</v>
      </c>
      <c r="D5968">
        <v>2</v>
      </c>
    </row>
    <row r="5969" spans="1:4">
      <c r="A5969" s="2" t="s">
        <v>7072</v>
      </c>
      <c r="B5969" t="s">
        <v>7630</v>
      </c>
      <c r="C5969" t="s">
        <v>5917</v>
      </c>
      <c r="D5969">
        <v>2</v>
      </c>
    </row>
    <row r="5970" spans="1:4">
      <c r="A5970" s="2" t="s">
        <v>6968</v>
      </c>
      <c r="B5970" t="s">
        <v>7630</v>
      </c>
      <c r="C5970" t="s">
        <v>5917</v>
      </c>
      <c r="D5970">
        <v>2</v>
      </c>
    </row>
    <row r="5971" spans="1:4">
      <c r="A5971" s="2" t="s">
        <v>5921</v>
      </c>
      <c r="B5971" t="s">
        <v>7630</v>
      </c>
      <c r="C5971" t="s">
        <v>5917</v>
      </c>
      <c r="D5971">
        <v>2</v>
      </c>
    </row>
    <row r="5972" spans="1:4">
      <c r="A5972" s="2" t="s">
        <v>4741</v>
      </c>
      <c r="B5972" t="s">
        <v>5385</v>
      </c>
      <c r="C5972" t="s">
        <v>5917</v>
      </c>
      <c r="D5972">
        <v>1</v>
      </c>
    </row>
    <row r="5973" spans="1:4">
      <c r="A5973" s="2" t="s">
        <v>2744</v>
      </c>
      <c r="B5973" t="s">
        <v>7630</v>
      </c>
      <c r="C5973" t="s">
        <v>5917</v>
      </c>
      <c r="D5973">
        <v>2</v>
      </c>
    </row>
    <row r="5974" spans="1:4">
      <c r="A5974" s="2" t="s">
        <v>4236</v>
      </c>
      <c r="B5974" t="s">
        <v>7630</v>
      </c>
      <c r="C5974" t="s">
        <v>5917</v>
      </c>
      <c r="D5974">
        <v>2</v>
      </c>
    </row>
    <row r="5975" spans="1:4">
      <c r="A5975" s="2" t="s">
        <v>3711</v>
      </c>
      <c r="B5975" t="s">
        <v>7630</v>
      </c>
      <c r="C5975" t="s">
        <v>5917</v>
      </c>
      <c r="D5975">
        <v>2</v>
      </c>
    </row>
    <row r="5976" spans="1:4">
      <c r="A5976" s="2" t="s">
        <v>3872</v>
      </c>
      <c r="B5976" t="s">
        <v>7630</v>
      </c>
      <c r="C5976" t="s">
        <v>5917</v>
      </c>
      <c r="D5976">
        <v>2</v>
      </c>
    </row>
    <row r="5977" spans="1:4">
      <c r="A5977" s="2" t="s">
        <v>2133</v>
      </c>
      <c r="B5977" t="s">
        <v>7630</v>
      </c>
      <c r="C5977" t="s">
        <v>5917</v>
      </c>
      <c r="D5977">
        <v>2</v>
      </c>
    </row>
    <row r="5978" spans="1:4">
      <c r="A5978" s="2" t="s">
        <v>7396</v>
      </c>
      <c r="B5978" t="s">
        <v>5385</v>
      </c>
      <c r="C5978" t="s">
        <v>5917</v>
      </c>
      <c r="D5978">
        <v>1</v>
      </c>
    </row>
    <row r="5979" spans="1:4">
      <c r="A5979" s="2" t="s">
        <v>6170</v>
      </c>
      <c r="B5979" t="s">
        <v>5173</v>
      </c>
      <c r="C5979" t="s">
        <v>5758</v>
      </c>
      <c r="D5979">
        <v>2</v>
      </c>
    </row>
    <row r="5980" spans="1:4">
      <c r="A5980" s="2" t="s">
        <v>5621</v>
      </c>
      <c r="B5980" t="s">
        <v>7630</v>
      </c>
      <c r="C5980" t="s">
        <v>5917</v>
      </c>
      <c r="D5980">
        <v>2</v>
      </c>
    </row>
    <row r="5981" spans="1:4">
      <c r="A5981" s="2" t="s">
        <v>6437</v>
      </c>
      <c r="B5981" t="s">
        <v>5385</v>
      </c>
      <c r="C5981" t="s">
        <v>5917</v>
      </c>
      <c r="D5981">
        <v>1</v>
      </c>
    </row>
    <row r="5982" spans="1:4">
      <c r="A5982" s="2" t="s">
        <v>2452</v>
      </c>
      <c r="B5982" t="s">
        <v>5385</v>
      </c>
      <c r="C5982" t="s">
        <v>5917</v>
      </c>
      <c r="D5982">
        <v>1</v>
      </c>
    </row>
    <row r="5983" spans="1:4">
      <c r="A5983" s="2" t="s">
        <v>795</v>
      </c>
      <c r="B5983" t="s">
        <v>5385</v>
      </c>
      <c r="C5983" t="s">
        <v>5917</v>
      </c>
      <c r="D5983">
        <v>1</v>
      </c>
    </row>
    <row r="5984" spans="1:4">
      <c r="A5984" s="2" t="s">
        <v>1396</v>
      </c>
      <c r="B5984" t="s">
        <v>7630</v>
      </c>
      <c r="C5984" t="s">
        <v>5917</v>
      </c>
      <c r="D5984">
        <v>2</v>
      </c>
    </row>
    <row r="5985" spans="1:4">
      <c r="A5985" s="2" t="s">
        <v>4318</v>
      </c>
      <c r="B5985" t="s">
        <v>7630</v>
      </c>
      <c r="C5985" t="s">
        <v>5917</v>
      </c>
      <c r="D5985">
        <v>2</v>
      </c>
    </row>
    <row r="5986" spans="1:4">
      <c r="A5986" s="2" t="s">
        <v>2962</v>
      </c>
      <c r="B5986" t="s">
        <v>7630</v>
      </c>
      <c r="C5986" t="s">
        <v>5917</v>
      </c>
      <c r="D5986">
        <v>2</v>
      </c>
    </row>
    <row r="5987" spans="1:4">
      <c r="A5987" s="2" t="s">
        <v>2318</v>
      </c>
      <c r="B5987" t="s">
        <v>5916</v>
      </c>
      <c r="C5987" t="s">
        <v>5917</v>
      </c>
      <c r="D5987">
        <v>1</v>
      </c>
    </row>
    <row r="5988" spans="1:4">
      <c r="A5988" s="2" t="s">
        <v>3855</v>
      </c>
      <c r="B5988" t="s">
        <v>7630</v>
      </c>
      <c r="C5988" t="s">
        <v>5917</v>
      </c>
      <c r="D5988">
        <v>2</v>
      </c>
    </row>
    <row r="5989" spans="1:4">
      <c r="A5989" s="2" t="s">
        <v>3448</v>
      </c>
      <c r="B5989" t="s">
        <v>7630</v>
      </c>
      <c r="C5989" t="s">
        <v>5917</v>
      </c>
      <c r="D5989">
        <v>2</v>
      </c>
    </row>
    <row r="5990" spans="1:4">
      <c r="A5990" s="2" t="s">
        <v>7494</v>
      </c>
      <c r="B5990" t="s">
        <v>7630</v>
      </c>
      <c r="C5990" t="s">
        <v>5917</v>
      </c>
      <c r="D5990">
        <v>2</v>
      </c>
    </row>
    <row r="5991" spans="1:4">
      <c r="A5991" s="2" t="s">
        <v>3388</v>
      </c>
      <c r="B5991" t="s">
        <v>7630</v>
      </c>
      <c r="C5991" t="s">
        <v>5917</v>
      </c>
      <c r="D5991">
        <v>2</v>
      </c>
    </row>
    <row r="5992" spans="1:4">
      <c r="A5992" s="2" t="s">
        <v>641</v>
      </c>
      <c r="B5992" t="s">
        <v>2594</v>
      </c>
      <c r="C5992" t="s">
        <v>5917</v>
      </c>
      <c r="D5992">
        <v>1</v>
      </c>
    </row>
    <row r="5993" spans="1:4">
      <c r="A5993" s="2" t="s">
        <v>2633</v>
      </c>
      <c r="B5993" t="s">
        <v>5916</v>
      </c>
      <c r="C5993" t="s">
        <v>5756</v>
      </c>
      <c r="D5993">
        <v>1</v>
      </c>
    </row>
    <row r="5994" spans="1:4">
      <c r="A5994" s="2" t="s">
        <v>11</v>
      </c>
      <c r="B5994" t="s">
        <v>5916</v>
      </c>
      <c r="C5994" t="s">
        <v>5917</v>
      </c>
      <c r="D5994">
        <v>1</v>
      </c>
    </row>
    <row r="5995" spans="1:4">
      <c r="A5995" s="2" t="s">
        <v>234</v>
      </c>
      <c r="B5995" t="s">
        <v>5385</v>
      </c>
      <c r="C5995" t="s">
        <v>5758</v>
      </c>
      <c r="D5995">
        <v>1</v>
      </c>
    </row>
    <row r="5996" spans="1:4">
      <c r="A5996" s="2" t="s">
        <v>1592</v>
      </c>
      <c r="B5996" t="s">
        <v>7630</v>
      </c>
      <c r="C5996" t="s">
        <v>5917</v>
      </c>
      <c r="D5996">
        <v>2</v>
      </c>
    </row>
    <row r="5997" spans="1:4">
      <c r="A5997" s="2" t="s">
        <v>3218</v>
      </c>
      <c r="B5997" t="s">
        <v>7630</v>
      </c>
      <c r="C5997" t="s">
        <v>5917</v>
      </c>
      <c r="D5997">
        <v>2</v>
      </c>
    </row>
    <row r="5998" spans="1:4">
      <c r="A5998" s="2" t="s">
        <v>7246</v>
      </c>
      <c r="B5998" t="s">
        <v>7630</v>
      </c>
      <c r="C5998" t="s">
        <v>5917</v>
      </c>
      <c r="D5998">
        <v>2</v>
      </c>
    </row>
    <row r="5999" spans="1:4">
      <c r="A5999" s="2" t="s">
        <v>7473</v>
      </c>
      <c r="B5999" t="s">
        <v>7630</v>
      </c>
      <c r="C5999" t="s">
        <v>5917</v>
      </c>
      <c r="D5999">
        <v>2</v>
      </c>
    </row>
    <row r="6000" spans="1:4">
      <c r="A6000" s="2" t="s">
        <v>2766</v>
      </c>
      <c r="B6000" t="s">
        <v>5916</v>
      </c>
      <c r="C6000" t="s">
        <v>5917</v>
      </c>
      <c r="D6000">
        <v>1</v>
      </c>
    </row>
    <row r="6001" spans="1:4">
      <c r="A6001" s="2" t="s">
        <v>2604</v>
      </c>
      <c r="B6001" t="s">
        <v>5385</v>
      </c>
      <c r="C6001" t="s">
        <v>5917</v>
      </c>
      <c r="D6001">
        <v>1</v>
      </c>
    </row>
    <row r="6002" spans="1:4">
      <c r="A6002" s="2" t="s">
        <v>2776</v>
      </c>
      <c r="B6002" t="s">
        <v>7630</v>
      </c>
      <c r="C6002" t="s">
        <v>5917</v>
      </c>
      <c r="D6002">
        <v>2</v>
      </c>
    </row>
    <row r="6003" spans="1:4">
      <c r="A6003" s="2" t="s">
        <v>4593</v>
      </c>
      <c r="B6003" t="s">
        <v>7630</v>
      </c>
      <c r="C6003" t="s">
        <v>5917</v>
      </c>
      <c r="D6003">
        <v>2</v>
      </c>
    </row>
    <row r="6004" spans="1:4">
      <c r="A6004" s="2" t="s">
        <v>4355</v>
      </c>
      <c r="B6004" t="s">
        <v>7630</v>
      </c>
      <c r="C6004" t="s">
        <v>5917</v>
      </c>
      <c r="D6004">
        <v>2</v>
      </c>
    </row>
    <row r="6005" spans="1:4">
      <c r="A6005" s="2" t="s">
        <v>3774</v>
      </c>
      <c r="B6005" t="s">
        <v>7630</v>
      </c>
      <c r="C6005" t="s">
        <v>5917</v>
      </c>
      <c r="D6005">
        <v>2</v>
      </c>
    </row>
    <row r="6006" spans="1:4">
      <c r="A6006" s="2" t="s">
        <v>7802</v>
      </c>
      <c r="B6006" t="s">
        <v>7630</v>
      </c>
      <c r="C6006" t="s">
        <v>5917</v>
      </c>
      <c r="D6006">
        <v>2</v>
      </c>
    </row>
    <row r="6007" spans="1:4">
      <c r="A6007" s="2" t="s">
        <v>1860</v>
      </c>
      <c r="B6007" t="s">
        <v>7630</v>
      </c>
      <c r="C6007" t="s">
        <v>5917</v>
      </c>
      <c r="D6007">
        <v>2</v>
      </c>
    </row>
    <row r="6008" spans="1:4">
      <c r="A6008" s="2" t="s">
        <v>7111</v>
      </c>
      <c r="B6008" t="s">
        <v>5385</v>
      </c>
      <c r="C6008" t="s">
        <v>5917</v>
      </c>
      <c r="D6008">
        <v>1</v>
      </c>
    </row>
    <row r="6009" spans="1:4">
      <c r="A6009" s="2" t="s">
        <v>2696</v>
      </c>
      <c r="B6009" t="s">
        <v>5385</v>
      </c>
      <c r="C6009" t="s">
        <v>5917</v>
      </c>
      <c r="D6009">
        <v>1</v>
      </c>
    </row>
    <row r="6010" spans="1:4">
      <c r="A6010" s="2" t="s">
        <v>2777</v>
      </c>
      <c r="B6010" t="s">
        <v>7630</v>
      </c>
      <c r="C6010" t="s">
        <v>5917</v>
      </c>
      <c r="D6010">
        <v>2</v>
      </c>
    </row>
    <row r="6011" spans="1:4">
      <c r="A6011" s="2" t="s">
        <v>987</v>
      </c>
      <c r="B6011" t="s">
        <v>5916</v>
      </c>
      <c r="C6011" t="s">
        <v>5917</v>
      </c>
      <c r="D6011">
        <v>1</v>
      </c>
    </row>
    <row r="6012" spans="1:4">
      <c r="A6012" s="2" t="s">
        <v>5089</v>
      </c>
      <c r="B6012" t="s">
        <v>7630</v>
      </c>
      <c r="C6012" t="s">
        <v>5917</v>
      </c>
      <c r="D6012">
        <v>2</v>
      </c>
    </row>
    <row r="6013" spans="1:4">
      <c r="A6013" s="2" t="s">
        <v>7169</v>
      </c>
      <c r="B6013" t="s">
        <v>7630</v>
      </c>
      <c r="C6013" t="s">
        <v>5917</v>
      </c>
      <c r="D6013">
        <v>2</v>
      </c>
    </row>
    <row r="6014" spans="1:4">
      <c r="A6014" s="2" t="s">
        <v>5232</v>
      </c>
      <c r="B6014" t="s">
        <v>7630</v>
      </c>
      <c r="C6014" t="s">
        <v>5758</v>
      </c>
      <c r="D6014">
        <v>2</v>
      </c>
    </row>
    <row r="6015" spans="1:4">
      <c r="A6015" s="2" t="s">
        <v>2745</v>
      </c>
      <c r="B6015" t="s">
        <v>7630</v>
      </c>
      <c r="C6015" t="s">
        <v>5917</v>
      </c>
      <c r="D6015">
        <v>2</v>
      </c>
    </row>
    <row r="6016" spans="1:4">
      <c r="A6016" s="2" t="s">
        <v>6541</v>
      </c>
      <c r="B6016" t="s">
        <v>5916</v>
      </c>
      <c r="C6016" t="s">
        <v>5917</v>
      </c>
      <c r="D6016">
        <v>1</v>
      </c>
    </row>
    <row r="6017" spans="1:4">
      <c r="A6017" s="2" t="s">
        <v>2485</v>
      </c>
      <c r="B6017" t="s">
        <v>5385</v>
      </c>
      <c r="C6017" t="s">
        <v>5917</v>
      </c>
      <c r="D6017">
        <v>1</v>
      </c>
    </row>
    <row r="6018" spans="1:4">
      <c r="A6018" s="2" t="s">
        <v>5200</v>
      </c>
      <c r="B6018" t="s">
        <v>7630</v>
      </c>
      <c r="C6018" t="s">
        <v>5917</v>
      </c>
      <c r="D6018">
        <v>2</v>
      </c>
    </row>
    <row r="6019" spans="1:4">
      <c r="A6019" s="2" t="s">
        <v>7912</v>
      </c>
      <c r="B6019" t="s">
        <v>7630</v>
      </c>
      <c r="C6019" t="s">
        <v>5917</v>
      </c>
      <c r="D6019">
        <v>2</v>
      </c>
    </row>
    <row r="6020" spans="1:4">
      <c r="A6020" s="2" t="s">
        <v>5215</v>
      </c>
      <c r="B6020" t="s">
        <v>7630</v>
      </c>
      <c r="C6020" t="s">
        <v>5917</v>
      </c>
      <c r="D6020">
        <v>2</v>
      </c>
    </row>
    <row r="6021" spans="1:4">
      <c r="A6021" s="2" t="s">
        <v>7672</v>
      </c>
      <c r="B6021" t="s">
        <v>7630</v>
      </c>
      <c r="C6021" t="s">
        <v>5917</v>
      </c>
      <c r="D6021">
        <v>2</v>
      </c>
    </row>
    <row r="6022" spans="1:4">
      <c r="A6022" s="2" t="s">
        <v>7221</v>
      </c>
      <c r="B6022" t="s">
        <v>7630</v>
      </c>
      <c r="C6022" t="s">
        <v>5917</v>
      </c>
      <c r="D6022">
        <v>2</v>
      </c>
    </row>
    <row r="6023" spans="1:4">
      <c r="A6023" s="2" t="s">
        <v>6420</v>
      </c>
      <c r="B6023" t="s">
        <v>5916</v>
      </c>
      <c r="C6023" t="s">
        <v>5917</v>
      </c>
      <c r="D6023">
        <v>1</v>
      </c>
    </row>
    <row r="6024" spans="1:4">
      <c r="A6024" s="2" t="s">
        <v>62</v>
      </c>
      <c r="B6024" t="s">
        <v>5385</v>
      </c>
      <c r="C6024" t="s">
        <v>5917</v>
      </c>
      <c r="D6024">
        <v>1</v>
      </c>
    </row>
    <row r="6025" spans="1:4">
      <c r="A6025" s="2" t="s">
        <v>5578</v>
      </c>
      <c r="B6025" t="s">
        <v>5385</v>
      </c>
      <c r="C6025" t="s">
        <v>5917</v>
      </c>
      <c r="D6025">
        <v>1</v>
      </c>
    </row>
    <row r="6026" spans="1:4">
      <c r="A6026" s="2" t="s">
        <v>1604</v>
      </c>
      <c r="B6026" t="s">
        <v>7630</v>
      </c>
      <c r="C6026" t="s">
        <v>5917</v>
      </c>
      <c r="D6026">
        <v>2</v>
      </c>
    </row>
    <row r="6027" spans="1:4">
      <c r="A6027" s="2" t="s">
        <v>7488</v>
      </c>
      <c r="B6027" t="s">
        <v>7630</v>
      </c>
      <c r="C6027" t="s">
        <v>5917</v>
      </c>
      <c r="D6027">
        <v>2</v>
      </c>
    </row>
    <row r="6028" spans="1:4">
      <c r="A6028" s="2" t="s">
        <v>6939</v>
      </c>
      <c r="B6028" t="s">
        <v>7630</v>
      </c>
      <c r="C6028" t="s">
        <v>5917</v>
      </c>
      <c r="D6028">
        <v>2</v>
      </c>
    </row>
    <row r="6029" spans="1:4">
      <c r="A6029" s="2" t="s">
        <v>3417</v>
      </c>
      <c r="B6029" t="s">
        <v>7630</v>
      </c>
      <c r="C6029" t="s">
        <v>5917</v>
      </c>
      <c r="D6029">
        <v>2</v>
      </c>
    </row>
    <row r="6030" spans="1:4">
      <c r="A6030" s="2" t="s">
        <v>5790</v>
      </c>
      <c r="B6030" t="s">
        <v>5385</v>
      </c>
      <c r="C6030" t="s">
        <v>5758</v>
      </c>
      <c r="D6030">
        <v>1</v>
      </c>
    </row>
    <row r="6031" spans="1:4">
      <c r="A6031" s="2" t="s">
        <v>1067</v>
      </c>
      <c r="B6031" t="s">
        <v>5916</v>
      </c>
      <c r="C6031" t="s">
        <v>5917</v>
      </c>
      <c r="D6031">
        <v>1</v>
      </c>
    </row>
    <row r="6032" spans="1:4">
      <c r="A6032" s="2" t="s">
        <v>5577</v>
      </c>
      <c r="B6032" t="s">
        <v>5385</v>
      </c>
      <c r="C6032" t="s">
        <v>5917</v>
      </c>
      <c r="D6032">
        <v>1</v>
      </c>
    </row>
    <row r="6033" spans="1:4">
      <c r="A6033" s="2" t="s">
        <v>4597</v>
      </c>
      <c r="B6033" t="s">
        <v>7630</v>
      </c>
      <c r="C6033" t="s">
        <v>5917</v>
      </c>
      <c r="D6033">
        <v>2</v>
      </c>
    </row>
    <row r="6034" spans="1:4">
      <c r="A6034" s="2" t="s">
        <v>1312</v>
      </c>
      <c r="B6034" t="s">
        <v>7630</v>
      </c>
      <c r="C6034" t="s">
        <v>5917</v>
      </c>
      <c r="D6034">
        <v>2</v>
      </c>
    </row>
    <row r="6035" spans="1:4">
      <c r="A6035" s="2" t="s">
        <v>3863</v>
      </c>
      <c r="B6035" t="s">
        <v>7630</v>
      </c>
      <c r="C6035" t="s">
        <v>5917</v>
      </c>
      <c r="D6035">
        <v>2</v>
      </c>
    </row>
    <row r="6036" spans="1:4">
      <c r="A6036" s="2" t="s">
        <v>7361</v>
      </c>
      <c r="B6036" t="s">
        <v>7630</v>
      </c>
      <c r="C6036" t="s">
        <v>5917</v>
      </c>
      <c r="D6036">
        <v>2</v>
      </c>
    </row>
    <row r="6037" spans="1:4">
      <c r="A6037" s="2" t="s">
        <v>7011</v>
      </c>
      <c r="B6037" t="s">
        <v>5385</v>
      </c>
      <c r="C6037" t="s">
        <v>5917</v>
      </c>
      <c r="D6037">
        <v>1</v>
      </c>
    </row>
    <row r="6038" spans="1:4">
      <c r="A6038" s="2" t="s">
        <v>792</v>
      </c>
      <c r="B6038" t="s">
        <v>363</v>
      </c>
      <c r="C6038" t="s">
        <v>5917</v>
      </c>
      <c r="D6038">
        <v>1</v>
      </c>
    </row>
    <row r="6039" spans="1:4">
      <c r="A6039" s="2" t="s">
        <v>1515</v>
      </c>
      <c r="B6039" t="s">
        <v>7630</v>
      </c>
      <c r="C6039" t="s">
        <v>5917</v>
      </c>
      <c r="D6039">
        <v>2</v>
      </c>
    </row>
    <row r="6040" spans="1:4">
      <c r="A6040" s="2" t="s">
        <v>4240</v>
      </c>
      <c r="B6040" t="s">
        <v>7630</v>
      </c>
      <c r="C6040" t="s">
        <v>5917</v>
      </c>
      <c r="D6040">
        <v>2</v>
      </c>
    </row>
    <row r="6041" spans="1:4">
      <c r="A6041" s="2" t="s">
        <v>8031</v>
      </c>
      <c r="B6041" t="s">
        <v>7630</v>
      </c>
      <c r="C6041" t="s">
        <v>5917</v>
      </c>
      <c r="D6041">
        <v>2</v>
      </c>
    </row>
    <row r="6042" spans="1:4">
      <c r="A6042" s="2" t="s">
        <v>6138</v>
      </c>
      <c r="B6042" t="s">
        <v>7630</v>
      </c>
      <c r="C6042" t="s">
        <v>5917</v>
      </c>
      <c r="D6042">
        <v>2</v>
      </c>
    </row>
    <row r="6043" spans="1:4">
      <c r="A6043" s="2" t="s">
        <v>3458</v>
      </c>
      <c r="B6043" t="s">
        <v>5385</v>
      </c>
      <c r="C6043" t="s">
        <v>5917</v>
      </c>
      <c r="D6043">
        <v>1</v>
      </c>
    </row>
    <row r="6044" spans="1:4">
      <c r="A6044" s="2" t="s">
        <v>7127</v>
      </c>
      <c r="B6044" t="s">
        <v>5385</v>
      </c>
      <c r="C6044" t="s">
        <v>5917</v>
      </c>
      <c r="D6044">
        <v>1</v>
      </c>
    </row>
    <row r="6045" spans="1:4">
      <c r="A6045" s="2" t="s">
        <v>2400</v>
      </c>
      <c r="B6045" t="s">
        <v>7630</v>
      </c>
      <c r="C6045" t="s">
        <v>5917</v>
      </c>
      <c r="D6045">
        <v>2</v>
      </c>
    </row>
    <row r="6046" spans="1:4">
      <c r="A6046" s="2" t="s">
        <v>1181</v>
      </c>
      <c r="B6046" t="s">
        <v>5916</v>
      </c>
      <c r="C6046" t="s">
        <v>5758</v>
      </c>
      <c r="D6046">
        <v>1</v>
      </c>
    </row>
    <row r="6047" spans="1:4">
      <c r="A6047" s="2" t="s">
        <v>1349</v>
      </c>
      <c r="B6047" t="s">
        <v>7630</v>
      </c>
      <c r="C6047" t="s">
        <v>5917</v>
      </c>
      <c r="D6047">
        <v>2</v>
      </c>
    </row>
    <row r="6048" spans="1:4">
      <c r="A6048" s="2" t="s">
        <v>6296</v>
      </c>
      <c r="B6048" t="s">
        <v>7630</v>
      </c>
      <c r="C6048" t="s">
        <v>5917</v>
      </c>
      <c r="D6048">
        <v>2</v>
      </c>
    </row>
    <row r="6049" spans="1:4">
      <c r="A6049" s="2" t="s">
        <v>7893</v>
      </c>
      <c r="B6049" t="s">
        <v>7630</v>
      </c>
      <c r="C6049" t="s">
        <v>5917</v>
      </c>
      <c r="D6049">
        <v>2</v>
      </c>
    </row>
    <row r="6050" spans="1:4">
      <c r="A6050" s="2" t="s">
        <v>7091</v>
      </c>
      <c r="B6050" t="s">
        <v>7630</v>
      </c>
      <c r="C6050" t="s">
        <v>5917</v>
      </c>
      <c r="D6050">
        <v>2</v>
      </c>
    </row>
    <row r="6051" spans="1:4">
      <c r="A6051" s="2" t="s">
        <v>6829</v>
      </c>
      <c r="B6051" t="s">
        <v>7630</v>
      </c>
      <c r="C6051" t="s">
        <v>5917</v>
      </c>
      <c r="D6051">
        <v>2</v>
      </c>
    </row>
    <row r="6052" spans="1:4">
      <c r="A6052" s="2" t="s">
        <v>2253</v>
      </c>
      <c r="B6052" t="s">
        <v>5385</v>
      </c>
      <c r="C6052" t="s">
        <v>5917</v>
      </c>
      <c r="D6052">
        <v>1</v>
      </c>
    </row>
    <row r="6053" spans="1:4">
      <c r="A6053" s="2" t="s">
        <v>2440</v>
      </c>
      <c r="B6053" t="s">
        <v>5168</v>
      </c>
      <c r="C6053" t="s">
        <v>5917</v>
      </c>
      <c r="D6053">
        <v>1</v>
      </c>
    </row>
    <row r="6054" spans="1:4">
      <c r="A6054" s="2" t="s">
        <v>735</v>
      </c>
      <c r="B6054" t="s">
        <v>5385</v>
      </c>
      <c r="C6054" t="s">
        <v>5917</v>
      </c>
      <c r="D6054">
        <v>1</v>
      </c>
    </row>
    <row r="6055" spans="1:4">
      <c r="A6055" s="2" t="s">
        <v>3656</v>
      </c>
      <c r="B6055" t="s">
        <v>7630</v>
      </c>
      <c r="C6055" t="s">
        <v>5917</v>
      </c>
      <c r="D6055">
        <v>2</v>
      </c>
    </row>
    <row r="6056" spans="1:4">
      <c r="A6056" s="2" t="s">
        <v>5199</v>
      </c>
      <c r="B6056" t="s">
        <v>7630</v>
      </c>
      <c r="C6056" t="s">
        <v>5917</v>
      </c>
      <c r="D6056">
        <v>2</v>
      </c>
    </row>
    <row r="6057" spans="1:4">
      <c r="A6057" s="2" t="s">
        <v>5182</v>
      </c>
      <c r="B6057" t="s">
        <v>7630</v>
      </c>
      <c r="C6057" t="s">
        <v>5917</v>
      </c>
      <c r="D6057">
        <v>2</v>
      </c>
    </row>
    <row r="6058" spans="1:4">
      <c r="A6058" s="2" t="s">
        <v>7291</v>
      </c>
      <c r="B6058" t="s">
        <v>7630</v>
      </c>
      <c r="C6058" t="s">
        <v>5917</v>
      </c>
      <c r="D6058">
        <v>2</v>
      </c>
    </row>
    <row r="6059" spans="1:4">
      <c r="A6059" s="2" t="s">
        <v>4766</v>
      </c>
      <c r="B6059" t="s">
        <v>5173</v>
      </c>
      <c r="C6059" t="s">
        <v>5917</v>
      </c>
      <c r="D6059">
        <v>2</v>
      </c>
    </row>
    <row r="6060" spans="1:4">
      <c r="A6060" s="2" t="s">
        <v>2357</v>
      </c>
      <c r="B6060" t="s">
        <v>611</v>
      </c>
      <c r="C6060" t="s">
        <v>5917</v>
      </c>
      <c r="D6060">
        <v>2</v>
      </c>
    </row>
    <row r="6061" spans="1:4">
      <c r="A6061" s="2" t="s">
        <v>959</v>
      </c>
      <c r="B6061" t="s">
        <v>5916</v>
      </c>
      <c r="C6061" t="s">
        <v>5917</v>
      </c>
      <c r="D6061">
        <v>1</v>
      </c>
    </row>
    <row r="6062" spans="1:4">
      <c r="A6062" s="2" t="s">
        <v>551</v>
      </c>
      <c r="B6062" t="s">
        <v>5385</v>
      </c>
      <c r="C6062" t="s">
        <v>5917</v>
      </c>
      <c r="D6062">
        <v>1</v>
      </c>
    </row>
    <row r="6063" spans="1:4">
      <c r="A6063" s="2" t="s">
        <v>296</v>
      </c>
      <c r="B6063" t="s">
        <v>5385</v>
      </c>
      <c r="C6063" t="s">
        <v>5917</v>
      </c>
      <c r="D6063">
        <v>1</v>
      </c>
    </row>
    <row r="6064" spans="1:4">
      <c r="A6064" s="2" t="s">
        <v>4130</v>
      </c>
      <c r="B6064" t="s">
        <v>7630</v>
      </c>
      <c r="C6064" t="s">
        <v>5917</v>
      </c>
      <c r="D6064">
        <v>2</v>
      </c>
    </row>
    <row r="6065" spans="1:4">
      <c r="A6065" s="2" t="s">
        <v>4665</v>
      </c>
      <c r="B6065" t="s">
        <v>7630</v>
      </c>
      <c r="C6065" t="s">
        <v>5917</v>
      </c>
      <c r="D6065">
        <v>2</v>
      </c>
    </row>
    <row r="6066" spans="1:4">
      <c r="A6066" s="2" t="s">
        <v>6330</v>
      </c>
      <c r="B6066" t="s">
        <v>7630</v>
      </c>
      <c r="C6066" t="s">
        <v>5917</v>
      </c>
      <c r="D6066">
        <v>2</v>
      </c>
    </row>
    <row r="6067" spans="1:4">
      <c r="A6067" s="2" t="s">
        <v>2909</v>
      </c>
      <c r="B6067" t="s">
        <v>5385</v>
      </c>
      <c r="C6067" t="s">
        <v>5917</v>
      </c>
      <c r="D6067">
        <v>1</v>
      </c>
    </row>
    <row r="6068" spans="1:4">
      <c r="A6068" s="2" t="s">
        <v>2930</v>
      </c>
      <c r="B6068" t="s">
        <v>5173</v>
      </c>
      <c r="C6068" t="s">
        <v>5917</v>
      </c>
      <c r="D6068">
        <v>2</v>
      </c>
    </row>
    <row r="6069" spans="1:4">
      <c r="A6069" s="2" t="s">
        <v>5932</v>
      </c>
      <c r="B6069" t="s">
        <v>7630</v>
      </c>
      <c r="C6069" t="s">
        <v>5917</v>
      </c>
      <c r="D6069">
        <v>2</v>
      </c>
    </row>
    <row r="6070" spans="1:4">
      <c r="A6070" s="2" t="s">
        <v>2831</v>
      </c>
      <c r="B6070" t="s">
        <v>7630</v>
      </c>
      <c r="C6070" t="s">
        <v>5917</v>
      </c>
      <c r="D6070">
        <v>2</v>
      </c>
    </row>
    <row r="6071" spans="1:4">
      <c r="A6071" s="2" t="s">
        <v>1092</v>
      </c>
      <c r="B6071" t="s">
        <v>364</v>
      </c>
      <c r="C6071" t="s">
        <v>5917</v>
      </c>
      <c r="D6071">
        <v>1</v>
      </c>
    </row>
    <row r="6072" spans="1:4">
      <c r="A6072" s="2" t="s">
        <v>2768</v>
      </c>
      <c r="B6072" t="s">
        <v>5385</v>
      </c>
      <c r="C6072" t="s">
        <v>5917</v>
      </c>
      <c r="D6072">
        <v>1</v>
      </c>
    </row>
    <row r="6073" spans="1:4">
      <c r="A6073" s="2" t="s">
        <v>1552</v>
      </c>
      <c r="B6073" t="s">
        <v>7630</v>
      </c>
      <c r="C6073" t="s">
        <v>5917</v>
      </c>
      <c r="D6073">
        <v>2</v>
      </c>
    </row>
    <row r="6074" spans="1:4">
      <c r="A6074" s="2" t="s">
        <v>4464</v>
      </c>
      <c r="B6074" t="s">
        <v>7630</v>
      </c>
      <c r="C6074" t="s">
        <v>5917</v>
      </c>
      <c r="D6074">
        <v>2</v>
      </c>
    </row>
    <row r="6075" spans="1:4">
      <c r="A6075" s="2" t="s">
        <v>3294</v>
      </c>
      <c r="B6075" t="s">
        <v>7630</v>
      </c>
      <c r="C6075" t="s">
        <v>5917</v>
      </c>
      <c r="D6075">
        <v>2</v>
      </c>
    </row>
    <row r="6076" spans="1:4">
      <c r="A6076" s="2" t="s">
        <v>2975</v>
      </c>
      <c r="B6076" t="s">
        <v>7630</v>
      </c>
      <c r="C6076" t="s">
        <v>5917</v>
      </c>
      <c r="D6076">
        <v>2</v>
      </c>
    </row>
    <row r="6077" spans="1:4">
      <c r="A6077" s="2" t="s">
        <v>6074</v>
      </c>
      <c r="B6077" t="s">
        <v>7630</v>
      </c>
      <c r="C6077" t="s">
        <v>5917</v>
      </c>
      <c r="D6077">
        <v>2</v>
      </c>
    </row>
    <row r="6078" spans="1:4">
      <c r="A6078" s="2" t="s">
        <v>7125</v>
      </c>
      <c r="B6078" t="s">
        <v>5385</v>
      </c>
      <c r="C6078" t="s">
        <v>5917</v>
      </c>
      <c r="D6078">
        <v>1</v>
      </c>
    </row>
    <row r="6079" spans="1:4">
      <c r="A6079" s="2" t="s">
        <v>7082</v>
      </c>
      <c r="B6079" t="s">
        <v>7630</v>
      </c>
      <c r="C6079" t="s">
        <v>5917</v>
      </c>
      <c r="D6079">
        <v>2</v>
      </c>
    </row>
    <row r="6080" spans="1:4">
      <c r="A6080" s="2" t="s">
        <v>7008</v>
      </c>
      <c r="B6080" t="s">
        <v>5385</v>
      </c>
      <c r="C6080" t="s">
        <v>5917</v>
      </c>
      <c r="D6080">
        <v>1</v>
      </c>
    </row>
    <row r="6081" spans="1:4">
      <c r="A6081" s="2" t="s">
        <v>2196</v>
      </c>
      <c r="B6081" t="s">
        <v>5385</v>
      </c>
      <c r="C6081" t="s">
        <v>5917</v>
      </c>
      <c r="D6081">
        <v>1</v>
      </c>
    </row>
    <row r="6082" spans="1:4">
      <c r="A6082" s="2" t="s">
        <v>2548</v>
      </c>
      <c r="B6082" t="s">
        <v>5385</v>
      </c>
      <c r="C6082" t="s">
        <v>5917</v>
      </c>
      <c r="D6082">
        <v>1</v>
      </c>
    </row>
    <row r="6083" spans="1:4">
      <c r="A6083" s="2" t="s">
        <v>706</v>
      </c>
      <c r="B6083" t="s">
        <v>5385</v>
      </c>
      <c r="C6083" t="s">
        <v>5917</v>
      </c>
      <c r="D6083">
        <v>1</v>
      </c>
    </row>
    <row r="6084" spans="1:4">
      <c r="A6084" s="2" t="s">
        <v>5452</v>
      </c>
      <c r="B6084" t="s">
        <v>7630</v>
      </c>
      <c r="C6084" t="s">
        <v>5917</v>
      </c>
      <c r="D6084">
        <v>2</v>
      </c>
    </row>
    <row r="6085" spans="1:4">
      <c r="A6085" s="2" t="s">
        <v>3503</v>
      </c>
      <c r="B6085" t="s">
        <v>7630</v>
      </c>
      <c r="C6085" t="s">
        <v>5917</v>
      </c>
      <c r="D6085">
        <v>2</v>
      </c>
    </row>
    <row r="6086" spans="1:4">
      <c r="A6086" s="2" t="s">
        <v>6430</v>
      </c>
      <c r="B6086" t="s">
        <v>5385</v>
      </c>
      <c r="C6086" t="s">
        <v>5917</v>
      </c>
      <c r="D6086">
        <v>1</v>
      </c>
    </row>
    <row r="6087" spans="1:4">
      <c r="A6087" s="2" t="s">
        <v>978</v>
      </c>
      <c r="B6087" t="s">
        <v>1061</v>
      </c>
      <c r="C6087" t="s">
        <v>5917</v>
      </c>
      <c r="D6087">
        <v>1</v>
      </c>
    </row>
    <row r="6088" spans="1:4">
      <c r="A6088" s="2" t="s">
        <v>552</v>
      </c>
      <c r="B6088" t="s">
        <v>5385</v>
      </c>
      <c r="C6088" t="s">
        <v>5917</v>
      </c>
      <c r="D6088">
        <v>1</v>
      </c>
    </row>
    <row r="6089" spans="1:4">
      <c r="A6089" s="2" t="s">
        <v>4168</v>
      </c>
      <c r="B6089" t="s">
        <v>7630</v>
      </c>
      <c r="C6089" t="s">
        <v>5917</v>
      </c>
      <c r="D6089">
        <v>2</v>
      </c>
    </row>
    <row r="6090" spans="1:4">
      <c r="A6090" s="2" t="s">
        <v>5943</v>
      </c>
      <c r="B6090" t="s">
        <v>1303</v>
      </c>
      <c r="C6090" t="s">
        <v>5917</v>
      </c>
      <c r="D6090">
        <v>1</v>
      </c>
    </row>
    <row r="6091" spans="1:4">
      <c r="A6091" s="2" t="s">
        <v>7587</v>
      </c>
      <c r="B6091" t="s">
        <v>5916</v>
      </c>
      <c r="C6091" t="s">
        <v>5917</v>
      </c>
      <c r="D6091">
        <v>1</v>
      </c>
    </row>
    <row r="6092" spans="1:4">
      <c r="A6092" s="2" t="s">
        <v>372</v>
      </c>
      <c r="B6092" t="s">
        <v>610</v>
      </c>
      <c r="C6092" t="s">
        <v>5917</v>
      </c>
      <c r="D6092">
        <v>1</v>
      </c>
    </row>
    <row r="6093" spans="1:4">
      <c r="A6093" s="2" t="s">
        <v>386</v>
      </c>
      <c r="B6093" t="s">
        <v>5385</v>
      </c>
      <c r="C6093" t="s">
        <v>5917</v>
      </c>
      <c r="D6093">
        <v>1</v>
      </c>
    </row>
    <row r="6094" spans="1:4">
      <c r="A6094" s="2" t="s">
        <v>6293</v>
      </c>
      <c r="B6094" t="s">
        <v>7630</v>
      </c>
      <c r="C6094" t="s">
        <v>5917</v>
      </c>
      <c r="D6094">
        <v>2</v>
      </c>
    </row>
    <row r="6095" spans="1:4">
      <c r="A6095" s="2" t="s">
        <v>6303</v>
      </c>
      <c r="B6095" t="s">
        <v>7630</v>
      </c>
      <c r="C6095" t="s">
        <v>5917</v>
      </c>
      <c r="D6095">
        <v>2</v>
      </c>
    </row>
    <row r="6096" spans="1:4">
      <c r="A6096" s="2" t="s">
        <v>7837</v>
      </c>
      <c r="B6096" t="s">
        <v>7630</v>
      </c>
      <c r="C6096" t="s">
        <v>5917</v>
      </c>
      <c r="D6096">
        <v>2</v>
      </c>
    </row>
    <row r="6097" spans="1:4">
      <c r="A6097" s="2" t="s">
        <v>7060</v>
      </c>
      <c r="B6097" t="s">
        <v>7630</v>
      </c>
      <c r="C6097" t="s">
        <v>5917</v>
      </c>
      <c r="D6097">
        <v>2</v>
      </c>
    </row>
    <row r="6098" spans="1:4">
      <c r="A6098" s="2" t="s">
        <v>6933</v>
      </c>
      <c r="B6098" t="s">
        <v>7630</v>
      </c>
      <c r="C6098" t="s">
        <v>5917</v>
      </c>
      <c r="D6098">
        <v>2</v>
      </c>
    </row>
    <row r="6099" spans="1:4">
      <c r="A6099" s="2" t="s">
        <v>7471</v>
      </c>
      <c r="B6099" t="s">
        <v>7630</v>
      </c>
      <c r="C6099" t="s">
        <v>5917</v>
      </c>
      <c r="D6099">
        <v>2</v>
      </c>
    </row>
    <row r="6100" spans="1:4">
      <c r="A6100" s="2" t="s">
        <v>773</v>
      </c>
      <c r="B6100" t="s">
        <v>5916</v>
      </c>
      <c r="C6100" t="s">
        <v>5917</v>
      </c>
      <c r="D6100">
        <v>1</v>
      </c>
    </row>
    <row r="6101" spans="1:4">
      <c r="A6101" s="2" t="s">
        <v>553</v>
      </c>
      <c r="B6101" t="s">
        <v>5385</v>
      </c>
      <c r="C6101" t="s">
        <v>5917</v>
      </c>
      <c r="D6101">
        <v>1</v>
      </c>
    </row>
    <row r="6102" spans="1:4">
      <c r="A6102" s="2" t="s">
        <v>5365</v>
      </c>
      <c r="B6102" t="s">
        <v>7630</v>
      </c>
      <c r="C6102" t="s">
        <v>5917</v>
      </c>
      <c r="D6102">
        <v>2</v>
      </c>
    </row>
    <row r="6103" spans="1:4">
      <c r="A6103" s="2" t="s">
        <v>4521</v>
      </c>
      <c r="B6103" t="s">
        <v>7630</v>
      </c>
      <c r="C6103" t="s">
        <v>5917</v>
      </c>
      <c r="D6103">
        <v>2</v>
      </c>
    </row>
    <row r="6104" spans="1:4">
      <c r="A6104" s="2" t="s">
        <v>3145</v>
      </c>
      <c r="B6104" t="s">
        <v>7630</v>
      </c>
      <c r="C6104" t="s">
        <v>5917</v>
      </c>
      <c r="D6104">
        <v>2</v>
      </c>
    </row>
    <row r="6105" spans="1:4">
      <c r="A6105" s="2" t="s">
        <v>7504</v>
      </c>
      <c r="B6105" t="s">
        <v>7630</v>
      </c>
      <c r="C6105" t="s">
        <v>5917</v>
      </c>
      <c r="D6105">
        <v>2</v>
      </c>
    </row>
    <row r="6106" spans="1:4">
      <c r="A6106" s="2" t="s">
        <v>1925</v>
      </c>
      <c r="B6106" t="s">
        <v>7630</v>
      </c>
      <c r="C6106" t="s">
        <v>5917</v>
      </c>
      <c r="D6106">
        <v>2</v>
      </c>
    </row>
    <row r="6107" spans="1:4">
      <c r="A6107" s="2" t="s">
        <v>2152</v>
      </c>
      <c r="B6107" t="s">
        <v>7630</v>
      </c>
      <c r="C6107" t="s">
        <v>5917</v>
      </c>
      <c r="D6107">
        <v>2</v>
      </c>
    </row>
    <row r="6108" spans="1:4">
      <c r="A6108" s="2" t="s">
        <v>5866</v>
      </c>
      <c r="B6108" t="s">
        <v>7630</v>
      </c>
      <c r="C6108" t="s">
        <v>5917</v>
      </c>
      <c r="D6108">
        <v>2</v>
      </c>
    </row>
    <row r="6109" spans="1:4">
      <c r="A6109" s="2" t="s">
        <v>6470</v>
      </c>
      <c r="B6109" t="s">
        <v>5385</v>
      </c>
      <c r="C6109" t="s">
        <v>5917</v>
      </c>
      <c r="D6109">
        <v>1</v>
      </c>
    </row>
    <row r="6110" spans="1:4">
      <c r="A6110" s="2" t="s">
        <v>3255</v>
      </c>
      <c r="B6110" t="s">
        <v>7630</v>
      </c>
      <c r="C6110" t="s">
        <v>5917</v>
      </c>
      <c r="D6110">
        <v>2</v>
      </c>
    </row>
    <row r="6111" spans="1:4">
      <c r="A6111" s="2" t="s">
        <v>7887</v>
      </c>
      <c r="B6111" t="s">
        <v>7630</v>
      </c>
      <c r="C6111" t="s">
        <v>5917</v>
      </c>
      <c r="D6111">
        <v>2</v>
      </c>
    </row>
    <row r="6112" spans="1:4">
      <c r="A6112" s="2" t="s">
        <v>7259</v>
      </c>
      <c r="B6112" t="s">
        <v>7630</v>
      </c>
      <c r="C6112" t="s">
        <v>5917</v>
      </c>
      <c r="D6112">
        <v>2</v>
      </c>
    </row>
    <row r="6113" spans="1:4">
      <c r="A6113" s="2" t="s">
        <v>6441</v>
      </c>
      <c r="B6113" t="s">
        <v>5385</v>
      </c>
      <c r="C6113" t="s">
        <v>5917</v>
      </c>
      <c r="D6113">
        <v>1</v>
      </c>
    </row>
    <row r="6114" spans="1:4">
      <c r="A6114" s="2" t="s">
        <v>2982</v>
      </c>
      <c r="B6114" t="s">
        <v>7630</v>
      </c>
      <c r="C6114" t="s">
        <v>5917</v>
      </c>
      <c r="D6114">
        <v>2</v>
      </c>
    </row>
    <row r="6115" spans="1:4">
      <c r="A6115" s="2" t="s">
        <v>6060</v>
      </c>
      <c r="B6115" t="s">
        <v>603</v>
      </c>
      <c r="C6115" t="s">
        <v>5917</v>
      </c>
      <c r="D6115">
        <v>1</v>
      </c>
    </row>
    <row r="6116" spans="1:4">
      <c r="A6116" s="2" t="s">
        <v>7214</v>
      </c>
      <c r="B6116" t="s">
        <v>5385</v>
      </c>
      <c r="C6116" t="s">
        <v>5917</v>
      </c>
      <c r="D6116">
        <v>1</v>
      </c>
    </row>
    <row r="6117" spans="1:4">
      <c r="A6117" s="2" t="s">
        <v>1203</v>
      </c>
      <c r="B6117" t="s">
        <v>5385</v>
      </c>
      <c r="C6117" t="s">
        <v>5917</v>
      </c>
      <c r="D6117">
        <v>1</v>
      </c>
    </row>
    <row r="6118" spans="1:4">
      <c r="A6118" s="2" t="s">
        <v>5506</v>
      </c>
      <c r="B6118" t="s">
        <v>7630</v>
      </c>
      <c r="C6118" t="s">
        <v>5917</v>
      </c>
      <c r="D6118">
        <v>2</v>
      </c>
    </row>
    <row r="6119" spans="1:4">
      <c r="A6119" s="2" t="s">
        <v>7957</v>
      </c>
      <c r="B6119" t="s">
        <v>7630</v>
      </c>
      <c r="C6119" t="s">
        <v>5917</v>
      </c>
      <c r="D6119">
        <v>2</v>
      </c>
    </row>
    <row r="6120" spans="1:4">
      <c r="A6120" s="2" t="s">
        <v>2882</v>
      </c>
      <c r="B6120" t="s">
        <v>7630</v>
      </c>
      <c r="C6120" t="s">
        <v>5917</v>
      </c>
      <c r="D6120">
        <v>2</v>
      </c>
    </row>
    <row r="6121" spans="1:4">
      <c r="A6121" s="2" t="s">
        <v>7154</v>
      </c>
      <c r="B6121" t="s">
        <v>7630</v>
      </c>
      <c r="C6121" t="s">
        <v>5917</v>
      </c>
      <c r="D6121">
        <v>2</v>
      </c>
    </row>
    <row r="6122" spans="1:4">
      <c r="A6122" s="2" t="s">
        <v>7012</v>
      </c>
      <c r="B6122" t="s">
        <v>5385</v>
      </c>
      <c r="C6122" t="s">
        <v>5917</v>
      </c>
      <c r="D6122">
        <v>1</v>
      </c>
    </row>
    <row r="6123" spans="1:4">
      <c r="A6123" s="2" t="s">
        <v>4163</v>
      </c>
      <c r="B6123" t="s">
        <v>7630</v>
      </c>
      <c r="C6123" t="s">
        <v>5917</v>
      </c>
      <c r="D6123">
        <v>2</v>
      </c>
    </row>
    <row r="6124" spans="1:4">
      <c r="A6124" s="2" t="s">
        <v>4063</v>
      </c>
      <c r="B6124" t="s">
        <v>7630</v>
      </c>
      <c r="C6124" t="s">
        <v>5917</v>
      </c>
      <c r="D6124">
        <v>2</v>
      </c>
    </row>
    <row r="6125" spans="1:4">
      <c r="A6125" s="2" t="s">
        <v>7326</v>
      </c>
      <c r="B6125" t="s">
        <v>7630</v>
      </c>
      <c r="C6125" t="s">
        <v>5917</v>
      </c>
      <c r="D6125">
        <v>2</v>
      </c>
    </row>
    <row r="6126" spans="1:4">
      <c r="A6126" s="2" t="s">
        <v>6203</v>
      </c>
      <c r="B6126" t="s">
        <v>7630</v>
      </c>
      <c r="C6126" t="s">
        <v>5917</v>
      </c>
      <c r="D6126">
        <v>2</v>
      </c>
    </row>
    <row r="6127" spans="1:4">
      <c r="A6127" s="2" t="s">
        <v>5858</v>
      </c>
      <c r="B6127" t="s">
        <v>608</v>
      </c>
      <c r="C6127" t="s">
        <v>5917</v>
      </c>
      <c r="D6127">
        <v>2</v>
      </c>
    </row>
    <row r="6128" spans="1:4">
      <c r="A6128" s="2" t="s">
        <v>6656</v>
      </c>
      <c r="B6128" t="s">
        <v>7630</v>
      </c>
      <c r="C6128" t="s">
        <v>5917</v>
      </c>
      <c r="D6128">
        <v>2</v>
      </c>
    </row>
    <row r="6129" spans="1:4">
      <c r="A6129" s="2" t="s">
        <v>6</v>
      </c>
      <c r="B6129" t="s">
        <v>5385</v>
      </c>
      <c r="C6129" t="s">
        <v>5917</v>
      </c>
      <c r="D6129">
        <v>1</v>
      </c>
    </row>
    <row r="6130" spans="1:4">
      <c r="A6130" s="2" t="s">
        <v>4377</v>
      </c>
      <c r="B6130" t="s">
        <v>7630</v>
      </c>
      <c r="C6130" t="s">
        <v>5917</v>
      </c>
      <c r="D6130">
        <v>2</v>
      </c>
    </row>
    <row r="6131" spans="1:4">
      <c r="A6131" s="2" t="s">
        <v>2116</v>
      </c>
      <c r="B6131" t="s">
        <v>7630</v>
      </c>
      <c r="C6131" t="s">
        <v>5917</v>
      </c>
      <c r="D6131">
        <v>2</v>
      </c>
    </row>
    <row r="6132" spans="1:4">
      <c r="A6132" s="2" t="s">
        <v>554</v>
      </c>
      <c r="B6132" t="s">
        <v>5385</v>
      </c>
      <c r="C6132" t="s">
        <v>5917</v>
      </c>
      <c r="D6132">
        <v>1</v>
      </c>
    </row>
    <row r="6133" spans="1:4">
      <c r="A6133" s="2" t="s">
        <v>179</v>
      </c>
      <c r="B6133" t="s">
        <v>5916</v>
      </c>
      <c r="C6133" t="s">
        <v>5917</v>
      </c>
      <c r="D6133">
        <v>1</v>
      </c>
    </row>
    <row r="6134" spans="1:4">
      <c r="A6134" s="2" t="s">
        <v>4205</v>
      </c>
      <c r="B6134" t="s">
        <v>7630</v>
      </c>
      <c r="C6134" t="s">
        <v>5917</v>
      </c>
      <c r="D6134">
        <v>2</v>
      </c>
    </row>
    <row r="6135" spans="1:4">
      <c r="A6135" s="2" t="s">
        <v>5804</v>
      </c>
      <c r="B6135" t="s">
        <v>2771</v>
      </c>
      <c r="C6135" t="s">
        <v>5758</v>
      </c>
      <c r="D6135">
        <v>2</v>
      </c>
    </row>
    <row r="6136" spans="1:4">
      <c r="A6136" s="2" t="s">
        <v>1891</v>
      </c>
      <c r="B6136" t="s">
        <v>7630</v>
      </c>
      <c r="C6136" t="s">
        <v>5917</v>
      </c>
      <c r="D6136">
        <v>2</v>
      </c>
    </row>
    <row r="6137" spans="1:4">
      <c r="A6137" s="2" t="s">
        <v>5201</v>
      </c>
      <c r="B6137" t="s">
        <v>5385</v>
      </c>
      <c r="C6137" t="s">
        <v>5917</v>
      </c>
      <c r="D6137">
        <v>1</v>
      </c>
    </row>
    <row r="6138" spans="1:4">
      <c r="A6138" s="2" t="s">
        <v>4948</v>
      </c>
      <c r="B6138" t="s">
        <v>5385</v>
      </c>
      <c r="C6138" t="s">
        <v>5917</v>
      </c>
      <c r="D6138">
        <v>1</v>
      </c>
    </row>
    <row r="6139" spans="1:4">
      <c r="A6139" s="2" t="s">
        <v>5369</v>
      </c>
      <c r="B6139" t="s">
        <v>5172</v>
      </c>
      <c r="C6139" t="s">
        <v>5917</v>
      </c>
      <c r="D6139">
        <v>1</v>
      </c>
    </row>
    <row r="6140" spans="1:4">
      <c r="A6140" s="2" t="s">
        <v>2577</v>
      </c>
      <c r="B6140" t="s">
        <v>5385</v>
      </c>
      <c r="C6140" t="s">
        <v>5917</v>
      </c>
      <c r="D6140">
        <v>1</v>
      </c>
    </row>
    <row r="6141" spans="1:4">
      <c r="A6141" s="2" t="s">
        <v>2746</v>
      </c>
      <c r="B6141" t="s">
        <v>7630</v>
      </c>
      <c r="C6141" t="s">
        <v>5917</v>
      </c>
      <c r="D6141">
        <v>2</v>
      </c>
    </row>
    <row r="6142" spans="1:4">
      <c r="A6142" s="2" t="s">
        <v>3675</v>
      </c>
      <c r="B6142" t="s">
        <v>7630</v>
      </c>
      <c r="C6142" t="s">
        <v>5917</v>
      </c>
      <c r="D6142">
        <v>2</v>
      </c>
    </row>
    <row r="6143" spans="1:4">
      <c r="A6143" s="2" t="s">
        <v>6066</v>
      </c>
      <c r="B6143" t="s">
        <v>5916</v>
      </c>
      <c r="C6143" t="s">
        <v>5917</v>
      </c>
      <c r="D6143">
        <v>1</v>
      </c>
    </row>
    <row r="6144" spans="1:4">
      <c r="A6144" s="2" t="s">
        <v>6341</v>
      </c>
      <c r="B6144" t="s">
        <v>5385</v>
      </c>
      <c r="C6144" t="s">
        <v>5756</v>
      </c>
      <c r="D6144">
        <v>1</v>
      </c>
    </row>
    <row r="6145" spans="1:4">
      <c r="A6145" s="2" t="s">
        <v>1165</v>
      </c>
      <c r="B6145" t="s">
        <v>5916</v>
      </c>
      <c r="C6145" t="s">
        <v>5758</v>
      </c>
      <c r="D6145">
        <v>1</v>
      </c>
    </row>
    <row r="6146" spans="1:4">
      <c r="A6146" s="2" t="s">
        <v>694</v>
      </c>
      <c r="B6146" t="s">
        <v>5385</v>
      </c>
      <c r="C6146" t="s">
        <v>5917</v>
      </c>
      <c r="D6146">
        <v>1</v>
      </c>
    </row>
    <row r="6147" spans="1:4">
      <c r="A6147" s="2" t="s">
        <v>555</v>
      </c>
      <c r="B6147" t="s">
        <v>5385</v>
      </c>
      <c r="C6147" t="s">
        <v>5917</v>
      </c>
      <c r="D6147">
        <v>1</v>
      </c>
    </row>
    <row r="6148" spans="1:4">
      <c r="A6148" s="2" t="s">
        <v>3958</v>
      </c>
      <c r="B6148" t="s">
        <v>7630</v>
      </c>
      <c r="C6148" t="s">
        <v>5917</v>
      </c>
      <c r="D6148">
        <v>2</v>
      </c>
    </row>
    <row r="6149" spans="1:4">
      <c r="A6149" s="2" t="s">
        <v>3720</v>
      </c>
      <c r="B6149" t="s">
        <v>7630</v>
      </c>
      <c r="C6149" t="s">
        <v>5917</v>
      </c>
      <c r="D6149">
        <v>2</v>
      </c>
    </row>
    <row r="6150" spans="1:4">
      <c r="A6150" s="2" t="s">
        <v>3194</v>
      </c>
      <c r="B6150" t="s">
        <v>7630</v>
      </c>
      <c r="C6150" t="s">
        <v>5917</v>
      </c>
      <c r="D6150">
        <v>2</v>
      </c>
    </row>
    <row r="6151" spans="1:4">
      <c r="A6151" s="2" t="s">
        <v>2165</v>
      </c>
      <c r="B6151" t="s">
        <v>7630</v>
      </c>
      <c r="C6151" t="s">
        <v>5917</v>
      </c>
      <c r="D6151">
        <v>2</v>
      </c>
    </row>
    <row r="6152" spans="1:4">
      <c r="A6152" s="2" t="s">
        <v>1893</v>
      </c>
      <c r="B6152" t="s">
        <v>7630</v>
      </c>
      <c r="C6152" t="s">
        <v>5917</v>
      </c>
      <c r="D6152">
        <v>2</v>
      </c>
    </row>
    <row r="6153" spans="1:4">
      <c r="A6153" s="2" t="s">
        <v>7252</v>
      </c>
      <c r="B6153" t="s">
        <v>7630</v>
      </c>
      <c r="C6153" t="s">
        <v>5917</v>
      </c>
      <c r="D6153">
        <v>2</v>
      </c>
    </row>
    <row r="6154" spans="1:4">
      <c r="A6154" s="2" t="s">
        <v>712</v>
      </c>
      <c r="B6154" t="s">
        <v>5385</v>
      </c>
      <c r="C6154" t="s">
        <v>5917</v>
      </c>
      <c r="D6154">
        <v>1</v>
      </c>
    </row>
    <row r="6155" spans="1:4">
      <c r="A6155" s="2" t="s">
        <v>6584</v>
      </c>
      <c r="B6155" t="s">
        <v>7630</v>
      </c>
      <c r="C6155" t="s">
        <v>5917</v>
      </c>
      <c r="D6155">
        <v>2</v>
      </c>
    </row>
    <row r="6156" spans="1:4">
      <c r="A6156" s="2" t="s">
        <v>3595</v>
      </c>
      <c r="B6156" t="s">
        <v>7630</v>
      </c>
      <c r="C6156" t="s">
        <v>5917</v>
      </c>
      <c r="D6156">
        <v>2</v>
      </c>
    </row>
    <row r="6157" spans="1:4">
      <c r="A6157" s="2" t="s">
        <v>5690</v>
      </c>
      <c r="B6157" t="s">
        <v>7630</v>
      </c>
      <c r="C6157" t="s">
        <v>5758</v>
      </c>
      <c r="D6157">
        <v>2</v>
      </c>
    </row>
    <row r="6158" spans="1:4">
      <c r="A6158" s="2" t="s">
        <v>1152</v>
      </c>
      <c r="B6158" t="s">
        <v>5385</v>
      </c>
      <c r="C6158" t="s">
        <v>5917</v>
      </c>
      <c r="D6158">
        <v>1</v>
      </c>
    </row>
    <row r="6159" spans="1:4">
      <c r="A6159" s="2" t="s">
        <v>2816</v>
      </c>
      <c r="B6159" t="s">
        <v>5916</v>
      </c>
      <c r="C6159" t="s">
        <v>5756</v>
      </c>
      <c r="D6159">
        <v>1</v>
      </c>
    </row>
    <row r="6160" spans="1:4">
      <c r="A6160" s="2" t="s">
        <v>668</v>
      </c>
      <c r="B6160" t="s">
        <v>5385</v>
      </c>
      <c r="C6160" t="s">
        <v>5917</v>
      </c>
      <c r="D6160">
        <v>1</v>
      </c>
    </row>
    <row r="6161" spans="1:4">
      <c r="A6161" s="2" t="s">
        <v>5495</v>
      </c>
      <c r="B6161" t="s">
        <v>7630</v>
      </c>
      <c r="C6161" t="s">
        <v>5917</v>
      </c>
      <c r="D6161">
        <v>2</v>
      </c>
    </row>
    <row r="6162" spans="1:4">
      <c r="A6162" s="2" t="s">
        <v>7193</v>
      </c>
      <c r="B6162" t="s">
        <v>5385</v>
      </c>
      <c r="C6162" t="s">
        <v>5917</v>
      </c>
      <c r="D6162">
        <v>1</v>
      </c>
    </row>
    <row r="6163" spans="1:4">
      <c r="A6163" s="2" t="s">
        <v>7014</v>
      </c>
      <c r="B6163" t="s">
        <v>5385</v>
      </c>
      <c r="C6163" t="s">
        <v>5917</v>
      </c>
      <c r="D6163">
        <v>1</v>
      </c>
    </row>
    <row r="6164" spans="1:4">
      <c r="A6164" s="2" t="s">
        <v>2599</v>
      </c>
      <c r="B6164" t="s">
        <v>5385</v>
      </c>
      <c r="C6164" t="s">
        <v>5917</v>
      </c>
      <c r="D6164">
        <v>1</v>
      </c>
    </row>
    <row r="6165" spans="1:4">
      <c r="A6165" s="2" t="s">
        <v>112</v>
      </c>
      <c r="B6165" t="s">
        <v>5385</v>
      </c>
      <c r="C6165" t="s">
        <v>5917</v>
      </c>
      <c r="D6165">
        <v>1</v>
      </c>
    </row>
    <row r="6166" spans="1:4">
      <c r="A6166" s="2" t="s">
        <v>1768</v>
      </c>
      <c r="B6166" t="s">
        <v>7630</v>
      </c>
      <c r="C6166" t="s">
        <v>5917</v>
      </c>
      <c r="D6166">
        <v>2</v>
      </c>
    </row>
    <row r="6167" spans="1:4">
      <c r="A6167" s="2" t="s">
        <v>6312</v>
      </c>
      <c r="B6167" t="s">
        <v>5385</v>
      </c>
      <c r="C6167" t="s">
        <v>5758</v>
      </c>
      <c r="D6167">
        <v>1</v>
      </c>
    </row>
    <row r="6168" spans="1:4">
      <c r="A6168" s="2" t="s">
        <v>5405</v>
      </c>
      <c r="B6168" t="s">
        <v>7630</v>
      </c>
      <c r="C6168" t="s">
        <v>5917</v>
      </c>
      <c r="D6168">
        <v>2</v>
      </c>
    </row>
    <row r="6169" spans="1:4">
      <c r="A6169" s="2" t="s">
        <v>1964</v>
      </c>
      <c r="B6169" t="s">
        <v>7630</v>
      </c>
      <c r="C6169" t="s">
        <v>5917</v>
      </c>
      <c r="D6169">
        <v>2</v>
      </c>
    </row>
    <row r="6170" spans="1:4">
      <c r="A6170" s="2" t="s">
        <v>1988</v>
      </c>
      <c r="B6170" t="s">
        <v>7630</v>
      </c>
      <c r="C6170" t="s">
        <v>5917</v>
      </c>
      <c r="D6170">
        <v>2</v>
      </c>
    </row>
    <row r="6171" spans="1:4">
      <c r="A6171" s="2" t="s">
        <v>6116</v>
      </c>
      <c r="B6171" t="s">
        <v>7630</v>
      </c>
      <c r="C6171" t="s">
        <v>5917</v>
      </c>
      <c r="D6171">
        <v>2</v>
      </c>
    </row>
    <row r="6172" spans="1:4">
      <c r="A6172" s="2" t="s">
        <v>3665</v>
      </c>
      <c r="B6172" t="s">
        <v>5385</v>
      </c>
      <c r="C6172" t="s">
        <v>5917</v>
      </c>
      <c r="D6172">
        <v>1</v>
      </c>
    </row>
    <row r="6173" spans="1:4">
      <c r="A6173" s="2" t="s">
        <v>333</v>
      </c>
      <c r="B6173" t="s">
        <v>5385</v>
      </c>
      <c r="C6173" t="s">
        <v>5917</v>
      </c>
      <c r="D6173">
        <v>1</v>
      </c>
    </row>
    <row r="6174" spans="1:4">
      <c r="A6174" s="2" t="s">
        <v>1357</v>
      </c>
      <c r="B6174" t="s">
        <v>7630</v>
      </c>
      <c r="C6174" t="s">
        <v>5917</v>
      </c>
      <c r="D6174">
        <v>2</v>
      </c>
    </row>
    <row r="6175" spans="1:4">
      <c r="A6175" s="2" t="s">
        <v>1612</v>
      </c>
      <c r="B6175" t="s">
        <v>7630</v>
      </c>
      <c r="C6175" t="s">
        <v>5917</v>
      </c>
      <c r="D6175">
        <v>2</v>
      </c>
    </row>
    <row r="6176" spans="1:4">
      <c r="A6176" s="2" t="s">
        <v>4542</v>
      </c>
      <c r="B6176" t="s">
        <v>7630</v>
      </c>
      <c r="C6176" t="s">
        <v>5917</v>
      </c>
      <c r="D6176">
        <v>2</v>
      </c>
    </row>
    <row r="6177" spans="1:4">
      <c r="A6177" s="2" t="s">
        <v>3960</v>
      </c>
      <c r="B6177" t="s">
        <v>7630</v>
      </c>
      <c r="C6177" t="s">
        <v>5917</v>
      </c>
      <c r="D6177">
        <v>2</v>
      </c>
    </row>
    <row r="6178" spans="1:4">
      <c r="A6178" s="2" t="s">
        <v>3707</v>
      </c>
      <c r="B6178" t="s">
        <v>7630</v>
      </c>
      <c r="C6178" t="s">
        <v>5917</v>
      </c>
      <c r="D6178">
        <v>2</v>
      </c>
    </row>
    <row r="6179" spans="1:4">
      <c r="A6179" s="2" t="s">
        <v>3971</v>
      </c>
      <c r="B6179" t="s">
        <v>7630</v>
      </c>
      <c r="C6179" t="s">
        <v>5917</v>
      </c>
      <c r="D6179">
        <v>2</v>
      </c>
    </row>
    <row r="6180" spans="1:4">
      <c r="A6180" s="2" t="s">
        <v>4769</v>
      </c>
      <c r="B6180" t="s">
        <v>7630</v>
      </c>
      <c r="C6180" t="s">
        <v>5917</v>
      </c>
      <c r="D6180">
        <v>2</v>
      </c>
    </row>
    <row r="6181" spans="1:4">
      <c r="A6181" s="2" t="s">
        <v>5588</v>
      </c>
      <c r="B6181" t="s">
        <v>5385</v>
      </c>
      <c r="C6181" t="s">
        <v>5917</v>
      </c>
      <c r="D6181">
        <v>1</v>
      </c>
    </row>
    <row r="6182" spans="1:4">
      <c r="A6182" s="2" t="s">
        <v>1147</v>
      </c>
      <c r="B6182" t="s">
        <v>5385</v>
      </c>
      <c r="C6182" t="s">
        <v>5917</v>
      </c>
      <c r="D6182">
        <v>1</v>
      </c>
    </row>
    <row r="6183" spans="1:4">
      <c r="A6183" s="2" t="s">
        <v>214</v>
      </c>
      <c r="B6183" t="s">
        <v>5385</v>
      </c>
      <c r="C6183" t="s">
        <v>5758</v>
      </c>
      <c r="D6183">
        <v>1</v>
      </c>
    </row>
    <row r="6184" spans="1:4">
      <c r="A6184" s="2" t="s">
        <v>7627</v>
      </c>
      <c r="B6184" t="s">
        <v>7630</v>
      </c>
      <c r="C6184" t="s">
        <v>5917</v>
      </c>
      <c r="D6184">
        <v>2</v>
      </c>
    </row>
    <row r="6185" spans="1:4">
      <c r="A6185" s="2" t="s">
        <v>3228</v>
      </c>
      <c r="B6185" t="s">
        <v>7630</v>
      </c>
      <c r="C6185" t="s">
        <v>5917</v>
      </c>
      <c r="D6185">
        <v>2</v>
      </c>
    </row>
    <row r="6186" spans="1:4">
      <c r="A6186" s="2" t="s">
        <v>1706</v>
      </c>
      <c r="B6186" t="s">
        <v>7630</v>
      </c>
      <c r="C6186" t="s">
        <v>5917</v>
      </c>
      <c r="D6186">
        <v>2</v>
      </c>
    </row>
    <row r="6187" spans="1:4">
      <c r="A6187" s="2" t="s">
        <v>5514</v>
      </c>
      <c r="B6187" t="s">
        <v>5916</v>
      </c>
      <c r="C6187" t="s">
        <v>5917</v>
      </c>
      <c r="D6187">
        <v>1</v>
      </c>
    </row>
    <row r="6188" spans="1:4">
      <c r="A6188" s="2" t="s">
        <v>5161</v>
      </c>
      <c r="B6188" t="s">
        <v>7630</v>
      </c>
      <c r="C6188" t="s">
        <v>5917</v>
      </c>
      <c r="D6188">
        <v>2</v>
      </c>
    </row>
    <row r="6189" spans="1:4">
      <c r="A6189" s="2" t="s">
        <v>1365</v>
      </c>
      <c r="B6189" t="s">
        <v>7630</v>
      </c>
      <c r="C6189" t="s">
        <v>5917</v>
      </c>
      <c r="D6189">
        <v>2</v>
      </c>
    </row>
    <row r="6190" spans="1:4">
      <c r="A6190" s="2" t="s">
        <v>3603</v>
      </c>
      <c r="B6190" t="s">
        <v>7630</v>
      </c>
      <c r="C6190" t="s">
        <v>5917</v>
      </c>
      <c r="D6190">
        <v>2</v>
      </c>
    </row>
    <row r="6191" spans="1:4">
      <c r="A6191" s="2" t="s">
        <v>5002</v>
      </c>
      <c r="B6191" t="s">
        <v>7630</v>
      </c>
      <c r="C6191" t="s">
        <v>5917</v>
      </c>
      <c r="D6191">
        <v>2</v>
      </c>
    </row>
    <row r="6192" spans="1:4">
      <c r="A6192" s="2" t="s">
        <v>1835</v>
      </c>
      <c r="B6192" t="s">
        <v>7630</v>
      </c>
      <c r="C6192" t="s">
        <v>5917</v>
      </c>
      <c r="D6192">
        <v>2</v>
      </c>
    </row>
    <row r="6193" spans="1:4">
      <c r="A6193" s="2" t="s">
        <v>2145</v>
      </c>
      <c r="B6193" t="s">
        <v>7630</v>
      </c>
      <c r="C6193" t="s">
        <v>5917</v>
      </c>
      <c r="D6193">
        <v>2</v>
      </c>
    </row>
    <row r="6194" spans="1:4">
      <c r="A6194" s="2" t="s">
        <v>1993</v>
      </c>
      <c r="B6194" t="s">
        <v>7630</v>
      </c>
      <c r="C6194" t="s">
        <v>5917</v>
      </c>
      <c r="D6194">
        <v>2</v>
      </c>
    </row>
    <row r="6195" spans="1:4">
      <c r="A6195" s="2" t="s">
        <v>3653</v>
      </c>
      <c r="B6195" t="s">
        <v>5385</v>
      </c>
      <c r="C6195" t="s">
        <v>5917</v>
      </c>
      <c r="D6195">
        <v>1</v>
      </c>
    </row>
    <row r="6196" spans="1:4">
      <c r="A6196" s="2" t="s">
        <v>6327</v>
      </c>
      <c r="B6196" t="s">
        <v>7630</v>
      </c>
      <c r="C6196" t="s">
        <v>5917</v>
      </c>
      <c r="D6196">
        <v>2</v>
      </c>
    </row>
    <row r="6197" spans="1:4">
      <c r="A6197" s="2" t="s">
        <v>904</v>
      </c>
      <c r="B6197" t="s">
        <v>42</v>
      </c>
      <c r="C6197" t="s">
        <v>5917</v>
      </c>
      <c r="D6197">
        <v>1</v>
      </c>
    </row>
    <row r="6198" spans="1:4">
      <c r="A6198" s="2" t="s">
        <v>2551</v>
      </c>
      <c r="B6198" t="s">
        <v>5385</v>
      </c>
      <c r="C6198" t="s">
        <v>5917</v>
      </c>
      <c r="D6198">
        <v>1</v>
      </c>
    </row>
    <row r="6199" spans="1:4">
      <c r="A6199" s="2" t="s">
        <v>960</v>
      </c>
      <c r="B6199" t="s">
        <v>5385</v>
      </c>
      <c r="C6199" t="s">
        <v>5917</v>
      </c>
      <c r="D6199">
        <v>1</v>
      </c>
    </row>
    <row r="6200" spans="1:4">
      <c r="A6200" s="2" t="s">
        <v>856</v>
      </c>
      <c r="B6200" t="s">
        <v>5916</v>
      </c>
      <c r="C6200" t="s">
        <v>5917</v>
      </c>
      <c r="D6200">
        <v>1</v>
      </c>
    </row>
    <row r="6201" spans="1:4">
      <c r="A6201" s="2" t="s">
        <v>4513</v>
      </c>
      <c r="B6201" t="s">
        <v>7630</v>
      </c>
      <c r="C6201" t="s">
        <v>5917</v>
      </c>
      <c r="D6201">
        <v>2</v>
      </c>
    </row>
    <row r="6202" spans="1:4">
      <c r="A6202" s="2" t="s">
        <v>4200</v>
      </c>
      <c r="B6202" t="s">
        <v>7630</v>
      </c>
      <c r="C6202" t="s">
        <v>5917</v>
      </c>
      <c r="D6202">
        <v>2</v>
      </c>
    </row>
    <row r="6203" spans="1:4">
      <c r="A6203" s="2" t="s">
        <v>4098</v>
      </c>
      <c r="B6203" t="s">
        <v>7630</v>
      </c>
      <c r="C6203" t="s">
        <v>5917</v>
      </c>
      <c r="D6203">
        <v>2</v>
      </c>
    </row>
    <row r="6204" spans="1:4">
      <c r="A6204" s="2" t="s">
        <v>3524</v>
      </c>
      <c r="B6204" t="s">
        <v>7630</v>
      </c>
      <c r="C6204" t="s">
        <v>5917</v>
      </c>
      <c r="D6204">
        <v>2</v>
      </c>
    </row>
    <row r="6205" spans="1:4">
      <c r="A6205" s="2" t="s">
        <v>7768</v>
      </c>
      <c r="B6205" t="s">
        <v>7630</v>
      </c>
      <c r="C6205" t="s">
        <v>5917</v>
      </c>
      <c r="D6205">
        <v>2</v>
      </c>
    </row>
    <row r="6206" spans="1:4">
      <c r="A6206" s="2" t="s">
        <v>2006</v>
      </c>
      <c r="B6206" t="s">
        <v>7630</v>
      </c>
      <c r="C6206" t="s">
        <v>5917</v>
      </c>
      <c r="D6206">
        <v>2</v>
      </c>
    </row>
    <row r="6207" spans="1:4">
      <c r="A6207" s="2" t="s">
        <v>1013</v>
      </c>
      <c r="B6207" t="s">
        <v>5172</v>
      </c>
      <c r="C6207" t="s">
        <v>5917</v>
      </c>
      <c r="D6207">
        <v>1</v>
      </c>
    </row>
    <row r="6208" spans="1:4">
      <c r="A6208" s="2" t="s">
        <v>1171</v>
      </c>
      <c r="B6208" t="s">
        <v>5916</v>
      </c>
      <c r="C6208" t="s">
        <v>5758</v>
      </c>
      <c r="D6208">
        <v>1</v>
      </c>
    </row>
    <row r="6209" spans="1:4">
      <c r="A6209" s="2" t="s">
        <v>2821</v>
      </c>
      <c r="B6209" t="s">
        <v>5385</v>
      </c>
      <c r="C6209" t="s">
        <v>5917</v>
      </c>
      <c r="D6209">
        <v>1</v>
      </c>
    </row>
    <row r="6210" spans="1:4">
      <c r="A6210" s="2" t="s">
        <v>13</v>
      </c>
      <c r="B6210" t="s">
        <v>5916</v>
      </c>
      <c r="C6210" t="s">
        <v>5917</v>
      </c>
      <c r="D6210">
        <v>1</v>
      </c>
    </row>
    <row r="6211" spans="1:4">
      <c r="A6211" s="2" t="s">
        <v>1919</v>
      </c>
      <c r="B6211" t="s">
        <v>7630</v>
      </c>
      <c r="C6211" t="s">
        <v>5917</v>
      </c>
      <c r="D6211">
        <v>2</v>
      </c>
    </row>
    <row r="6212" spans="1:4">
      <c r="A6212" s="2" t="s">
        <v>6466</v>
      </c>
      <c r="B6212" t="s">
        <v>7630</v>
      </c>
      <c r="C6212" t="s">
        <v>5917</v>
      </c>
      <c r="D6212">
        <v>2</v>
      </c>
    </row>
    <row r="6213" spans="1:4">
      <c r="A6213" s="2" t="s">
        <v>2042</v>
      </c>
      <c r="B6213" t="s">
        <v>7630</v>
      </c>
      <c r="C6213" t="s">
        <v>5917</v>
      </c>
      <c r="D6213">
        <v>2</v>
      </c>
    </row>
    <row r="6214" spans="1:4">
      <c r="A6214" s="2" t="s">
        <v>3803</v>
      </c>
      <c r="B6214" t="s">
        <v>7630</v>
      </c>
      <c r="C6214" t="s">
        <v>5917</v>
      </c>
      <c r="D6214">
        <v>2</v>
      </c>
    </row>
    <row r="6215" spans="1:4">
      <c r="A6215" s="2" t="s">
        <v>7207</v>
      </c>
      <c r="B6215" t="s">
        <v>5385</v>
      </c>
      <c r="C6215" t="s">
        <v>5917</v>
      </c>
      <c r="D6215">
        <v>1</v>
      </c>
    </row>
    <row r="6216" spans="1:4">
      <c r="A6216" s="2" t="s">
        <v>5260</v>
      </c>
      <c r="B6216" t="s">
        <v>5385</v>
      </c>
      <c r="C6216" t="s">
        <v>5757</v>
      </c>
      <c r="D6216">
        <v>1</v>
      </c>
    </row>
    <row r="6217" spans="1:4">
      <c r="A6217" s="2" t="s">
        <v>3748</v>
      </c>
      <c r="B6217" t="s">
        <v>7630</v>
      </c>
      <c r="C6217" t="s">
        <v>5917</v>
      </c>
      <c r="D6217">
        <v>2</v>
      </c>
    </row>
    <row r="6218" spans="1:4">
      <c r="A6218" s="2" t="s">
        <v>3358</v>
      </c>
      <c r="B6218" t="s">
        <v>7630</v>
      </c>
      <c r="C6218" t="s">
        <v>5917</v>
      </c>
      <c r="D6218">
        <v>2</v>
      </c>
    </row>
    <row r="6219" spans="1:4">
      <c r="A6219" s="2" t="s">
        <v>4780</v>
      </c>
      <c r="B6219" t="s">
        <v>7630</v>
      </c>
      <c r="C6219" t="s">
        <v>5917</v>
      </c>
      <c r="D6219">
        <v>2</v>
      </c>
    </row>
    <row r="6220" spans="1:4">
      <c r="A6220" s="2" t="s">
        <v>7756</v>
      </c>
      <c r="B6220" t="s">
        <v>7630</v>
      </c>
      <c r="C6220" t="s">
        <v>5917</v>
      </c>
      <c r="D6220">
        <v>2</v>
      </c>
    </row>
    <row r="6221" spans="1:4">
      <c r="A6221" s="2" t="s">
        <v>7309</v>
      </c>
      <c r="B6221" t="s">
        <v>5385</v>
      </c>
      <c r="C6221" t="s">
        <v>5917</v>
      </c>
      <c r="D6221">
        <v>1</v>
      </c>
    </row>
    <row r="6222" spans="1:4">
      <c r="A6222" s="2" t="s">
        <v>5721</v>
      </c>
      <c r="B6222" t="s">
        <v>7630</v>
      </c>
      <c r="C6222" t="s">
        <v>5917</v>
      </c>
      <c r="D6222">
        <v>2</v>
      </c>
    </row>
    <row r="6223" spans="1:4">
      <c r="A6223" s="2" t="s">
        <v>5792</v>
      </c>
      <c r="B6223" t="s">
        <v>7630</v>
      </c>
      <c r="C6223" t="s">
        <v>5758</v>
      </c>
      <c r="D6223">
        <v>2</v>
      </c>
    </row>
    <row r="6224" spans="1:4">
      <c r="A6224" s="2" t="s">
        <v>2356</v>
      </c>
      <c r="B6224" t="s">
        <v>7734</v>
      </c>
      <c r="C6224" t="s">
        <v>5917</v>
      </c>
      <c r="D6224">
        <v>1</v>
      </c>
    </row>
    <row r="6225" spans="1:4">
      <c r="A6225" s="2" t="s">
        <v>1082</v>
      </c>
      <c r="B6225" t="s">
        <v>5916</v>
      </c>
      <c r="C6225" t="s">
        <v>5756</v>
      </c>
      <c r="D6225">
        <v>1</v>
      </c>
    </row>
    <row r="6226" spans="1:4">
      <c r="A6226" s="2" t="s">
        <v>248</v>
      </c>
      <c r="B6226" t="s">
        <v>5385</v>
      </c>
      <c r="C6226" t="s">
        <v>5917</v>
      </c>
      <c r="D6226">
        <v>1</v>
      </c>
    </row>
    <row r="6227" spans="1:4">
      <c r="A6227" s="2" t="s">
        <v>1575</v>
      </c>
      <c r="B6227" t="s">
        <v>7630</v>
      </c>
      <c r="C6227" t="s">
        <v>5917</v>
      </c>
      <c r="D6227">
        <v>2</v>
      </c>
    </row>
    <row r="6228" spans="1:4">
      <c r="A6228" s="2" t="s">
        <v>1326</v>
      </c>
      <c r="B6228" t="s">
        <v>7630</v>
      </c>
      <c r="C6228" t="s">
        <v>5917</v>
      </c>
      <c r="D6228">
        <v>2</v>
      </c>
    </row>
    <row r="6229" spans="1:4">
      <c r="A6229" s="2" t="s">
        <v>4620</v>
      </c>
      <c r="B6229" t="s">
        <v>7630</v>
      </c>
      <c r="C6229" t="s">
        <v>5917</v>
      </c>
      <c r="D6229">
        <v>2</v>
      </c>
    </row>
    <row r="6230" spans="1:4">
      <c r="A6230" s="2" t="s">
        <v>5999</v>
      </c>
      <c r="B6230" t="s">
        <v>7630</v>
      </c>
      <c r="C6230" t="s">
        <v>5917</v>
      </c>
      <c r="D6230">
        <v>2</v>
      </c>
    </row>
    <row r="6231" spans="1:4">
      <c r="A6231" s="2" t="s">
        <v>2104</v>
      </c>
      <c r="B6231" t="s">
        <v>7630</v>
      </c>
      <c r="C6231" t="s">
        <v>5917</v>
      </c>
      <c r="D6231">
        <v>2</v>
      </c>
    </row>
    <row r="6232" spans="1:4">
      <c r="A6232" s="2" t="s">
        <v>7416</v>
      </c>
      <c r="B6232" t="s">
        <v>5385</v>
      </c>
      <c r="C6232" t="s">
        <v>5917</v>
      </c>
      <c r="D6232">
        <v>1</v>
      </c>
    </row>
    <row r="6233" spans="1:4">
      <c r="A6233" s="2" t="s">
        <v>1271</v>
      </c>
      <c r="B6233" t="s">
        <v>7630</v>
      </c>
      <c r="C6233" t="s">
        <v>5917</v>
      </c>
      <c r="D6233">
        <v>2</v>
      </c>
    </row>
    <row r="6234" spans="1:4">
      <c r="A6234" s="2" t="s">
        <v>1098</v>
      </c>
      <c r="B6234" t="s">
        <v>5916</v>
      </c>
      <c r="C6234" t="s">
        <v>5917</v>
      </c>
      <c r="D6234">
        <v>1</v>
      </c>
    </row>
    <row r="6235" spans="1:4">
      <c r="A6235" s="2" t="s">
        <v>2450</v>
      </c>
      <c r="B6235" t="s">
        <v>5385</v>
      </c>
      <c r="C6235" t="s">
        <v>5917</v>
      </c>
      <c r="D6235">
        <v>1</v>
      </c>
    </row>
    <row r="6236" spans="1:4">
      <c r="A6236" s="2" t="s">
        <v>2625</v>
      </c>
      <c r="B6236" t="s">
        <v>5385</v>
      </c>
      <c r="C6236" t="s">
        <v>5756</v>
      </c>
      <c r="D6236">
        <v>1</v>
      </c>
    </row>
    <row r="6237" spans="1:4">
      <c r="A6237" s="2" t="s">
        <v>393</v>
      </c>
      <c r="B6237" t="s">
        <v>5385</v>
      </c>
      <c r="C6237" t="s">
        <v>5917</v>
      </c>
      <c r="D6237">
        <v>1</v>
      </c>
    </row>
    <row r="6238" spans="1:4">
      <c r="A6238" s="2" t="s">
        <v>4129</v>
      </c>
      <c r="B6238" t="s">
        <v>7630</v>
      </c>
      <c r="C6238" t="s">
        <v>5917</v>
      </c>
      <c r="D6238">
        <v>2</v>
      </c>
    </row>
    <row r="6239" spans="1:4">
      <c r="A6239" s="2" t="s">
        <v>3632</v>
      </c>
      <c r="B6239" t="s">
        <v>7630</v>
      </c>
      <c r="C6239" t="s">
        <v>5917</v>
      </c>
      <c r="D6239">
        <v>2</v>
      </c>
    </row>
    <row r="6240" spans="1:4">
      <c r="A6240" s="2" t="s">
        <v>7967</v>
      </c>
      <c r="B6240" t="s">
        <v>7630</v>
      </c>
      <c r="C6240" t="s">
        <v>5917</v>
      </c>
      <c r="D6240">
        <v>2</v>
      </c>
    </row>
    <row r="6241" spans="1:4">
      <c r="A6241" s="2" t="s">
        <v>2996</v>
      </c>
      <c r="B6241" t="s">
        <v>7630</v>
      </c>
      <c r="C6241" t="s">
        <v>5917</v>
      </c>
      <c r="D6241">
        <v>2</v>
      </c>
    </row>
    <row r="6242" spans="1:4">
      <c r="A6242" s="2" t="s">
        <v>7367</v>
      </c>
      <c r="B6242" t="s">
        <v>7630</v>
      </c>
      <c r="C6242" t="s">
        <v>5917</v>
      </c>
      <c r="D6242">
        <v>2</v>
      </c>
    </row>
    <row r="6243" spans="1:4">
      <c r="A6243" s="2" t="s">
        <v>5191</v>
      </c>
      <c r="B6243" t="s">
        <v>5385</v>
      </c>
      <c r="C6243" t="s">
        <v>5917</v>
      </c>
      <c r="D6243">
        <v>1</v>
      </c>
    </row>
    <row r="6244" spans="1:4">
      <c r="A6244" s="2" t="s">
        <v>4917</v>
      </c>
      <c r="B6244" t="s">
        <v>7630</v>
      </c>
      <c r="C6244" t="s">
        <v>5917</v>
      </c>
      <c r="D6244">
        <v>2</v>
      </c>
    </row>
    <row r="6245" spans="1:4">
      <c r="A6245" s="2" t="s">
        <v>556</v>
      </c>
      <c r="B6245" t="s">
        <v>5385</v>
      </c>
      <c r="C6245" t="s">
        <v>5917</v>
      </c>
      <c r="D6245">
        <v>1</v>
      </c>
    </row>
    <row r="6246" spans="1:4">
      <c r="A6246" s="2" t="s">
        <v>1456</v>
      </c>
      <c r="B6246" t="s">
        <v>7630</v>
      </c>
      <c r="C6246" t="s">
        <v>5917</v>
      </c>
      <c r="D6246">
        <v>2</v>
      </c>
    </row>
    <row r="6247" spans="1:4">
      <c r="A6247" s="2" t="s">
        <v>4840</v>
      </c>
      <c r="B6247" t="s">
        <v>7630</v>
      </c>
      <c r="C6247" t="s">
        <v>5917</v>
      </c>
      <c r="D6247">
        <v>2</v>
      </c>
    </row>
    <row r="6248" spans="1:4">
      <c r="A6248" s="2" t="s">
        <v>2997</v>
      </c>
      <c r="B6248" t="s">
        <v>7630</v>
      </c>
      <c r="C6248" t="s">
        <v>5917</v>
      </c>
      <c r="D6248">
        <v>2</v>
      </c>
    </row>
    <row r="6249" spans="1:4">
      <c r="A6249" s="2" t="s">
        <v>7969</v>
      </c>
      <c r="B6249" t="s">
        <v>7630</v>
      </c>
      <c r="C6249" t="s">
        <v>5917</v>
      </c>
      <c r="D6249">
        <v>2</v>
      </c>
    </row>
    <row r="6250" spans="1:4">
      <c r="A6250" s="2" t="s">
        <v>5054</v>
      </c>
      <c r="B6250" t="s">
        <v>7630</v>
      </c>
      <c r="C6250" t="s">
        <v>5917</v>
      </c>
      <c r="D6250">
        <v>2</v>
      </c>
    </row>
    <row r="6251" spans="1:4">
      <c r="A6251" s="2" t="s">
        <v>6059</v>
      </c>
      <c r="B6251" t="s">
        <v>627</v>
      </c>
      <c r="C6251" t="s">
        <v>5917</v>
      </c>
      <c r="D6251">
        <v>1</v>
      </c>
    </row>
    <row r="6252" spans="1:4">
      <c r="A6252" s="2" t="s">
        <v>927</v>
      </c>
      <c r="B6252" t="s">
        <v>2771</v>
      </c>
      <c r="C6252" t="s">
        <v>5917</v>
      </c>
      <c r="D6252">
        <v>1</v>
      </c>
    </row>
    <row r="6253" spans="1:4">
      <c r="A6253" s="2" t="s">
        <v>2374</v>
      </c>
      <c r="B6253" t="s">
        <v>5168</v>
      </c>
      <c r="C6253" t="s">
        <v>5917</v>
      </c>
      <c r="D6253">
        <v>1</v>
      </c>
    </row>
    <row r="6254" spans="1:4">
      <c r="A6254" s="2" t="s">
        <v>2937</v>
      </c>
      <c r="B6254" t="s">
        <v>7630</v>
      </c>
      <c r="C6254" t="s">
        <v>5917</v>
      </c>
      <c r="D6254">
        <v>2</v>
      </c>
    </row>
    <row r="6255" spans="1:4">
      <c r="A6255" s="2" t="s">
        <v>5410</v>
      </c>
      <c r="B6255" t="s">
        <v>7630</v>
      </c>
      <c r="C6255" t="s">
        <v>5917</v>
      </c>
      <c r="D6255">
        <v>2</v>
      </c>
    </row>
    <row r="6256" spans="1:4">
      <c r="A6256" s="2" t="s">
        <v>5628</v>
      </c>
      <c r="B6256" t="s">
        <v>7630</v>
      </c>
      <c r="C6256" t="s">
        <v>5917</v>
      </c>
      <c r="D6256">
        <v>2</v>
      </c>
    </row>
    <row r="6257" spans="1:4">
      <c r="A6257" s="2" t="s">
        <v>3899</v>
      </c>
      <c r="B6257" t="s">
        <v>7630</v>
      </c>
      <c r="C6257" t="s">
        <v>5917</v>
      </c>
      <c r="D6257">
        <v>2</v>
      </c>
    </row>
    <row r="6258" spans="1:4">
      <c r="A6258" s="2" t="s">
        <v>3284</v>
      </c>
      <c r="B6258" t="s">
        <v>5385</v>
      </c>
      <c r="C6258" t="s">
        <v>5917</v>
      </c>
      <c r="D6258">
        <v>1</v>
      </c>
    </row>
    <row r="6259" spans="1:4">
      <c r="A6259" s="2" t="s">
        <v>7346</v>
      </c>
      <c r="B6259" t="s">
        <v>7630</v>
      </c>
      <c r="C6259" t="s">
        <v>5917</v>
      </c>
      <c r="D6259">
        <v>2</v>
      </c>
    </row>
    <row r="6260" spans="1:4">
      <c r="A6260" s="2" t="s">
        <v>7675</v>
      </c>
      <c r="B6260" t="s">
        <v>5385</v>
      </c>
      <c r="C6260" t="s">
        <v>5917</v>
      </c>
      <c r="D6260">
        <v>1</v>
      </c>
    </row>
    <row r="6261" spans="1:4">
      <c r="A6261" s="2" t="s">
        <v>1370</v>
      </c>
      <c r="B6261" t="s">
        <v>7630</v>
      </c>
      <c r="C6261" t="s">
        <v>5917</v>
      </c>
      <c r="D6261">
        <v>2</v>
      </c>
    </row>
    <row r="6262" spans="1:4">
      <c r="A6262" s="2" t="s">
        <v>2857</v>
      </c>
      <c r="B6262" t="s">
        <v>7630</v>
      </c>
      <c r="C6262" t="s">
        <v>5917</v>
      </c>
      <c r="D6262">
        <v>2</v>
      </c>
    </row>
    <row r="6263" spans="1:4">
      <c r="A6263" s="2" t="s">
        <v>6683</v>
      </c>
      <c r="B6263" t="s">
        <v>7630</v>
      </c>
      <c r="C6263" t="s">
        <v>5917</v>
      </c>
      <c r="D6263">
        <v>2</v>
      </c>
    </row>
    <row r="6264" spans="1:4">
      <c r="A6264" s="2" t="s">
        <v>689</v>
      </c>
      <c r="B6264" t="s">
        <v>5385</v>
      </c>
      <c r="C6264" t="s">
        <v>5917</v>
      </c>
      <c r="D6264">
        <v>1</v>
      </c>
    </row>
    <row r="6265" spans="1:4">
      <c r="A6265" s="2" t="s">
        <v>1438</v>
      </c>
      <c r="B6265" t="s">
        <v>7630</v>
      </c>
      <c r="C6265" t="s">
        <v>5917</v>
      </c>
      <c r="D6265">
        <v>2</v>
      </c>
    </row>
    <row r="6266" spans="1:4">
      <c r="A6266" s="2" t="s">
        <v>4681</v>
      </c>
      <c r="B6266" t="s">
        <v>7630</v>
      </c>
      <c r="C6266" t="s">
        <v>5917</v>
      </c>
      <c r="D6266">
        <v>2</v>
      </c>
    </row>
    <row r="6267" spans="1:4">
      <c r="A6267" s="2" t="s">
        <v>7530</v>
      </c>
      <c r="B6267" t="s">
        <v>7630</v>
      </c>
      <c r="C6267" t="s">
        <v>5917</v>
      </c>
      <c r="D6267">
        <v>2</v>
      </c>
    </row>
    <row r="6268" spans="1:4">
      <c r="A6268" s="2" t="s">
        <v>2016</v>
      </c>
      <c r="B6268" t="s">
        <v>7630</v>
      </c>
      <c r="C6268" t="s">
        <v>5917</v>
      </c>
      <c r="D6268">
        <v>2</v>
      </c>
    </row>
    <row r="6269" spans="1:4">
      <c r="A6269" s="2" t="s">
        <v>6454</v>
      </c>
      <c r="B6269" t="s">
        <v>5385</v>
      </c>
      <c r="C6269" t="s">
        <v>5917</v>
      </c>
      <c r="D6269">
        <v>1</v>
      </c>
    </row>
    <row r="6270" spans="1:4">
      <c r="A6270" s="2" t="s">
        <v>5603</v>
      </c>
      <c r="B6270" t="s">
        <v>5385</v>
      </c>
      <c r="C6270" t="s">
        <v>5917</v>
      </c>
      <c r="D6270">
        <v>1</v>
      </c>
    </row>
    <row r="6271" spans="1:4">
      <c r="A6271" s="2" t="s">
        <v>3714</v>
      </c>
      <c r="B6271" t="s">
        <v>7630</v>
      </c>
      <c r="C6271" t="s">
        <v>5917</v>
      </c>
      <c r="D6271">
        <v>2</v>
      </c>
    </row>
    <row r="6272" spans="1:4">
      <c r="A6272" s="2" t="s">
        <v>3552</v>
      </c>
      <c r="B6272" t="s">
        <v>7630</v>
      </c>
      <c r="C6272" t="s">
        <v>5917</v>
      </c>
      <c r="D6272">
        <v>2</v>
      </c>
    </row>
    <row r="6273" spans="1:4">
      <c r="A6273" s="2" t="s">
        <v>2762</v>
      </c>
      <c r="B6273" t="s">
        <v>5385</v>
      </c>
      <c r="C6273" t="s">
        <v>5917</v>
      </c>
      <c r="D6273">
        <v>1</v>
      </c>
    </row>
    <row r="6274" spans="1:4">
      <c r="A6274" s="2" t="s">
        <v>5477</v>
      </c>
      <c r="B6274" t="s">
        <v>7630</v>
      </c>
      <c r="C6274" t="s">
        <v>5917</v>
      </c>
      <c r="D6274">
        <v>2</v>
      </c>
    </row>
    <row r="6275" spans="1:4">
      <c r="A6275" s="2" t="s">
        <v>5878</v>
      </c>
      <c r="B6275" t="s">
        <v>5916</v>
      </c>
      <c r="C6275" t="s">
        <v>5917</v>
      </c>
      <c r="D6275">
        <v>1</v>
      </c>
    </row>
    <row r="6276" spans="1:4">
      <c r="A6276" s="2" t="s">
        <v>7066</v>
      </c>
      <c r="B6276" t="s">
        <v>7630</v>
      </c>
      <c r="C6276" t="s">
        <v>5917</v>
      </c>
      <c r="D6276">
        <v>2</v>
      </c>
    </row>
    <row r="6277" spans="1:4">
      <c r="A6277" s="2" t="s">
        <v>6839</v>
      </c>
      <c r="B6277" t="s">
        <v>5385</v>
      </c>
      <c r="C6277" t="s">
        <v>5917</v>
      </c>
      <c r="D6277">
        <v>1</v>
      </c>
    </row>
    <row r="6278" spans="1:4">
      <c r="A6278" s="2" t="s">
        <v>6938</v>
      </c>
      <c r="B6278" t="s">
        <v>7630</v>
      </c>
      <c r="C6278" t="s">
        <v>5917</v>
      </c>
      <c r="D6278">
        <v>2</v>
      </c>
    </row>
    <row r="6279" spans="1:4">
      <c r="A6279" s="2" t="s">
        <v>887</v>
      </c>
      <c r="B6279" t="s">
        <v>1030</v>
      </c>
      <c r="C6279" t="s">
        <v>5917</v>
      </c>
      <c r="D6279">
        <v>1</v>
      </c>
    </row>
    <row r="6280" spans="1:4">
      <c r="A6280" s="2" t="s">
        <v>1469</v>
      </c>
      <c r="B6280" t="s">
        <v>7630</v>
      </c>
      <c r="C6280" t="s">
        <v>5917</v>
      </c>
      <c r="D6280">
        <v>2</v>
      </c>
    </row>
    <row r="6281" spans="1:4">
      <c r="A6281" s="2" t="s">
        <v>7496</v>
      </c>
      <c r="B6281" t="s">
        <v>7630</v>
      </c>
      <c r="C6281" t="s">
        <v>5917</v>
      </c>
      <c r="D6281">
        <v>2</v>
      </c>
    </row>
    <row r="6282" spans="1:4">
      <c r="A6282" s="2" t="s">
        <v>7093</v>
      </c>
      <c r="B6282" t="s">
        <v>7630</v>
      </c>
      <c r="C6282" t="s">
        <v>5917</v>
      </c>
      <c r="D6282">
        <v>2</v>
      </c>
    </row>
    <row r="6283" spans="1:4">
      <c r="A6283" s="2" t="s">
        <v>3644</v>
      </c>
      <c r="B6283" t="s">
        <v>7630</v>
      </c>
      <c r="C6283" t="s">
        <v>5917</v>
      </c>
      <c r="D6283">
        <v>2</v>
      </c>
    </row>
    <row r="6284" spans="1:4">
      <c r="A6284" s="2" t="s">
        <v>5753</v>
      </c>
      <c r="B6284" t="s">
        <v>365</v>
      </c>
      <c r="C6284" t="s">
        <v>5917</v>
      </c>
      <c r="D6284">
        <v>1</v>
      </c>
    </row>
    <row r="6285" spans="1:4">
      <c r="A6285" s="2" t="s">
        <v>6152</v>
      </c>
      <c r="B6285" t="s">
        <v>5916</v>
      </c>
      <c r="C6285" t="s">
        <v>5756</v>
      </c>
      <c r="D6285">
        <v>1</v>
      </c>
    </row>
    <row r="6286" spans="1:4">
      <c r="A6286" s="2" t="s">
        <v>932</v>
      </c>
      <c r="B6286" t="s">
        <v>5385</v>
      </c>
      <c r="C6286" t="s">
        <v>5917</v>
      </c>
      <c r="D6286">
        <v>1</v>
      </c>
    </row>
    <row r="6287" spans="1:4">
      <c r="A6287" s="2" t="s">
        <v>1223</v>
      </c>
      <c r="B6287" t="s">
        <v>5385</v>
      </c>
      <c r="C6287" t="s">
        <v>5917</v>
      </c>
      <c r="D6287">
        <v>1</v>
      </c>
    </row>
    <row r="6288" spans="1:4">
      <c r="A6288" s="2" t="s">
        <v>2522</v>
      </c>
      <c r="B6288" t="s">
        <v>5385</v>
      </c>
      <c r="C6288" t="s">
        <v>5917</v>
      </c>
      <c r="D6288">
        <v>1</v>
      </c>
    </row>
    <row r="6289" spans="1:4">
      <c r="A6289" s="2" t="s">
        <v>774</v>
      </c>
      <c r="B6289" t="s">
        <v>603</v>
      </c>
      <c r="C6289" t="s">
        <v>5917</v>
      </c>
      <c r="D6289">
        <v>1</v>
      </c>
    </row>
    <row r="6290" spans="1:4">
      <c r="A6290" s="2" t="s">
        <v>297</v>
      </c>
      <c r="B6290" t="s">
        <v>5385</v>
      </c>
      <c r="C6290" t="s">
        <v>5917</v>
      </c>
      <c r="D6290">
        <v>1</v>
      </c>
    </row>
    <row r="6291" spans="1:4">
      <c r="A6291" s="2" t="s">
        <v>1685</v>
      </c>
      <c r="B6291" t="s">
        <v>7630</v>
      </c>
      <c r="C6291" t="s">
        <v>5917</v>
      </c>
      <c r="D6291">
        <v>2</v>
      </c>
    </row>
    <row r="6292" spans="1:4">
      <c r="A6292" s="2" t="s">
        <v>1314</v>
      </c>
      <c r="B6292" t="s">
        <v>7630</v>
      </c>
      <c r="C6292" t="s">
        <v>5917</v>
      </c>
      <c r="D6292">
        <v>2</v>
      </c>
    </row>
    <row r="6293" spans="1:4">
      <c r="A6293" s="2" t="s">
        <v>4475</v>
      </c>
      <c r="B6293" t="s">
        <v>7630</v>
      </c>
      <c r="C6293" t="s">
        <v>5917</v>
      </c>
      <c r="D6293">
        <v>2</v>
      </c>
    </row>
    <row r="6294" spans="1:4">
      <c r="A6294" s="2" t="s">
        <v>7671</v>
      </c>
      <c r="B6294" t="s">
        <v>7630</v>
      </c>
      <c r="C6294" t="s">
        <v>5917</v>
      </c>
      <c r="D6294">
        <v>2</v>
      </c>
    </row>
    <row r="6295" spans="1:4">
      <c r="A6295" s="2" t="s">
        <v>1681</v>
      </c>
      <c r="B6295" t="s">
        <v>7630</v>
      </c>
      <c r="C6295" t="s">
        <v>5917</v>
      </c>
      <c r="D6295">
        <v>2</v>
      </c>
    </row>
    <row r="6296" spans="1:4">
      <c r="A6296" s="2" t="s">
        <v>7069</v>
      </c>
      <c r="B6296" t="s">
        <v>7630</v>
      </c>
      <c r="C6296" t="s">
        <v>5917</v>
      </c>
      <c r="D6296">
        <v>2</v>
      </c>
    </row>
    <row r="6297" spans="1:4">
      <c r="A6297" s="2" t="s">
        <v>557</v>
      </c>
      <c r="B6297" t="s">
        <v>5385</v>
      </c>
      <c r="C6297" t="s">
        <v>5917</v>
      </c>
      <c r="D6297">
        <v>1</v>
      </c>
    </row>
    <row r="6298" spans="1:4">
      <c r="A6298" s="2" t="s">
        <v>6691</v>
      </c>
      <c r="B6298" t="s">
        <v>7630</v>
      </c>
      <c r="C6298" t="s">
        <v>5917</v>
      </c>
      <c r="D6298">
        <v>2</v>
      </c>
    </row>
    <row r="6299" spans="1:4">
      <c r="A6299" s="2" t="s">
        <v>3170</v>
      </c>
      <c r="B6299" t="s">
        <v>7630</v>
      </c>
      <c r="C6299" t="s">
        <v>5917</v>
      </c>
      <c r="D6299">
        <v>2</v>
      </c>
    </row>
    <row r="6300" spans="1:4">
      <c r="A6300" s="2" t="s">
        <v>7006</v>
      </c>
      <c r="B6300" t="s">
        <v>5385</v>
      </c>
      <c r="C6300" t="s">
        <v>5917</v>
      </c>
      <c r="D6300">
        <v>1</v>
      </c>
    </row>
    <row r="6301" spans="1:4">
      <c r="A6301" s="2" t="s">
        <v>5307</v>
      </c>
      <c r="B6301" t="s">
        <v>5385</v>
      </c>
      <c r="C6301" t="s">
        <v>5917</v>
      </c>
      <c r="D6301">
        <v>1</v>
      </c>
    </row>
    <row r="6302" spans="1:4">
      <c r="A6302" s="2" t="s">
        <v>2747</v>
      </c>
      <c r="B6302" t="s">
        <v>7630</v>
      </c>
      <c r="C6302" t="s">
        <v>5917</v>
      </c>
      <c r="D6302">
        <v>2</v>
      </c>
    </row>
    <row r="6303" spans="1:4">
      <c r="A6303" s="2" t="s">
        <v>558</v>
      </c>
      <c r="B6303" t="s">
        <v>5385</v>
      </c>
      <c r="C6303" t="s">
        <v>5917</v>
      </c>
      <c r="D6303">
        <v>1</v>
      </c>
    </row>
    <row r="6304" spans="1:4">
      <c r="A6304" s="2" t="s">
        <v>1539</v>
      </c>
      <c r="B6304" t="s">
        <v>7630</v>
      </c>
      <c r="C6304" t="s">
        <v>5917</v>
      </c>
      <c r="D6304">
        <v>2</v>
      </c>
    </row>
    <row r="6305" spans="1:4">
      <c r="A6305" s="2" t="s">
        <v>4462</v>
      </c>
      <c r="B6305" t="s">
        <v>7630</v>
      </c>
      <c r="C6305" t="s">
        <v>5917</v>
      </c>
      <c r="D6305">
        <v>2</v>
      </c>
    </row>
    <row r="6306" spans="1:4">
      <c r="A6306" s="2" t="s">
        <v>4307</v>
      </c>
      <c r="B6306" t="s">
        <v>7630</v>
      </c>
      <c r="C6306" t="s">
        <v>5917</v>
      </c>
      <c r="D6306">
        <v>2</v>
      </c>
    </row>
    <row r="6307" spans="1:4">
      <c r="A6307" s="2" t="s">
        <v>5119</v>
      </c>
      <c r="B6307" t="s">
        <v>7630</v>
      </c>
      <c r="C6307" t="s">
        <v>5917</v>
      </c>
      <c r="D6307">
        <v>2</v>
      </c>
    </row>
    <row r="6308" spans="1:4">
      <c r="A6308" s="2" t="s">
        <v>7869</v>
      </c>
      <c r="B6308" t="s">
        <v>7630</v>
      </c>
      <c r="C6308" t="s">
        <v>5917</v>
      </c>
      <c r="D6308">
        <v>2</v>
      </c>
    </row>
    <row r="6309" spans="1:4">
      <c r="A6309" s="2" t="s">
        <v>7205</v>
      </c>
      <c r="B6309" t="s">
        <v>7630</v>
      </c>
      <c r="C6309" t="s">
        <v>5917</v>
      </c>
      <c r="D6309">
        <v>2</v>
      </c>
    </row>
    <row r="6310" spans="1:4">
      <c r="A6310" s="2" t="s">
        <v>6974</v>
      </c>
      <c r="B6310" t="s">
        <v>7630</v>
      </c>
      <c r="C6310" t="s">
        <v>5917</v>
      </c>
      <c r="D6310">
        <v>2</v>
      </c>
    </row>
    <row r="6311" spans="1:4">
      <c r="A6311" s="2" t="s">
        <v>738</v>
      </c>
      <c r="B6311" t="s">
        <v>5385</v>
      </c>
      <c r="C6311" t="s">
        <v>5917</v>
      </c>
      <c r="D6311">
        <v>1</v>
      </c>
    </row>
    <row r="6312" spans="1:4">
      <c r="A6312" s="2" t="s">
        <v>298</v>
      </c>
      <c r="B6312" t="s">
        <v>5385</v>
      </c>
      <c r="C6312" t="s">
        <v>5917</v>
      </c>
      <c r="D6312">
        <v>1</v>
      </c>
    </row>
    <row r="6313" spans="1:4">
      <c r="A6313" s="2" t="s">
        <v>7253</v>
      </c>
      <c r="B6313" t="s">
        <v>7630</v>
      </c>
      <c r="C6313" t="s">
        <v>5917</v>
      </c>
      <c r="D6313">
        <v>2</v>
      </c>
    </row>
    <row r="6314" spans="1:4">
      <c r="A6314" s="2" t="s">
        <v>7054</v>
      </c>
      <c r="B6314" t="s">
        <v>7630</v>
      </c>
      <c r="C6314" t="s">
        <v>5917</v>
      </c>
      <c r="D6314">
        <v>2</v>
      </c>
    </row>
    <row r="6315" spans="1:4">
      <c r="A6315" s="2" t="s">
        <v>7667</v>
      </c>
      <c r="B6315" t="s">
        <v>5385</v>
      </c>
      <c r="C6315" t="s">
        <v>5917</v>
      </c>
      <c r="D6315">
        <v>1</v>
      </c>
    </row>
    <row r="6316" spans="1:4">
      <c r="A6316" s="2" t="s">
        <v>5079</v>
      </c>
      <c r="B6316" t="s">
        <v>7630</v>
      </c>
      <c r="C6316" t="s">
        <v>5917</v>
      </c>
      <c r="D6316">
        <v>2</v>
      </c>
    </row>
    <row r="6317" spans="1:4">
      <c r="A6317" s="2" t="s">
        <v>7512</v>
      </c>
      <c r="B6317" t="s">
        <v>7630</v>
      </c>
      <c r="C6317" t="s">
        <v>5917</v>
      </c>
      <c r="D6317">
        <v>2</v>
      </c>
    </row>
    <row r="6318" spans="1:4">
      <c r="A6318" s="2" t="s">
        <v>5189</v>
      </c>
      <c r="B6318" t="s">
        <v>7630</v>
      </c>
      <c r="C6318" t="s">
        <v>5917</v>
      </c>
      <c r="D6318">
        <v>2</v>
      </c>
    </row>
    <row r="6319" spans="1:4">
      <c r="A6319" s="2" t="s">
        <v>1616</v>
      </c>
      <c r="B6319" t="s">
        <v>7630</v>
      </c>
      <c r="C6319" t="s">
        <v>5917</v>
      </c>
      <c r="D6319">
        <v>2</v>
      </c>
    </row>
    <row r="6320" spans="1:4">
      <c r="A6320" s="2" t="s">
        <v>6761</v>
      </c>
      <c r="B6320" t="s">
        <v>7630</v>
      </c>
      <c r="C6320" t="s">
        <v>5917</v>
      </c>
      <c r="D6320">
        <v>2</v>
      </c>
    </row>
    <row r="6321" spans="1:4">
      <c r="A6321" s="2" t="s">
        <v>4654</v>
      </c>
      <c r="B6321" t="s">
        <v>7630</v>
      </c>
      <c r="C6321" t="s">
        <v>5917</v>
      </c>
      <c r="D6321">
        <v>2</v>
      </c>
    </row>
    <row r="6322" spans="1:4">
      <c r="A6322" s="2" t="s">
        <v>4762</v>
      </c>
      <c r="B6322" t="s">
        <v>5385</v>
      </c>
      <c r="C6322" t="s">
        <v>5917</v>
      </c>
      <c r="D6322">
        <v>1</v>
      </c>
    </row>
    <row r="6323" spans="1:4">
      <c r="A6323" s="2" t="s">
        <v>5265</v>
      </c>
      <c r="B6323" t="s">
        <v>5385</v>
      </c>
      <c r="C6323" t="s">
        <v>5758</v>
      </c>
      <c r="D6323">
        <v>1</v>
      </c>
    </row>
    <row r="6324" spans="1:4">
      <c r="A6324" s="2" t="s">
        <v>6624</v>
      </c>
      <c r="B6324" t="s">
        <v>5385</v>
      </c>
      <c r="C6324" t="s">
        <v>5917</v>
      </c>
      <c r="D6324">
        <v>1</v>
      </c>
    </row>
    <row r="6325" spans="1:4">
      <c r="A6325" s="2" t="s">
        <v>2756</v>
      </c>
      <c r="B6325" t="s">
        <v>7630</v>
      </c>
      <c r="C6325" t="s">
        <v>5917</v>
      </c>
      <c r="D6325">
        <v>2</v>
      </c>
    </row>
    <row r="6326" spans="1:4">
      <c r="A6326" s="2" t="s">
        <v>857</v>
      </c>
      <c r="B6326" t="s">
        <v>5916</v>
      </c>
      <c r="C6326" t="s">
        <v>5917</v>
      </c>
      <c r="D6326">
        <v>1</v>
      </c>
    </row>
    <row r="6327" spans="1:4">
      <c r="A6327" s="2" t="s">
        <v>299</v>
      </c>
      <c r="B6327" t="s">
        <v>5385</v>
      </c>
      <c r="C6327" t="s">
        <v>5917</v>
      </c>
      <c r="D6327">
        <v>1</v>
      </c>
    </row>
    <row r="6328" spans="1:4">
      <c r="A6328" s="2" t="s">
        <v>5583</v>
      </c>
      <c r="B6328" t="s">
        <v>7630</v>
      </c>
      <c r="C6328" t="s">
        <v>5917</v>
      </c>
      <c r="D6328">
        <v>2</v>
      </c>
    </row>
    <row r="6329" spans="1:4">
      <c r="A6329" s="2" t="s">
        <v>4478</v>
      </c>
      <c r="B6329" t="s">
        <v>7630</v>
      </c>
      <c r="C6329" t="s">
        <v>5917</v>
      </c>
      <c r="D6329">
        <v>2</v>
      </c>
    </row>
    <row r="6330" spans="1:4">
      <c r="A6330" s="2" t="s">
        <v>3290</v>
      </c>
      <c r="B6330" t="s">
        <v>2603</v>
      </c>
      <c r="C6330" t="s">
        <v>5917</v>
      </c>
      <c r="D6330">
        <v>2</v>
      </c>
    </row>
    <row r="6331" spans="1:4">
      <c r="A6331" s="2" t="s">
        <v>3200</v>
      </c>
      <c r="B6331" t="s">
        <v>7630</v>
      </c>
      <c r="C6331" t="s">
        <v>5917</v>
      </c>
      <c r="D6331">
        <v>2</v>
      </c>
    </row>
    <row r="6332" spans="1:4">
      <c r="A6332" s="2" t="s">
        <v>3215</v>
      </c>
      <c r="B6332" t="s">
        <v>7630</v>
      </c>
      <c r="C6332" t="s">
        <v>5917</v>
      </c>
      <c r="D6332">
        <v>2</v>
      </c>
    </row>
    <row r="6333" spans="1:4">
      <c r="A6333" s="2" t="s">
        <v>5370</v>
      </c>
      <c r="B6333" t="s">
        <v>5385</v>
      </c>
      <c r="C6333" t="s">
        <v>5917</v>
      </c>
      <c r="D6333">
        <v>1</v>
      </c>
    </row>
    <row r="6334" spans="1:4">
      <c r="A6334" s="2" t="s">
        <v>87</v>
      </c>
      <c r="B6334" t="s">
        <v>5385</v>
      </c>
      <c r="C6334" t="s">
        <v>5917</v>
      </c>
      <c r="D6334">
        <v>1</v>
      </c>
    </row>
    <row r="6335" spans="1:4">
      <c r="A6335" s="2" t="s">
        <v>3364</v>
      </c>
      <c r="B6335" t="s">
        <v>7630</v>
      </c>
      <c r="C6335" t="s">
        <v>5917</v>
      </c>
      <c r="D6335">
        <v>2</v>
      </c>
    </row>
    <row r="6336" spans="1:4">
      <c r="A6336" s="2" t="s">
        <v>6884</v>
      </c>
      <c r="B6336" t="s">
        <v>7630</v>
      </c>
      <c r="C6336" t="s">
        <v>5917</v>
      </c>
      <c r="D6336">
        <v>2</v>
      </c>
    </row>
    <row r="6337" spans="1:4">
      <c r="A6337" s="2" t="s">
        <v>4929</v>
      </c>
      <c r="B6337" t="s">
        <v>7630</v>
      </c>
      <c r="C6337" t="s">
        <v>5917</v>
      </c>
      <c r="D6337">
        <v>2</v>
      </c>
    </row>
    <row r="6338" spans="1:4">
      <c r="A6338" s="2" t="s">
        <v>2078</v>
      </c>
      <c r="B6338" t="s">
        <v>7630</v>
      </c>
      <c r="C6338" t="s">
        <v>5917</v>
      </c>
      <c r="D6338">
        <v>2</v>
      </c>
    </row>
    <row r="6339" spans="1:4">
      <c r="A6339" s="2" t="s">
        <v>6495</v>
      </c>
      <c r="B6339" t="s">
        <v>7630</v>
      </c>
      <c r="C6339" t="s">
        <v>5917</v>
      </c>
      <c r="D6339">
        <v>2</v>
      </c>
    </row>
    <row r="6340" spans="1:4">
      <c r="A6340" s="2" t="s">
        <v>858</v>
      </c>
      <c r="B6340" t="s">
        <v>7630</v>
      </c>
      <c r="C6340" t="s">
        <v>5917</v>
      </c>
      <c r="D6340">
        <v>2</v>
      </c>
    </row>
    <row r="6341" spans="1:4">
      <c r="A6341" s="2" t="s">
        <v>4275</v>
      </c>
      <c r="B6341" t="s">
        <v>7630</v>
      </c>
      <c r="C6341" t="s">
        <v>5917</v>
      </c>
      <c r="D6341">
        <v>2</v>
      </c>
    </row>
    <row r="6342" spans="1:4">
      <c r="A6342" s="2" t="s">
        <v>4314</v>
      </c>
      <c r="B6342" t="s">
        <v>7630</v>
      </c>
      <c r="C6342" t="s">
        <v>5917</v>
      </c>
      <c r="D6342">
        <v>2</v>
      </c>
    </row>
    <row r="6343" spans="1:4">
      <c r="A6343" s="2" t="s">
        <v>4169</v>
      </c>
      <c r="B6343" t="s">
        <v>7630</v>
      </c>
      <c r="C6343" t="s">
        <v>5917</v>
      </c>
      <c r="D6343">
        <v>2</v>
      </c>
    </row>
    <row r="6344" spans="1:4">
      <c r="A6344" s="2" t="s">
        <v>3966</v>
      </c>
      <c r="B6344" t="s">
        <v>7630</v>
      </c>
      <c r="C6344" t="s">
        <v>5917</v>
      </c>
      <c r="D6344">
        <v>2</v>
      </c>
    </row>
    <row r="6345" spans="1:4">
      <c r="A6345" s="2" t="s">
        <v>4731</v>
      </c>
      <c r="B6345" t="s">
        <v>7630</v>
      </c>
      <c r="C6345" t="s">
        <v>5917</v>
      </c>
      <c r="D6345">
        <v>2</v>
      </c>
    </row>
    <row r="6346" spans="1:4">
      <c r="A6346" s="2" t="s">
        <v>7877</v>
      </c>
      <c r="B6346" t="s">
        <v>7630</v>
      </c>
      <c r="C6346" t="s">
        <v>5917</v>
      </c>
      <c r="D6346">
        <v>2</v>
      </c>
    </row>
    <row r="6347" spans="1:4">
      <c r="A6347" s="2" t="s">
        <v>6325</v>
      </c>
      <c r="B6347" t="s">
        <v>7630</v>
      </c>
      <c r="C6347" t="s">
        <v>5917</v>
      </c>
      <c r="D6347">
        <v>2</v>
      </c>
    </row>
    <row r="6348" spans="1:4">
      <c r="A6348" s="2" t="s">
        <v>1939</v>
      </c>
      <c r="B6348" t="s">
        <v>7630</v>
      </c>
      <c r="C6348" t="s">
        <v>5917</v>
      </c>
      <c r="D6348">
        <v>2</v>
      </c>
    </row>
    <row r="6349" spans="1:4">
      <c r="A6349" s="2" t="s">
        <v>2023</v>
      </c>
      <c r="B6349" t="s">
        <v>7630</v>
      </c>
      <c r="C6349" t="s">
        <v>5917</v>
      </c>
      <c r="D6349">
        <v>2</v>
      </c>
    </row>
    <row r="6350" spans="1:4">
      <c r="A6350" s="2" t="s">
        <v>6895</v>
      </c>
      <c r="B6350" t="s">
        <v>7630</v>
      </c>
      <c r="C6350" t="s">
        <v>5917</v>
      </c>
      <c r="D6350">
        <v>2</v>
      </c>
    </row>
    <row r="6351" spans="1:4">
      <c r="A6351" s="2" t="s">
        <v>8010</v>
      </c>
      <c r="B6351" t="s">
        <v>7630</v>
      </c>
      <c r="C6351" t="s">
        <v>5917</v>
      </c>
      <c r="D6351">
        <v>2</v>
      </c>
    </row>
    <row r="6352" spans="1:4">
      <c r="A6352" s="2" t="s">
        <v>4750</v>
      </c>
      <c r="B6352" t="s">
        <v>5385</v>
      </c>
      <c r="C6352" t="s">
        <v>5917</v>
      </c>
      <c r="D6352">
        <v>1</v>
      </c>
    </row>
    <row r="6353" spans="1:4">
      <c r="A6353" s="2" t="s">
        <v>6245</v>
      </c>
      <c r="B6353" t="s">
        <v>7630</v>
      </c>
      <c r="C6353" t="s">
        <v>5917</v>
      </c>
      <c r="D6353">
        <v>2</v>
      </c>
    </row>
    <row r="6354" spans="1:4">
      <c r="A6354" s="2" t="s">
        <v>6522</v>
      </c>
      <c r="B6354" t="s">
        <v>5172</v>
      </c>
      <c r="C6354" t="s">
        <v>5917</v>
      </c>
      <c r="D6354">
        <v>1</v>
      </c>
    </row>
    <row r="6355" spans="1:4">
      <c r="A6355" s="2" t="s">
        <v>3758</v>
      </c>
      <c r="B6355" t="s">
        <v>7630</v>
      </c>
      <c r="C6355" t="s">
        <v>5917</v>
      </c>
      <c r="D6355">
        <v>2</v>
      </c>
    </row>
    <row r="6356" spans="1:4">
      <c r="A6356" s="2" t="s">
        <v>3135</v>
      </c>
      <c r="B6356" t="s">
        <v>7630</v>
      </c>
      <c r="C6356" t="s">
        <v>5917</v>
      </c>
      <c r="D6356">
        <v>2</v>
      </c>
    </row>
    <row r="6357" spans="1:4">
      <c r="A6357" s="2" t="s">
        <v>1677</v>
      </c>
      <c r="B6357" t="s">
        <v>5385</v>
      </c>
      <c r="C6357" t="s">
        <v>5917</v>
      </c>
      <c r="D6357">
        <v>1</v>
      </c>
    </row>
    <row r="6358" spans="1:4">
      <c r="A6358" s="2" t="s">
        <v>3408</v>
      </c>
      <c r="B6358" t="s">
        <v>7630</v>
      </c>
      <c r="C6358" t="s">
        <v>5917</v>
      </c>
      <c r="D6358">
        <v>2</v>
      </c>
    </row>
    <row r="6359" spans="1:4">
      <c r="A6359" s="2" t="s">
        <v>2306</v>
      </c>
      <c r="B6359" t="s">
        <v>7738</v>
      </c>
      <c r="C6359" t="s">
        <v>5917</v>
      </c>
      <c r="D6359">
        <v>1</v>
      </c>
    </row>
    <row r="6360" spans="1:4">
      <c r="A6360" s="2" t="s">
        <v>1433</v>
      </c>
      <c r="B6360" t="s">
        <v>7630</v>
      </c>
      <c r="C6360" t="s">
        <v>5917</v>
      </c>
      <c r="D6360">
        <v>2</v>
      </c>
    </row>
    <row r="6361" spans="1:4">
      <c r="A6361" s="2" t="s">
        <v>7305</v>
      </c>
      <c r="B6361" t="s">
        <v>7630</v>
      </c>
      <c r="C6361" t="s">
        <v>5917</v>
      </c>
      <c r="D6361">
        <v>2</v>
      </c>
    </row>
    <row r="6362" spans="1:4">
      <c r="A6362" s="2" t="s">
        <v>7186</v>
      </c>
      <c r="B6362" t="s">
        <v>7630</v>
      </c>
      <c r="C6362" t="s">
        <v>5917</v>
      </c>
      <c r="D6362">
        <v>2</v>
      </c>
    </row>
    <row r="6363" spans="1:4">
      <c r="A6363" s="2" t="s">
        <v>1290</v>
      </c>
      <c r="B6363" t="s">
        <v>5385</v>
      </c>
      <c r="C6363" t="s">
        <v>5917</v>
      </c>
      <c r="D6363">
        <v>1</v>
      </c>
    </row>
    <row r="6364" spans="1:4">
      <c r="A6364" s="2" t="s">
        <v>1151</v>
      </c>
      <c r="B6364" t="s">
        <v>5385</v>
      </c>
      <c r="C6364" t="s">
        <v>5917</v>
      </c>
      <c r="D6364">
        <v>1</v>
      </c>
    </row>
    <row r="6365" spans="1:4">
      <c r="A6365" s="2" t="s">
        <v>2671</v>
      </c>
      <c r="B6365" t="s">
        <v>5916</v>
      </c>
      <c r="C6365" t="s">
        <v>5917</v>
      </c>
      <c r="D6365">
        <v>1</v>
      </c>
    </row>
    <row r="6366" spans="1:4">
      <c r="A6366" s="2" t="s">
        <v>2748</v>
      </c>
      <c r="B6366" t="s">
        <v>5385</v>
      </c>
      <c r="C6366" t="s">
        <v>5917</v>
      </c>
      <c r="D6366">
        <v>1</v>
      </c>
    </row>
    <row r="6367" spans="1:4">
      <c r="A6367" s="2" t="s">
        <v>559</v>
      </c>
      <c r="B6367" t="s">
        <v>5385</v>
      </c>
      <c r="C6367" t="s">
        <v>5917</v>
      </c>
      <c r="D6367">
        <v>1</v>
      </c>
    </row>
    <row r="6368" spans="1:4">
      <c r="A6368" s="2" t="s">
        <v>560</v>
      </c>
      <c r="B6368" t="s">
        <v>5385</v>
      </c>
      <c r="C6368" t="s">
        <v>5917</v>
      </c>
      <c r="D6368">
        <v>1</v>
      </c>
    </row>
    <row r="6369" spans="1:4">
      <c r="A6369" s="2" t="s">
        <v>3016</v>
      </c>
      <c r="B6369" t="s">
        <v>7630</v>
      </c>
      <c r="C6369" t="s">
        <v>5917</v>
      </c>
      <c r="D6369">
        <v>2</v>
      </c>
    </row>
    <row r="6370" spans="1:4">
      <c r="A6370" s="2" t="s">
        <v>5985</v>
      </c>
      <c r="B6370" t="s">
        <v>7630</v>
      </c>
      <c r="C6370" t="s">
        <v>5917</v>
      </c>
      <c r="D6370">
        <v>2</v>
      </c>
    </row>
    <row r="6371" spans="1:4">
      <c r="A6371" s="2" t="s">
        <v>7228</v>
      </c>
      <c r="B6371" t="s">
        <v>7630</v>
      </c>
      <c r="C6371" t="s">
        <v>5917</v>
      </c>
      <c r="D6371">
        <v>2</v>
      </c>
    </row>
    <row r="6372" spans="1:4">
      <c r="A6372" s="2" t="s">
        <v>7275</v>
      </c>
      <c r="B6372" t="s">
        <v>7630</v>
      </c>
      <c r="C6372" t="s">
        <v>5917</v>
      </c>
      <c r="D6372">
        <v>2</v>
      </c>
    </row>
    <row r="6373" spans="1:4">
      <c r="A6373" s="2" t="s">
        <v>6984</v>
      </c>
      <c r="B6373" t="s">
        <v>7630</v>
      </c>
      <c r="C6373" t="s">
        <v>5917</v>
      </c>
      <c r="D6373">
        <v>2</v>
      </c>
    </row>
    <row r="6374" spans="1:4">
      <c r="A6374" s="2" t="s">
        <v>913</v>
      </c>
      <c r="B6374" t="s">
        <v>5916</v>
      </c>
      <c r="C6374" t="s">
        <v>5917</v>
      </c>
      <c r="D6374">
        <v>1</v>
      </c>
    </row>
    <row r="6375" spans="1:4">
      <c r="A6375" s="2" t="s">
        <v>561</v>
      </c>
      <c r="B6375" t="s">
        <v>5385</v>
      </c>
      <c r="C6375" t="s">
        <v>5917</v>
      </c>
      <c r="D6375">
        <v>1</v>
      </c>
    </row>
    <row r="6376" spans="1:4">
      <c r="A6376" s="2" t="s">
        <v>3896</v>
      </c>
      <c r="B6376" t="s">
        <v>7630</v>
      </c>
      <c r="C6376" t="s">
        <v>5917</v>
      </c>
      <c r="D6376">
        <v>2</v>
      </c>
    </row>
    <row r="6377" spans="1:4">
      <c r="A6377" s="2" t="s">
        <v>3444</v>
      </c>
      <c r="B6377" t="s">
        <v>7630</v>
      </c>
      <c r="C6377" t="s">
        <v>5917</v>
      </c>
      <c r="D6377">
        <v>2</v>
      </c>
    </row>
    <row r="6378" spans="1:4">
      <c r="A6378" s="2" t="s">
        <v>4684</v>
      </c>
      <c r="B6378" t="s">
        <v>7630</v>
      </c>
      <c r="C6378" t="s">
        <v>5917</v>
      </c>
      <c r="D6378">
        <v>2</v>
      </c>
    </row>
    <row r="6379" spans="1:4">
      <c r="A6379" s="2" t="s">
        <v>1029</v>
      </c>
      <c r="B6379" t="s">
        <v>4760</v>
      </c>
      <c r="C6379" t="s">
        <v>5917</v>
      </c>
      <c r="D6379">
        <v>1</v>
      </c>
    </row>
    <row r="6380" spans="1:4">
      <c r="A6380" s="2" t="s">
        <v>4491</v>
      </c>
      <c r="B6380" t="s">
        <v>7630</v>
      </c>
      <c r="C6380" t="s">
        <v>5917</v>
      </c>
      <c r="D6380">
        <v>2</v>
      </c>
    </row>
    <row r="6381" spans="1:4">
      <c r="A6381" s="2" t="s">
        <v>3086</v>
      </c>
      <c r="B6381" t="s">
        <v>7630</v>
      </c>
      <c r="C6381" t="s">
        <v>5917</v>
      </c>
      <c r="D6381">
        <v>2</v>
      </c>
    </row>
    <row r="6382" spans="1:4">
      <c r="A6382" s="2" t="s">
        <v>5624</v>
      </c>
      <c r="B6382" t="s">
        <v>7630</v>
      </c>
      <c r="C6382" t="s">
        <v>5917</v>
      </c>
      <c r="D6382">
        <v>2</v>
      </c>
    </row>
    <row r="6383" spans="1:4">
      <c r="A6383" s="2" t="s">
        <v>5518</v>
      </c>
      <c r="B6383" t="s">
        <v>5916</v>
      </c>
      <c r="C6383" t="s">
        <v>5917</v>
      </c>
      <c r="D6383">
        <v>2</v>
      </c>
    </row>
    <row r="6384" spans="1:4">
      <c r="A6384" s="2" t="s">
        <v>2375</v>
      </c>
      <c r="B6384" t="s">
        <v>7630</v>
      </c>
      <c r="C6384" t="s">
        <v>5917</v>
      </c>
      <c r="D6384">
        <v>2</v>
      </c>
    </row>
    <row r="6385" spans="1:4">
      <c r="A6385" s="2" t="s">
        <v>2580</v>
      </c>
      <c r="B6385" t="s">
        <v>5385</v>
      </c>
      <c r="C6385" t="s">
        <v>5917</v>
      </c>
      <c r="D6385">
        <v>1</v>
      </c>
    </row>
    <row r="6386" spans="1:4">
      <c r="A6386" s="2" t="s">
        <v>1350</v>
      </c>
      <c r="B6386" t="s">
        <v>7630</v>
      </c>
      <c r="C6386" t="s">
        <v>5917</v>
      </c>
      <c r="D6386">
        <v>2</v>
      </c>
    </row>
    <row r="6387" spans="1:4">
      <c r="A6387" s="2" t="s">
        <v>4999</v>
      </c>
      <c r="B6387" t="s">
        <v>7630</v>
      </c>
      <c r="C6387" t="s">
        <v>5917</v>
      </c>
      <c r="D6387">
        <v>2</v>
      </c>
    </row>
    <row r="6388" spans="1:4">
      <c r="A6388" s="2" t="s">
        <v>2004</v>
      </c>
      <c r="B6388" t="s">
        <v>7630</v>
      </c>
      <c r="C6388" t="s">
        <v>5917</v>
      </c>
      <c r="D6388">
        <v>2</v>
      </c>
    </row>
    <row r="6389" spans="1:4">
      <c r="A6389" s="2" t="s">
        <v>6949</v>
      </c>
      <c r="B6389" t="s">
        <v>7630</v>
      </c>
      <c r="C6389" t="s">
        <v>5917</v>
      </c>
      <c r="D6389">
        <v>2</v>
      </c>
    </row>
    <row r="6390" spans="1:4">
      <c r="A6390" s="2" t="s">
        <v>6333</v>
      </c>
      <c r="B6390" t="s">
        <v>7630</v>
      </c>
      <c r="C6390" t="s">
        <v>5917</v>
      </c>
      <c r="D6390">
        <v>2</v>
      </c>
    </row>
    <row r="6391" spans="1:4">
      <c r="A6391" s="2" t="s">
        <v>6760</v>
      </c>
      <c r="B6391" t="s">
        <v>7630</v>
      </c>
      <c r="C6391" t="s">
        <v>5917</v>
      </c>
      <c r="D6391">
        <v>2</v>
      </c>
    </row>
    <row r="6392" spans="1:4">
      <c r="A6392" s="2" t="s">
        <v>3669</v>
      </c>
      <c r="B6392" t="s">
        <v>7630</v>
      </c>
      <c r="C6392" t="s">
        <v>5917</v>
      </c>
      <c r="D6392">
        <v>2</v>
      </c>
    </row>
    <row r="6393" spans="1:4">
      <c r="A6393" s="2" t="s">
        <v>6360</v>
      </c>
      <c r="B6393" t="s">
        <v>7630</v>
      </c>
      <c r="C6393" t="s">
        <v>5917</v>
      </c>
      <c r="D6393">
        <v>2</v>
      </c>
    </row>
    <row r="6394" spans="1:4">
      <c r="A6394" s="2" t="s">
        <v>7310</v>
      </c>
      <c r="B6394" t="s">
        <v>7630</v>
      </c>
      <c r="C6394" t="s">
        <v>5917</v>
      </c>
      <c r="D6394">
        <v>2</v>
      </c>
    </row>
    <row r="6395" spans="1:4">
      <c r="A6395" s="2" t="s">
        <v>4028</v>
      </c>
      <c r="B6395" t="s">
        <v>7630</v>
      </c>
      <c r="C6395" t="s">
        <v>5917</v>
      </c>
      <c r="D6395">
        <v>2</v>
      </c>
    </row>
    <row r="6396" spans="1:4">
      <c r="A6396" s="2" t="s">
        <v>3922</v>
      </c>
      <c r="B6396" t="s">
        <v>7630</v>
      </c>
      <c r="C6396" t="s">
        <v>5917</v>
      </c>
      <c r="D6396">
        <v>2</v>
      </c>
    </row>
    <row r="6397" spans="1:4">
      <c r="A6397" s="2" t="s">
        <v>1758</v>
      </c>
      <c r="B6397" t="s">
        <v>7630</v>
      </c>
      <c r="C6397" t="s">
        <v>5917</v>
      </c>
      <c r="D6397">
        <v>2</v>
      </c>
    </row>
    <row r="6398" spans="1:4">
      <c r="A6398" s="2" t="s">
        <v>2059</v>
      </c>
      <c r="B6398" t="s">
        <v>7630</v>
      </c>
      <c r="C6398" t="s">
        <v>5917</v>
      </c>
      <c r="D6398">
        <v>2</v>
      </c>
    </row>
    <row r="6399" spans="1:4">
      <c r="A6399" s="2" t="s">
        <v>2270</v>
      </c>
      <c r="B6399" t="s">
        <v>5385</v>
      </c>
      <c r="C6399" t="s">
        <v>5917</v>
      </c>
      <c r="D6399">
        <v>1</v>
      </c>
    </row>
    <row r="6400" spans="1:4">
      <c r="A6400" s="2" t="s">
        <v>1234</v>
      </c>
      <c r="B6400" t="s">
        <v>5916</v>
      </c>
      <c r="C6400" t="s">
        <v>5917</v>
      </c>
      <c r="D6400">
        <v>1</v>
      </c>
    </row>
    <row r="6401" spans="1:4">
      <c r="A6401" s="2" t="s">
        <v>1214</v>
      </c>
      <c r="B6401" t="s">
        <v>5385</v>
      </c>
      <c r="C6401" t="s">
        <v>5917</v>
      </c>
      <c r="D6401">
        <v>1</v>
      </c>
    </row>
    <row r="6402" spans="1:4">
      <c r="A6402" s="2" t="s">
        <v>180</v>
      </c>
      <c r="B6402" t="s">
        <v>5916</v>
      </c>
      <c r="C6402" t="s">
        <v>5917</v>
      </c>
      <c r="D6402">
        <v>1</v>
      </c>
    </row>
    <row r="6403" spans="1:4">
      <c r="A6403" s="2" t="s">
        <v>4313</v>
      </c>
      <c r="B6403" t="s">
        <v>7630</v>
      </c>
      <c r="C6403" t="s">
        <v>5917</v>
      </c>
      <c r="D6403">
        <v>2</v>
      </c>
    </row>
    <row r="6404" spans="1:4">
      <c r="A6404" s="2" t="s">
        <v>3703</v>
      </c>
      <c r="B6404" t="s">
        <v>7630</v>
      </c>
      <c r="C6404" t="s">
        <v>5917</v>
      </c>
      <c r="D6404">
        <v>2</v>
      </c>
    </row>
    <row r="6405" spans="1:4">
      <c r="A6405" s="2" t="s">
        <v>5416</v>
      </c>
      <c r="B6405" t="s">
        <v>7630</v>
      </c>
      <c r="C6405" t="s">
        <v>5917</v>
      </c>
      <c r="D6405">
        <v>2</v>
      </c>
    </row>
    <row r="6406" spans="1:4">
      <c r="A6406" s="2" t="s">
        <v>7135</v>
      </c>
      <c r="B6406" t="s">
        <v>7630</v>
      </c>
      <c r="C6406" t="s">
        <v>5917</v>
      </c>
      <c r="D6406">
        <v>2</v>
      </c>
    </row>
    <row r="6407" spans="1:4">
      <c r="A6407" s="2" t="s">
        <v>7699</v>
      </c>
      <c r="B6407" t="s">
        <v>5385</v>
      </c>
      <c r="C6407" t="s">
        <v>5917</v>
      </c>
      <c r="D6407">
        <v>1</v>
      </c>
    </row>
    <row r="6408" spans="1:4">
      <c r="A6408" s="2" t="s">
        <v>6318</v>
      </c>
      <c r="B6408" t="s">
        <v>7630</v>
      </c>
      <c r="C6408" t="s">
        <v>5758</v>
      </c>
      <c r="D6408">
        <v>2</v>
      </c>
    </row>
    <row r="6409" spans="1:4">
      <c r="A6409" s="2" t="s">
        <v>300</v>
      </c>
      <c r="B6409" t="s">
        <v>5385</v>
      </c>
      <c r="C6409" t="s">
        <v>5917</v>
      </c>
      <c r="D6409">
        <v>1</v>
      </c>
    </row>
    <row r="6410" spans="1:4">
      <c r="A6410" s="2" t="s">
        <v>5472</v>
      </c>
      <c r="B6410" t="s">
        <v>7630</v>
      </c>
      <c r="C6410" t="s">
        <v>5917</v>
      </c>
      <c r="D6410">
        <v>2</v>
      </c>
    </row>
    <row r="6411" spans="1:4">
      <c r="A6411" s="2" t="s">
        <v>1526</v>
      </c>
      <c r="B6411" t="s">
        <v>7630</v>
      </c>
      <c r="C6411" t="s">
        <v>5917</v>
      </c>
      <c r="D6411">
        <v>2</v>
      </c>
    </row>
    <row r="6412" spans="1:4">
      <c r="A6412" s="2" t="s">
        <v>4415</v>
      </c>
      <c r="B6412" t="s">
        <v>7630</v>
      </c>
      <c r="C6412" t="s">
        <v>5917</v>
      </c>
      <c r="D6412">
        <v>2</v>
      </c>
    </row>
    <row r="6413" spans="1:4">
      <c r="A6413" s="2" t="s">
        <v>4824</v>
      </c>
      <c r="B6413" t="s">
        <v>7630</v>
      </c>
      <c r="C6413" t="s">
        <v>5917</v>
      </c>
      <c r="D6413">
        <v>2</v>
      </c>
    </row>
    <row r="6414" spans="1:4">
      <c r="A6414" s="2" t="s">
        <v>2865</v>
      </c>
      <c r="B6414" t="s">
        <v>7630</v>
      </c>
      <c r="C6414" t="s">
        <v>5917</v>
      </c>
      <c r="D6414">
        <v>2</v>
      </c>
    </row>
    <row r="6415" spans="1:4">
      <c r="A6415" s="2" t="s">
        <v>6188</v>
      </c>
      <c r="B6415" t="s">
        <v>7630</v>
      </c>
      <c r="C6415" t="s">
        <v>5917</v>
      </c>
      <c r="D6415">
        <v>2</v>
      </c>
    </row>
    <row r="6416" spans="1:4">
      <c r="A6416" s="2" t="s">
        <v>7552</v>
      </c>
      <c r="B6416" t="s">
        <v>5173</v>
      </c>
      <c r="C6416" t="s">
        <v>5917</v>
      </c>
      <c r="D6416">
        <v>2</v>
      </c>
    </row>
    <row r="6417" spans="1:4">
      <c r="A6417" s="2" t="s">
        <v>1482</v>
      </c>
      <c r="B6417" t="s">
        <v>7630</v>
      </c>
      <c r="C6417" t="s">
        <v>5917</v>
      </c>
      <c r="D6417">
        <v>2</v>
      </c>
    </row>
    <row r="6418" spans="1:4">
      <c r="A6418" s="2" t="s">
        <v>1341</v>
      </c>
      <c r="B6418" t="s">
        <v>7630</v>
      </c>
      <c r="C6418" t="s">
        <v>5917</v>
      </c>
      <c r="D6418">
        <v>2</v>
      </c>
    </row>
    <row r="6419" spans="1:4">
      <c r="A6419" s="2" t="s">
        <v>4424</v>
      </c>
      <c r="B6419" t="s">
        <v>7630</v>
      </c>
      <c r="C6419" t="s">
        <v>5917</v>
      </c>
      <c r="D6419">
        <v>2</v>
      </c>
    </row>
    <row r="6420" spans="1:4">
      <c r="A6420" s="2" t="s">
        <v>3931</v>
      </c>
      <c r="B6420" t="s">
        <v>7630</v>
      </c>
      <c r="C6420" t="s">
        <v>5917</v>
      </c>
      <c r="D6420">
        <v>2</v>
      </c>
    </row>
    <row r="6421" spans="1:4">
      <c r="A6421" s="2" t="s">
        <v>3088</v>
      </c>
      <c r="B6421" t="s">
        <v>7630</v>
      </c>
      <c r="C6421" t="s">
        <v>5917</v>
      </c>
      <c r="D6421">
        <v>2</v>
      </c>
    </row>
    <row r="6422" spans="1:4">
      <c r="A6422" s="2" t="s">
        <v>6589</v>
      </c>
      <c r="B6422" t="s">
        <v>7630</v>
      </c>
      <c r="C6422" t="s">
        <v>5917</v>
      </c>
      <c r="D6422">
        <v>2</v>
      </c>
    </row>
    <row r="6423" spans="1:4">
      <c r="A6423" s="2" t="s">
        <v>181</v>
      </c>
      <c r="B6423" t="s">
        <v>7994</v>
      </c>
      <c r="C6423" t="s">
        <v>5917</v>
      </c>
      <c r="D6423">
        <v>1</v>
      </c>
    </row>
    <row r="6424" spans="1:4">
      <c r="A6424" s="2" t="s">
        <v>3492</v>
      </c>
      <c r="B6424" t="s">
        <v>7630</v>
      </c>
      <c r="C6424" t="s">
        <v>5917</v>
      </c>
      <c r="D6424">
        <v>2</v>
      </c>
    </row>
    <row r="6425" spans="1:4">
      <c r="A6425" s="2" t="s">
        <v>1833</v>
      </c>
      <c r="B6425" t="s">
        <v>7630</v>
      </c>
      <c r="C6425" t="s">
        <v>5917</v>
      </c>
      <c r="D6425">
        <v>2</v>
      </c>
    </row>
    <row r="6426" spans="1:4">
      <c r="A6426" s="2" t="s">
        <v>1991</v>
      </c>
      <c r="B6426" t="s">
        <v>7630</v>
      </c>
      <c r="C6426" t="s">
        <v>5917</v>
      </c>
      <c r="D6426">
        <v>2</v>
      </c>
    </row>
    <row r="6427" spans="1:4">
      <c r="A6427" s="2" t="s">
        <v>6953</v>
      </c>
      <c r="B6427" t="s">
        <v>7630</v>
      </c>
      <c r="C6427" t="s">
        <v>5917</v>
      </c>
      <c r="D6427">
        <v>2</v>
      </c>
    </row>
    <row r="6428" spans="1:4">
      <c r="A6428" s="2" t="s">
        <v>5702</v>
      </c>
      <c r="B6428" t="s">
        <v>5916</v>
      </c>
      <c r="C6428" t="s">
        <v>5757</v>
      </c>
      <c r="D6428">
        <v>1</v>
      </c>
    </row>
    <row r="6429" spans="1:4">
      <c r="A6429" s="2" t="s">
        <v>918</v>
      </c>
      <c r="B6429" t="s">
        <v>604</v>
      </c>
      <c r="C6429" t="s">
        <v>5917</v>
      </c>
      <c r="D6429">
        <v>1</v>
      </c>
    </row>
    <row r="6430" spans="1:4">
      <c r="A6430" s="2" t="s">
        <v>2609</v>
      </c>
      <c r="B6430" t="s">
        <v>5385</v>
      </c>
      <c r="C6430" t="s">
        <v>5917</v>
      </c>
      <c r="D6430">
        <v>1</v>
      </c>
    </row>
    <row r="6431" spans="1:4">
      <c r="A6431" s="2" t="s">
        <v>859</v>
      </c>
      <c r="B6431" t="s">
        <v>5385</v>
      </c>
      <c r="C6431" t="s">
        <v>5917</v>
      </c>
      <c r="D6431">
        <v>1</v>
      </c>
    </row>
    <row r="6432" spans="1:4">
      <c r="A6432" s="2" t="s">
        <v>562</v>
      </c>
      <c r="B6432" t="s">
        <v>5385</v>
      </c>
      <c r="C6432" t="s">
        <v>5917</v>
      </c>
      <c r="D6432">
        <v>1</v>
      </c>
    </row>
    <row r="6433" spans="1:4">
      <c r="A6433" s="2" t="s">
        <v>3763</v>
      </c>
      <c r="B6433" t="s">
        <v>7630</v>
      </c>
      <c r="C6433" t="s">
        <v>5917</v>
      </c>
      <c r="D6433">
        <v>2</v>
      </c>
    </row>
    <row r="6434" spans="1:4">
      <c r="A6434" s="2" t="s">
        <v>3377</v>
      </c>
      <c r="B6434" t="s">
        <v>7630</v>
      </c>
      <c r="C6434" t="s">
        <v>5917</v>
      </c>
      <c r="D6434">
        <v>2</v>
      </c>
    </row>
    <row r="6435" spans="1:4">
      <c r="A6435" s="2" t="s">
        <v>2175</v>
      </c>
      <c r="B6435" t="s">
        <v>5385</v>
      </c>
      <c r="C6435" t="s">
        <v>5917</v>
      </c>
      <c r="D6435">
        <v>1</v>
      </c>
    </row>
    <row r="6436" spans="1:4">
      <c r="A6436" s="2" t="s">
        <v>7623</v>
      </c>
      <c r="B6436" t="s">
        <v>5385</v>
      </c>
      <c r="C6436" t="s">
        <v>5917</v>
      </c>
      <c r="D6436">
        <v>1</v>
      </c>
    </row>
    <row r="6437" spans="1:4">
      <c r="A6437" s="2" t="s">
        <v>7733</v>
      </c>
      <c r="B6437" t="s">
        <v>5385</v>
      </c>
      <c r="C6437" t="s">
        <v>5917</v>
      </c>
      <c r="D6437">
        <v>1</v>
      </c>
    </row>
    <row r="6438" spans="1:4">
      <c r="A6438" s="2" t="s">
        <v>2467</v>
      </c>
      <c r="B6438" t="s">
        <v>5385</v>
      </c>
      <c r="C6438" t="s">
        <v>5917</v>
      </c>
      <c r="D6438">
        <v>1</v>
      </c>
    </row>
    <row r="6439" spans="1:4">
      <c r="A6439" s="2" t="s">
        <v>2531</v>
      </c>
      <c r="B6439" t="s">
        <v>5385</v>
      </c>
      <c r="C6439" t="s">
        <v>5917</v>
      </c>
      <c r="D6439">
        <v>1</v>
      </c>
    </row>
    <row r="6440" spans="1:4">
      <c r="A6440" s="2" t="s">
        <v>4230</v>
      </c>
      <c r="B6440" t="s">
        <v>7630</v>
      </c>
      <c r="C6440" t="s">
        <v>5917</v>
      </c>
      <c r="D6440">
        <v>2</v>
      </c>
    </row>
    <row r="6441" spans="1:4">
      <c r="A6441" s="2" t="s">
        <v>4088</v>
      </c>
      <c r="B6441" t="s">
        <v>7630</v>
      </c>
      <c r="C6441" t="s">
        <v>5917</v>
      </c>
      <c r="D6441">
        <v>2</v>
      </c>
    </row>
    <row r="6442" spans="1:4">
      <c r="A6442" s="2" t="s">
        <v>3010</v>
      </c>
      <c r="B6442" t="s">
        <v>7630</v>
      </c>
      <c r="C6442" t="s">
        <v>5917</v>
      </c>
      <c r="D6442">
        <v>2</v>
      </c>
    </row>
    <row r="6443" spans="1:4">
      <c r="A6443" s="2" t="s">
        <v>7901</v>
      </c>
      <c r="B6443" t="s">
        <v>7630</v>
      </c>
      <c r="C6443" t="s">
        <v>5917</v>
      </c>
      <c r="D6443">
        <v>2</v>
      </c>
    </row>
    <row r="6444" spans="1:4">
      <c r="A6444" s="2" t="s">
        <v>2891</v>
      </c>
      <c r="B6444" t="s">
        <v>7630</v>
      </c>
      <c r="C6444" t="s">
        <v>5917</v>
      </c>
      <c r="D6444">
        <v>2</v>
      </c>
    </row>
    <row r="6445" spans="1:4">
      <c r="A6445" s="2" t="s">
        <v>5838</v>
      </c>
      <c r="B6445" t="s">
        <v>5385</v>
      </c>
      <c r="C6445" t="s">
        <v>5917</v>
      </c>
      <c r="D6445">
        <v>1</v>
      </c>
    </row>
    <row r="6446" spans="1:4">
      <c r="A6446" s="2" t="s">
        <v>6717</v>
      </c>
      <c r="B6446" t="s">
        <v>7630</v>
      </c>
      <c r="C6446" t="s">
        <v>5917</v>
      </c>
      <c r="D6446">
        <v>2</v>
      </c>
    </row>
    <row r="6447" spans="1:4">
      <c r="A6447" s="2" t="s">
        <v>563</v>
      </c>
      <c r="B6447" t="s">
        <v>5385</v>
      </c>
      <c r="C6447" t="s">
        <v>5917</v>
      </c>
      <c r="D6447">
        <v>1</v>
      </c>
    </row>
    <row r="6448" spans="1:4">
      <c r="A6448" s="2" t="s">
        <v>182</v>
      </c>
      <c r="B6448" t="s">
        <v>395</v>
      </c>
      <c r="C6448" t="s">
        <v>5917</v>
      </c>
      <c r="D6448">
        <v>1</v>
      </c>
    </row>
    <row r="6449" spans="1:4">
      <c r="A6449" s="2" t="s">
        <v>4455</v>
      </c>
      <c r="B6449" t="s">
        <v>7630</v>
      </c>
      <c r="C6449" t="s">
        <v>5917</v>
      </c>
      <c r="D6449">
        <v>2</v>
      </c>
    </row>
    <row r="6450" spans="1:4">
      <c r="A6450" s="2" t="s">
        <v>7807</v>
      </c>
      <c r="B6450" t="s">
        <v>7630</v>
      </c>
      <c r="C6450" t="s">
        <v>5917</v>
      </c>
      <c r="D6450">
        <v>2</v>
      </c>
    </row>
    <row r="6451" spans="1:4">
      <c r="A6451" s="2" t="s">
        <v>2961</v>
      </c>
      <c r="B6451" t="s">
        <v>7630</v>
      </c>
      <c r="C6451" t="s">
        <v>5917</v>
      </c>
      <c r="D6451">
        <v>2</v>
      </c>
    </row>
    <row r="6452" spans="1:4">
      <c r="A6452" s="2" t="s">
        <v>1661</v>
      </c>
      <c r="B6452" t="s">
        <v>2590</v>
      </c>
      <c r="C6452" t="s">
        <v>5917</v>
      </c>
      <c r="D6452">
        <v>2</v>
      </c>
    </row>
    <row r="6453" spans="1:4">
      <c r="A6453" s="2" t="s">
        <v>1142</v>
      </c>
      <c r="B6453" t="s">
        <v>5385</v>
      </c>
      <c r="C6453" t="s">
        <v>5917</v>
      </c>
      <c r="D6453">
        <v>1</v>
      </c>
    </row>
    <row r="6454" spans="1:4">
      <c r="A6454" s="2" t="s">
        <v>215</v>
      </c>
      <c r="B6454" t="s">
        <v>5385</v>
      </c>
      <c r="C6454" t="s">
        <v>5758</v>
      </c>
      <c r="D6454">
        <v>1</v>
      </c>
    </row>
    <row r="6455" spans="1:4">
      <c r="A6455" s="2" t="s">
        <v>1316</v>
      </c>
      <c r="B6455" t="s">
        <v>7630</v>
      </c>
      <c r="C6455" t="s">
        <v>5917</v>
      </c>
      <c r="D6455">
        <v>2</v>
      </c>
    </row>
    <row r="6456" spans="1:4">
      <c r="A6456" s="2" t="s">
        <v>4338</v>
      </c>
      <c r="B6456" t="s">
        <v>7630</v>
      </c>
      <c r="C6456" t="s">
        <v>5917</v>
      </c>
      <c r="D6456">
        <v>2</v>
      </c>
    </row>
    <row r="6457" spans="1:4">
      <c r="A6457" s="2" t="s">
        <v>5179</v>
      </c>
      <c r="B6457" t="s">
        <v>7630</v>
      </c>
      <c r="C6457" t="s">
        <v>5917</v>
      </c>
      <c r="D6457">
        <v>2</v>
      </c>
    </row>
    <row r="6458" spans="1:4">
      <c r="A6458" s="2" t="s">
        <v>5205</v>
      </c>
      <c r="B6458" t="s">
        <v>7630</v>
      </c>
      <c r="C6458" t="s">
        <v>5917</v>
      </c>
      <c r="D6458">
        <v>2</v>
      </c>
    </row>
    <row r="6459" spans="1:4">
      <c r="A6459" s="2" t="s">
        <v>7100</v>
      </c>
      <c r="B6459" t="s">
        <v>7630</v>
      </c>
      <c r="C6459" t="s">
        <v>5917</v>
      </c>
      <c r="D6459">
        <v>2</v>
      </c>
    </row>
    <row r="6460" spans="1:4">
      <c r="A6460" s="2" t="s">
        <v>5092</v>
      </c>
      <c r="B6460" t="s">
        <v>7630</v>
      </c>
      <c r="C6460" t="s">
        <v>5917</v>
      </c>
      <c r="D6460">
        <v>2</v>
      </c>
    </row>
    <row r="6461" spans="1:4">
      <c r="A6461" s="2" t="s">
        <v>5427</v>
      </c>
      <c r="B6461" t="s">
        <v>31</v>
      </c>
      <c r="C6461" t="s">
        <v>5917</v>
      </c>
      <c r="D6461">
        <v>1</v>
      </c>
    </row>
    <row r="6462" spans="1:4">
      <c r="A6462" s="2" t="s">
        <v>1650</v>
      </c>
      <c r="B6462" t="s">
        <v>5385</v>
      </c>
      <c r="C6462" t="s">
        <v>5917</v>
      </c>
      <c r="D6462">
        <v>4</v>
      </c>
    </row>
    <row r="6463" spans="1:4">
      <c r="A6463" s="2" t="s">
        <v>1267</v>
      </c>
      <c r="B6463" t="s">
        <v>623</v>
      </c>
      <c r="C6463" t="s">
        <v>5917</v>
      </c>
      <c r="D6463">
        <v>1</v>
      </c>
    </row>
    <row r="6464" spans="1:4">
      <c r="A6464" s="2" t="s">
        <v>3512</v>
      </c>
      <c r="B6464" t="s">
        <v>7630</v>
      </c>
      <c r="C6464" t="s">
        <v>5917</v>
      </c>
      <c r="D6464">
        <v>2</v>
      </c>
    </row>
    <row r="6465" spans="1:4">
      <c r="A6465" s="2" t="s">
        <v>3534</v>
      </c>
      <c r="B6465" t="s">
        <v>7630</v>
      </c>
      <c r="C6465" t="s">
        <v>5917</v>
      </c>
      <c r="D6465">
        <v>2</v>
      </c>
    </row>
    <row r="6466" spans="1:4">
      <c r="A6466" s="2" t="s">
        <v>3186</v>
      </c>
      <c r="B6466" t="s">
        <v>7630</v>
      </c>
      <c r="C6466" t="s">
        <v>5917</v>
      </c>
      <c r="D6466">
        <v>2</v>
      </c>
    </row>
    <row r="6467" spans="1:4">
      <c r="A6467" s="2" t="s">
        <v>2259</v>
      </c>
      <c r="B6467" t="s">
        <v>7630</v>
      </c>
      <c r="C6467" t="s">
        <v>5917</v>
      </c>
      <c r="D6467">
        <v>2</v>
      </c>
    </row>
    <row r="6468" spans="1:4">
      <c r="A6468" s="2" t="s">
        <v>2486</v>
      </c>
      <c r="B6468" t="s">
        <v>5385</v>
      </c>
      <c r="C6468" t="s">
        <v>5917</v>
      </c>
      <c r="D6468">
        <v>1</v>
      </c>
    </row>
    <row r="6469" spans="1:4">
      <c r="A6469" s="2" t="s">
        <v>2564</v>
      </c>
      <c r="B6469" t="s">
        <v>5916</v>
      </c>
      <c r="C6469" t="s">
        <v>5917</v>
      </c>
      <c r="D6469">
        <v>1</v>
      </c>
    </row>
    <row r="6470" spans="1:4">
      <c r="A6470" s="2" t="s">
        <v>6185</v>
      </c>
      <c r="B6470" t="s">
        <v>7630</v>
      </c>
      <c r="C6470" t="s">
        <v>5917</v>
      </c>
      <c r="D6470">
        <v>2</v>
      </c>
    </row>
    <row r="6471" spans="1:4">
      <c r="A6471" s="2" t="s">
        <v>5789</v>
      </c>
      <c r="B6471" t="s">
        <v>5916</v>
      </c>
      <c r="C6471" t="s">
        <v>5757</v>
      </c>
      <c r="D6471">
        <v>1</v>
      </c>
    </row>
    <row r="6472" spans="1:4">
      <c r="A6472" s="2" t="s">
        <v>5809</v>
      </c>
      <c r="B6472" t="s">
        <v>4864</v>
      </c>
      <c r="C6472" t="s">
        <v>5757</v>
      </c>
      <c r="D6472">
        <v>2</v>
      </c>
    </row>
    <row r="6473" spans="1:4">
      <c r="A6473" s="2" t="s">
        <v>6719</v>
      </c>
      <c r="B6473" t="s">
        <v>7630</v>
      </c>
      <c r="C6473" t="s">
        <v>5917</v>
      </c>
      <c r="D6473">
        <v>2</v>
      </c>
    </row>
    <row r="6474" spans="1:4">
      <c r="A6474" s="2" t="s">
        <v>5439</v>
      </c>
      <c r="B6474" t="s">
        <v>5916</v>
      </c>
      <c r="C6474" t="s">
        <v>5758</v>
      </c>
      <c r="D6474">
        <v>2</v>
      </c>
    </row>
    <row r="6475" spans="1:4">
      <c r="A6475" s="2" t="s">
        <v>1643</v>
      </c>
      <c r="B6475" t="s">
        <v>7630</v>
      </c>
      <c r="C6475" t="s">
        <v>5917</v>
      </c>
      <c r="D6475">
        <v>2</v>
      </c>
    </row>
    <row r="6476" spans="1:4">
      <c r="A6476" s="2" t="s">
        <v>6163</v>
      </c>
      <c r="B6476" t="s">
        <v>5385</v>
      </c>
      <c r="C6476" t="s">
        <v>5917</v>
      </c>
      <c r="D6476">
        <v>1</v>
      </c>
    </row>
    <row r="6477" spans="1:4">
      <c r="A6477" s="2" t="s">
        <v>6058</v>
      </c>
      <c r="B6477" t="s">
        <v>5916</v>
      </c>
      <c r="C6477" t="s">
        <v>5917</v>
      </c>
      <c r="D6477">
        <v>1</v>
      </c>
    </row>
    <row r="6478" spans="1:4">
      <c r="A6478" s="2" t="s">
        <v>6703</v>
      </c>
      <c r="B6478" t="s">
        <v>7630</v>
      </c>
      <c r="C6478" t="s">
        <v>5917</v>
      </c>
      <c r="D6478">
        <v>2</v>
      </c>
    </row>
    <row r="6479" spans="1:4">
      <c r="A6479" s="2" t="s">
        <v>2239</v>
      </c>
      <c r="B6479" t="s">
        <v>7630</v>
      </c>
      <c r="C6479" t="s">
        <v>5917</v>
      </c>
      <c r="D6479">
        <v>2</v>
      </c>
    </row>
    <row r="6480" spans="1:4">
      <c r="A6480" s="2" t="s">
        <v>2697</v>
      </c>
      <c r="B6480" t="s">
        <v>5385</v>
      </c>
      <c r="C6480" t="s">
        <v>5917</v>
      </c>
      <c r="D6480">
        <v>1</v>
      </c>
    </row>
    <row r="6481" spans="1:4">
      <c r="A6481" s="2" t="s">
        <v>1536</v>
      </c>
      <c r="B6481" t="s">
        <v>7630</v>
      </c>
      <c r="C6481" t="s">
        <v>5917</v>
      </c>
      <c r="D6481">
        <v>2</v>
      </c>
    </row>
    <row r="6482" spans="1:4">
      <c r="A6482" s="2" t="s">
        <v>3985</v>
      </c>
      <c r="B6482" t="s">
        <v>7630</v>
      </c>
      <c r="C6482" t="s">
        <v>5917</v>
      </c>
      <c r="D6482">
        <v>2</v>
      </c>
    </row>
    <row r="6483" spans="1:4">
      <c r="A6483" s="2" t="s">
        <v>5068</v>
      </c>
      <c r="B6483" t="s">
        <v>7630</v>
      </c>
      <c r="C6483" t="s">
        <v>5917</v>
      </c>
      <c r="D6483">
        <v>2</v>
      </c>
    </row>
    <row r="6484" spans="1:4">
      <c r="A6484" s="2" t="s">
        <v>2151</v>
      </c>
      <c r="B6484" t="s">
        <v>7630</v>
      </c>
      <c r="C6484" t="s">
        <v>5917</v>
      </c>
      <c r="D6484">
        <v>2</v>
      </c>
    </row>
    <row r="6485" spans="1:4">
      <c r="A6485" s="2" t="s">
        <v>6591</v>
      </c>
      <c r="B6485" t="s">
        <v>7630</v>
      </c>
      <c r="C6485" t="s">
        <v>5917</v>
      </c>
      <c r="D6485">
        <v>2</v>
      </c>
    </row>
    <row r="6486" spans="1:4">
      <c r="A6486" s="2" t="s">
        <v>6248</v>
      </c>
      <c r="B6486" t="s">
        <v>5173</v>
      </c>
      <c r="C6486" t="s">
        <v>5917</v>
      </c>
      <c r="D6486">
        <v>2</v>
      </c>
    </row>
    <row r="6487" spans="1:4">
      <c r="A6487" s="2" t="s">
        <v>6820</v>
      </c>
      <c r="B6487" t="s">
        <v>5385</v>
      </c>
      <c r="C6487" t="s">
        <v>5917</v>
      </c>
      <c r="D6487">
        <v>1</v>
      </c>
    </row>
    <row r="6488" spans="1:4">
      <c r="A6488" s="2" t="s">
        <v>301</v>
      </c>
      <c r="B6488" t="s">
        <v>5385</v>
      </c>
      <c r="C6488" t="s">
        <v>5917</v>
      </c>
      <c r="D6488">
        <v>1</v>
      </c>
    </row>
    <row r="6489" spans="1:4">
      <c r="A6489" s="2" t="s">
        <v>961</v>
      </c>
      <c r="B6489" t="s">
        <v>5916</v>
      </c>
      <c r="C6489" t="s">
        <v>5917</v>
      </c>
      <c r="D6489">
        <v>1</v>
      </c>
    </row>
    <row r="6490" spans="1:4">
      <c r="A6490" s="2" t="s">
        <v>4444</v>
      </c>
      <c r="B6490" t="s">
        <v>7630</v>
      </c>
      <c r="C6490" t="s">
        <v>5917</v>
      </c>
      <c r="D6490">
        <v>2</v>
      </c>
    </row>
    <row r="6491" spans="1:4">
      <c r="A6491" s="2" t="s">
        <v>1928</v>
      </c>
      <c r="B6491" t="s">
        <v>7630</v>
      </c>
      <c r="C6491" t="s">
        <v>5917</v>
      </c>
      <c r="D6491">
        <v>2</v>
      </c>
    </row>
    <row r="6492" spans="1:4">
      <c r="A6492" s="2" t="s">
        <v>7038</v>
      </c>
      <c r="B6492" t="s">
        <v>7630</v>
      </c>
      <c r="C6492" t="s">
        <v>5917</v>
      </c>
      <c r="D6492">
        <v>2</v>
      </c>
    </row>
    <row r="6493" spans="1:4">
      <c r="A6493" s="2" t="s">
        <v>5786</v>
      </c>
      <c r="B6493" t="s">
        <v>5173</v>
      </c>
      <c r="C6493" t="s">
        <v>5758</v>
      </c>
      <c r="D6493">
        <v>2</v>
      </c>
    </row>
    <row r="6494" spans="1:4">
      <c r="A6494" s="2" t="s">
        <v>5436</v>
      </c>
      <c r="B6494" t="s">
        <v>7630</v>
      </c>
      <c r="C6494" t="s">
        <v>5917</v>
      </c>
      <c r="D6494">
        <v>2</v>
      </c>
    </row>
    <row r="6495" spans="1:4">
      <c r="A6495" s="2" t="s">
        <v>2605</v>
      </c>
      <c r="B6495" t="s">
        <v>5385</v>
      </c>
      <c r="C6495" t="s">
        <v>5917</v>
      </c>
      <c r="D6495">
        <v>1</v>
      </c>
    </row>
    <row r="6496" spans="1:4">
      <c r="A6496" s="2" t="s">
        <v>729</v>
      </c>
      <c r="B6496" t="s">
        <v>5385</v>
      </c>
      <c r="C6496" t="s">
        <v>5917</v>
      </c>
      <c r="D6496">
        <v>1</v>
      </c>
    </row>
    <row r="6497" spans="1:4">
      <c r="A6497" s="2" t="s">
        <v>7593</v>
      </c>
      <c r="B6497" t="s">
        <v>5916</v>
      </c>
      <c r="C6497" t="s">
        <v>5917</v>
      </c>
      <c r="D6497">
        <v>1</v>
      </c>
    </row>
    <row r="6498" spans="1:4">
      <c r="A6498" s="2" t="s">
        <v>3445</v>
      </c>
      <c r="B6498" t="s">
        <v>7630</v>
      </c>
      <c r="C6498" t="s">
        <v>5917</v>
      </c>
      <c r="D6498">
        <v>2</v>
      </c>
    </row>
    <row r="6499" spans="1:4">
      <c r="A6499" s="2" t="s">
        <v>7507</v>
      </c>
      <c r="B6499" t="s">
        <v>7630</v>
      </c>
      <c r="C6499" t="s">
        <v>5917</v>
      </c>
      <c r="D6499">
        <v>2</v>
      </c>
    </row>
    <row r="6500" spans="1:4">
      <c r="A6500" s="2" t="s">
        <v>2901</v>
      </c>
      <c r="B6500" t="s">
        <v>7630</v>
      </c>
      <c r="C6500" t="s">
        <v>5917</v>
      </c>
      <c r="D6500">
        <v>2</v>
      </c>
    </row>
    <row r="6501" spans="1:4">
      <c r="A6501" s="2" t="s">
        <v>5197</v>
      </c>
      <c r="B6501" t="s">
        <v>7630</v>
      </c>
      <c r="C6501" t="s">
        <v>5917</v>
      </c>
      <c r="D6501">
        <v>2</v>
      </c>
    </row>
    <row r="6502" spans="1:4">
      <c r="A6502" s="2" t="s">
        <v>6155</v>
      </c>
      <c r="B6502" t="s">
        <v>2590</v>
      </c>
      <c r="C6502" t="s">
        <v>5757</v>
      </c>
      <c r="D6502">
        <v>2</v>
      </c>
    </row>
    <row r="6503" spans="1:4">
      <c r="A6503" s="2" t="s">
        <v>5951</v>
      </c>
      <c r="B6503" t="s">
        <v>5173</v>
      </c>
      <c r="C6503" t="s">
        <v>5917</v>
      </c>
      <c r="D6503">
        <v>2</v>
      </c>
    </row>
    <row r="6504" spans="1:4">
      <c r="A6504" s="2" t="s">
        <v>5254</v>
      </c>
      <c r="B6504" t="s">
        <v>5916</v>
      </c>
      <c r="C6504" t="s">
        <v>5758</v>
      </c>
      <c r="D6504">
        <v>1</v>
      </c>
    </row>
    <row r="6505" spans="1:4">
      <c r="A6505" s="2" t="s">
        <v>2767</v>
      </c>
      <c r="B6505" t="s">
        <v>5916</v>
      </c>
      <c r="C6505" t="s">
        <v>5917</v>
      </c>
      <c r="D6505">
        <v>1</v>
      </c>
    </row>
    <row r="6506" spans="1:4">
      <c r="A6506" s="2" t="s">
        <v>1441</v>
      </c>
      <c r="B6506" t="s">
        <v>7630</v>
      </c>
      <c r="C6506" t="s">
        <v>5917</v>
      </c>
      <c r="D6506">
        <v>2</v>
      </c>
    </row>
    <row r="6507" spans="1:4">
      <c r="A6507" s="2" t="s">
        <v>4451</v>
      </c>
      <c r="B6507" t="s">
        <v>7630</v>
      </c>
      <c r="C6507" t="s">
        <v>5917</v>
      </c>
      <c r="D6507">
        <v>2</v>
      </c>
    </row>
    <row r="6508" spans="1:4">
      <c r="A6508" s="2" t="s">
        <v>6897</v>
      </c>
      <c r="B6508" t="s">
        <v>7630</v>
      </c>
      <c r="C6508" t="s">
        <v>5917</v>
      </c>
      <c r="D6508">
        <v>2</v>
      </c>
    </row>
    <row r="6509" spans="1:4">
      <c r="A6509" s="2" t="s">
        <v>7203</v>
      </c>
      <c r="B6509" t="s">
        <v>7630</v>
      </c>
      <c r="C6509" t="s">
        <v>5917</v>
      </c>
      <c r="D6509">
        <v>2</v>
      </c>
    </row>
    <row r="6510" spans="1:4">
      <c r="A6510" s="2" t="s">
        <v>564</v>
      </c>
      <c r="B6510" t="s">
        <v>5385</v>
      </c>
      <c r="C6510" t="s">
        <v>5917</v>
      </c>
      <c r="D6510">
        <v>1</v>
      </c>
    </row>
    <row r="6511" spans="1:4">
      <c r="A6511" s="2" t="s">
        <v>216</v>
      </c>
      <c r="B6511" t="s">
        <v>5385</v>
      </c>
      <c r="C6511" t="s">
        <v>5758</v>
      </c>
      <c r="D6511">
        <v>1</v>
      </c>
    </row>
    <row r="6512" spans="1:4">
      <c r="A6512" s="2" t="s">
        <v>4121</v>
      </c>
      <c r="B6512" t="s">
        <v>7630</v>
      </c>
      <c r="C6512" t="s">
        <v>5917</v>
      </c>
      <c r="D6512">
        <v>2</v>
      </c>
    </row>
    <row r="6513" spans="1:4">
      <c r="A6513" s="2" t="s">
        <v>3981</v>
      </c>
      <c r="B6513" t="s">
        <v>7630</v>
      </c>
      <c r="C6513" t="s">
        <v>5917</v>
      </c>
      <c r="D6513">
        <v>2</v>
      </c>
    </row>
    <row r="6514" spans="1:4">
      <c r="A6514" s="2" t="s">
        <v>5073</v>
      </c>
      <c r="B6514" t="s">
        <v>7630</v>
      </c>
      <c r="C6514" t="s">
        <v>5917</v>
      </c>
      <c r="D6514">
        <v>2</v>
      </c>
    </row>
    <row r="6515" spans="1:4">
      <c r="A6515" s="2" t="s">
        <v>1079</v>
      </c>
      <c r="B6515" t="s">
        <v>5916</v>
      </c>
      <c r="C6515" t="s">
        <v>5756</v>
      </c>
      <c r="D6515">
        <v>1</v>
      </c>
    </row>
    <row r="6516" spans="1:4">
      <c r="A6516" s="2" t="s">
        <v>2626</v>
      </c>
      <c r="B6516" t="s">
        <v>5916</v>
      </c>
      <c r="C6516" t="s">
        <v>5756</v>
      </c>
      <c r="D6516">
        <v>1</v>
      </c>
    </row>
    <row r="6517" spans="1:4">
      <c r="A6517" s="2" t="s">
        <v>394</v>
      </c>
      <c r="B6517" t="s">
        <v>5385</v>
      </c>
      <c r="C6517" t="s">
        <v>5917</v>
      </c>
      <c r="D6517">
        <v>1</v>
      </c>
    </row>
    <row r="6518" spans="1:4">
      <c r="A6518" s="2" t="s">
        <v>4433</v>
      </c>
      <c r="B6518" t="s">
        <v>7630</v>
      </c>
      <c r="C6518" t="s">
        <v>5917</v>
      </c>
      <c r="D6518">
        <v>2</v>
      </c>
    </row>
    <row r="6519" spans="1:4">
      <c r="A6519" s="2" t="s">
        <v>3782</v>
      </c>
      <c r="B6519" t="s">
        <v>7630</v>
      </c>
      <c r="C6519" t="s">
        <v>5917</v>
      </c>
      <c r="D6519">
        <v>2</v>
      </c>
    </row>
    <row r="6520" spans="1:4">
      <c r="A6520" s="2" t="s">
        <v>3365</v>
      </c>
      <c r="B6520" t="s">
        <v>5916</v>
      </c>
      <c r="C6520" t="s">
        <v>5917</v>
      </c>
      <c r="D6520">
        <v>2</v>
      </c>
    </row>
    <row r="6521" spans="1:4">
      <c r="A6521" s="2" t="s">
        <v>5936</v>
      </c>
      <c r="B6521" t="s">
        <v>5916</v>
      </c>
      <c r="C6521" t="s">
        <v>5917</v>
      </c>
      <c r="D6521">
        <v>1</v>
      </c>
    </row>
    <row r="6522" spans="1:4">
      <c r="A6522" s="2" t="s">
        <v>3139</v>
      </c>
      <c r="B6522" t="s">
        <v>7630</v>
      </c>
      <c r="C6522" t="s">
        <v>5917</v>
      </c>
      <c r="D6522">
        <v>2</v>
      </c>
    </row>
    <row r="6523" spans="1:4">
      <c r="A6523" s="2" t="s">
        <v>4713</v>
      </c>
      <c r="B6523" t="s">
        <v>7630</v>
      </c>
      <c r="C6523" t="s">
        <v>5917</v>
      </c>
      <c r="D6523">
        <v>2</v>
      </c>
    </row>
    <row r="6524" spans="1:4">
      <c r="A6524" s="2" t="s">
        <v>7654</v>
      </c>
      <c r="B6524" t="s">
        <v>5385</v>
      </c>
      <c r="C6524" t="s">
        <v>5917</v>
      </c>
      <c r="D6524">
        <v>1</v>
      </c>
    </row>
    <row r="6525" spans="1:4">
      <c r="A6525" s="2" t="s">
        <v>1886</v>
      </c>
      <c r="B6525" t="s">
        <v>5385</v>
      </c>
      <c r="C6525" t="s">
        <v>5917</v>
      </c>
      <c r="D6525">
        <v>1</v>
      </c>
    </row>
    <row r="6526" spans="1:4">
      <c r="A6526" s="2" t="s">
        <v>52</v>
      </c>
      <c r="B6526" t="s">
        <v>5385</v>
      </c>
      <c r="C6526" t="s">
        <v>5917</v>
      </c>
      <c r="D6526">
        <v>1</v>
      </c>
    </row>
    <row r="6527" spans="1:4">
      <c r="A6527" s="2" t="s">
        <v>4174</v>
      </c>
      <c r="B6527" t="s">
        <v>7630</v>
      </c>
      <c r="C6527" t="s">
        <v>5917</v>
      </c>
      <c r="D6527">
        <v>2</v>
      </c>
    </row>
    <row r="6528" spans="1:4">
      <c r="A6528" s="2" t="s">
        <v>4733</v>
      </c>
      <c r="B6528" t="s">
        <v>7630</v>
      </c>
      <c r="C6528" t="s">
        <v>5917</v>
      </c>
      <c r="D6528">
        <v>2</v>
      </c>
    </row>
    <row r="6529" spans="1:4">
      <c r="A6529" s="2" t="s">
        <v>7935</v>
      </c>
      <c r="B6529" t="s">
        <v>7630</v>
      </c>
      <c r="C6529" t="s">
        <v>5917</v>
      </c>
      <c r="D6529">
        <v>2</v>
      </c>
    </row>
    <row r="6530" spans="1:4">
      <c r="A6530" s="2" t="s">
        <v>7013</v>
      </c>
      <c r="B6530" t="s">
        <v>5385</v>
      </c>
      <c r="C6530" t="s">
        <v>5917</v>
      </c>
      <c r="D6530">
        <v>1</v>
      </c>
    </row>
    <row r="6531" spans="1:4">
      <c r="A6531" s="2" t="s">
        <v>1014</v>
      </c>
      <c r="B6531" t="s">
        <v>2590</v>
      </c>
      <c r="C6531" t="s">
        <v>5917</v>
      </c>
      <c r="D6531">
        <v>1</v>
      </c>
    </row>
    <row r="6532" spans="1:4">
      <c r="A6532" s="2" t="s">
        <v>2429</v>
      </c>
      <c r="B6532" t="s">
        <v>5916</v>
      </c>
      <c r="C6532" t="s">
        <v>5917</v>
      </c>
      <c r="D6532">
        <v>1</v>
      </c>
    </row>
    <row r="6533" spans="1:4">
      <c r="A6533" s="2" t="s">
        <v>565</v>
      </c>
      <c r="B6533" t="s">
        <v>5385</v>
      </c>
      <c r="C6533" t="s">
        <v>5917</v>
      </c>
      <c r="D6533">
        <v>1</v>
      </c>
    </row>
    <row r="6534" spans="1:4">
      <c r="A6534" s="2" t="s">
        <v>566</v>
      </c>
      <c r="B6534" t="s">
        <v>5385</v>
      </c>
      <c r="C6534" t="s">
        <v>5917</v>
      </c>
      <c r="D6534">
        <v>1</v>
      </c>
    </row>
    <row r="6535" spans="1:4">
      <c r="A6535" s="2" t="s">
        <v>51</v>
      </c>
      <c r="B6535" t="s">
        <v>5385</v>
      </c>
      <c r="C6535" t="s">
        <v>5917</v>
      </c>
      <c r="D6535">
        <v>1</v>
      </c>
    </row>
    <row r="6536" spans="1:4">
      <c r="A6536" s="2" t="s">
        <v>3671</v>
      </c>
      <c r="B6536" t="s">
        <v>7630</v>
      </c>
      <c r="C6536" t="s">
        <v>5917</v>
      </c>
      <c r="D6536">
        <v>2</v>
      </c>
    </row>
    <row r="6537" spans="1:4">
      <c r="A6537" s="2" t="s">
        <v>4805</v>
      </c>
      <c r="B6537" t="s">
        <v>7630</v>
      </c>
      <c r="C6537" t="s">
        <v>5917</v>
      </c>
      <c r="D6537">
        <v>2</v>
      </c>
    </row>
    <row r="6538" spans="1:4">
      <c r="A6538" s="2" t="s">
        <v>6809</v>
      </c>
      <c r="B6538" t="s">
        <v>7630</v>
      </c>
      <c r="C6538" t="s">
        <v>5917</v>
      </c>
      <c r="D6538">
        <v>2</v>
      </c>
    </row>
    <row r="6539" spans="1:4">
      <c r="A6539" s="2" t="s">
        <v>1713</v>
      </c>
      <c r="B6539" t="s">
        <v>7630</v>
      </c>
      <c r="C6539" t="s">
        <v>5917</v>
      </c>
      <c r="D6539">
        <v>2</v>
      </c>
    </row>
    <row r="6540" spans="1:4">
      <c r="A6540" s="2" t="s">
        <v>6182</v>
      </c>
      <c r="B6540" t="s">
        <v>7630</v>
      </c>
      <c r="C6540" t="s">
        <v>5917</v>
      </c>
      <c r="D6540">
        <v>2</v>
      </c>
    </row>
    <row r="6541" spans="1:4">
      <c r="A6541" s="2" t="s">
        <v>6544</v>
      </c>
      <c r="B6541" t="s">
        <v>5916</v>
      </c>
      <c r="C6541" t="s">
        <v>5917</v>
      </c>
      <c r="D6541">
        <v>1</v>
      </c>
    </row>
    <row r="6542" spans="1:4">
      <c r="A6542" s="2" t="s">
        <v>4837</v>
      </c>
      <c r="B6542" t="s">
        <v>7630</v>
      </c>
      <c r="C6542" t="s">
        <v>5917</v>
      </c>
      <c r="D6542">
        <v>2</v>
      </c>
    </row>
    <row r="6543" spans="1:4">
      <c r="A6543" s="2" t="s">
        <v>6105</v>
      </c>
      <c r="B6543" t="s">
        <v>7630</v>
      </c>
      <c r="C6543" t="s">
        <v>5917</v>
      </c>
      <c r="D6543">
        <v>2</v>
      </c>
    </row>
    <row r="6544" spans="1:4">
      <c r="A6544" s="2" t="s">
        <v>5292</v>
      </c>
      <c r="B6544" t="s">
        <v>7630</v>
      </c>
      <c r="C6544" t="s">
        <v>5758</v>
      </c>
      <c r="D6544">
        <v>2</v>
      </c>
    </row>
    <row r="6545" spans="1:4">
      <c r="A6545" s="2" t="s">
        <v>702</v>
      </c>
      <c r="B6545" t="s">
        <v>5385</v>
      </c>
      <c r="C6545" t="s">
        <v>5917</v>
      </c>
      <c r="D6545">
        <v>1</v>
      </c>
    </row>
    <row r="6546" spans="1:4">
      <c r="A6546" s="2" t="s">
        <v>717</v>
      </c>
      <c r="B6546" t="s">
        <v>5385</v>
      </c>
      <c r="C6546" t="s">
        <v>5917</v>
      </c>
      <c r="D6546">
        <v>1</v>
      </c>
    </row>
    <row r="6547" spans="1:4">
      <c r="A6547" s="2" t="s">
        <v>1447</v>
      </c>
      <c r="B6547" t="s">
        <v>7630</v>
      </c>
      <c r="C6547" t="s">
        <v>5917</v>
      </c>
      <c r="D6547">
        <v>2</v>
      </c>
    </row>
    <row r="6548" spans="1:4">
      <c r="A6548" s="2" t="s">
        <v>4389</v>
      </c>
      <c r="B6548" t="s">
        <v>7630</v>
      </c>
      <c r="C6548" t="s">
        <v>5917</v>
      </c>
      <c r="D6548">
        <v>2</v>
      </c>
    </row>
    <row r="6549" spans="1:4">
      <c r="A6549" s="2" t="s">
        <v>4277</v>
      </c>
      <c r="B6549" t="s">
        <v>7630</v>
      </c>
      <c r="C6549" t="s">
        <v>5917</v>
      </c>
      <c r="D6549">
        <v>2</v>
      </c>
    </row>
    <row r="6550" spans="1:4">
      <c r="A6550" s="2" t="s">
        <v>3132</v>
      </c>
      <c r="B6550" t="s">
        <v>7630</v>
      </c>
      <c r="C6550" t="s">
        <v>5917</v>
      </c>
      <c r="D6550">
        <v>2</v>
      </c>
    </row>
    <row r="6551" spans="1:4">
      <c r="A6551" s="2" t="s">
        <v>2101</v>
      </c>
      <c r="B6551" t="s">
        <v>7630</v>
      </c>
      <c r="C6551" t="s">
        <v>5917</v>
      </c>
      <c r="D6551">
        <v>2</v>
      </c>
    </row>
    <row r="6552" spans="1:4">
      <c r="A6552" s="2" t="s">
        <v>2049</v>
      </c>
      <c r="B6552" t="s">
        <v>7630</v>
      </c>
      <c r="C6552" t="s">
        <v>5917</v>
      </c>
      <c r="D6552">
        <v>2</v>
      </c>
    </row>
    <row r="6553" spans="1:4">
      <c r="A6553" s="2" t="s">
        <v>3670</v>
      </c>
      <c r="B6553" t="s">
        <v>5385</v>
      </c>
      <c r="C6553" t="s">
        <v>5917</v>
      </c>
      <c r="D6553">
        <v>1</v>
      </c>
    </row>
    <row r="6554" spans="1:4">
      <c r="A6554" s="2" t="s">
        <v>1059</v>
      </c>
      <c r="B6554" t="s">
        <v>5385</v>
      </c>
      <c r="C6554" t="s">
        <v>5917</v>
      </c>
      <c r="D6554">
        <v>1</v>
      </c>
    </row>
    <row r="6555" spans="1:4">
      <c r="A6555" s="2" t="s">
        <v>567</v>
      </c>
      <c r="B6555" t="s">
        <v>5385</v>
      </c>
      <c r="C6555" t="s">
        <v>5917</v>
      </c>
      <c r="D6555">
        <v>1</v>
      </c>
    </row>
    <row r="6556" spans="1:4">
      <c r="A6556" s="2" t="s">
        <v>1403</v>
      </c>
      <c r="B6556" t="s">
        <v>7630</v>
      </c>
      <c r="C6556" t="s">
        <v>5917</v>
      </c>
      <c r="D6556">
        <v>2</v>
      </c>
    </row>
    <row r="6557" spans="1:4">
      <c r="A6557" s="2" t="s">
        <v>4963</v>
      </c>
      <c r="B6557" t="s">
        <v>7630</v>
      </c>
      <c r="C6557" t="s">
        <v>5917</v>
      </c>
      <c r="D6557">
        <v>2</v>
      </c>
    </row>
    <row r="6558" spans="1:4">
      <c r="A6558" s="2" t="s">
        <v>2979</v>
      </c>
      <c r="B6558" t="s">
        <v>7630</v>
      </c>
      <c r="C6558" t="s">
        <v>5917</v>
      </c>
      <c r="D6558">
        <v>2</v>
      </c>
    </row>
    <row r="6559" spans="1:4">
      <c r="A6559" s="2" t="s">
        <v>2164</v>
      </c>
      <c r="B6559" t="s">
        <v>7630</v>
      </c>
      <c r="C6559" t="s">
        <v>5917</v>
      </c>
      <c r="D6559">
        <v>2</v>
      </c>
    </row>
    <row r="6560" spans="1:4">
      <c r="A6560" s="2" t="s">
        <v>7187</v>
      </c>
      <c r="B6560" t="s">
        <v>7630</v>
      </c>
      <c r="C6560" t="s">
        <v>5917</v>
      </c>
      <c r="D6560">
        <v>2</v>
      </c>
    </row>
    <row r="6561" spans="1:4">
      <c r="A6561" s="2" t="s">
        <v>2406</v>
      </c>
      <c r="B6561" t="s">
        <v>5916</v>
      </c>
      <c r="C6561" t="s">
        <v>5756</v>
      </c>
      <c r="D6561">
        <v>2</v>
      </c>
    </row>
    <row r="6562" spans="1:4">
      <c r="A6562" s="2" t="s">
        <v>4437</v>
      </c>
      <c r="B6562" t="s">
        <v>7630</v>
      </c>
      <c r="C6562" t="s">
        <v>5917</v>
      </c>
      <c r="D6562">
        <v>2</v>
      </c>
    </row>
    <row r="6563" spans="1:4">
      <c r="A6563" s="2" t="s">
        <v>6690</v>
      </c>
      <c r="B6563" t="s">
        <v>7630</v>
      </c>
      <c r="C6563" t="s">
        <v>5917</v>
      </c>
      <c r="D6563">
        <v>2</v>
      </c>
    </row>
    <row r="6564" spans="1:4">
      <c r="A6564" s="2" t="s">
        <v>2498</v>
      </c>
      <c r="B6564" t="s">
        <v>5385</v>
      </c>
      <c r="C6564" t="s">
        <v>5917</v>
      </c>
      <c r="D6564">
        <v>1</v>
      </c>
    </row>
    <row r="6565" spans="1:4">
      <c r="A6565" s="2" t="s">
        <v>374</v>
      </c>
      <c r="B6565" t="s">
        <v>29</v>
      </c>
      <c r="C6565" t="s">
        <v>5917</v>
      </c>
      <c r="D6565">
        <v>1</v>
      </c>
    </row>
    <row r="6566" spans="1:4">
      <c r="A6566" s="2" t="s">
        <v>568</v>
      </c>
      <c r="B6566" t="s">
        <v>5385</v>
      </c>
      <c r="C6566" t="s">
        <v>5917</v>
      </c>
      <c r="D6566">
        <v>1</v>
      </c>
    </row>
    <row r="6567" spans="1:4">
      <c r="A6567" s="2" t="s">
        <v>4372</v>
      </c>
      <c r="B6567" t="s">
        <v>7630</v>
      </c>
      <c r="C6567" t="s">
        <v>5917</v>
      </c>
      <c r="D6567">
        <v>2</v>
      </c>
    </row>
    <row r="6568" spans="1:4">
      <c r="A6568" s="2" t="s">
        <v>2161</v>
      </c>
      <c r="B6568" t="s">
        <v>7630</v>
      </c>
      <c r="C6568" t="s">
        <v>5917</v>
      </c>
      <c r="D6568">
        <v>2</v>
      </c>
    </row>
    <row r="6569" spans="1:4">
      <c r="A6569" s="2" t="s">
        <v>6068</v>
      </c>
      <c r="B6569" t="s">
        <v>364</v>
      </c>
      <c r="C6569" t="s">
        <v>5917</v>
      </c>
      <c r="D6569">
        <v>1</v>
      </c>
    </row>
    <row r="6570" spans="1:4">
      <c r="A6570" s="2" t="s">
        <v>6414</v>
      </c>
      <c r="B6570" t="s">
        <v>5385</v>
      </c>
      <c r="C6570" t="s">
        <v>5917</v>
      </c>
      <c r="D6570">
        <v>1</v>
      </c>
    </row>
    <row r="6571" spans="1:4">
      <c r="A6571" s="2" t="s">
        <v>1159</v>
      </c>
      <c r="B6571" t="s">
        <v>603</v>
      </c>
      <c r="C6571" t="s">
        <v>5758</v>
      </c>
      <c r="D6571">
        <v>1</v>
      </c>
    </row>
    <row r="6572" spans="1:4">
      <c r="A6572" s="2" t="s">
        <v>1305</v>
      </c>
      <c r="B6572" t="s">
        <v>5385</v>
      </c>
      <c r="C6572" t="s">
        <v>5917</v>
      </c>
      <c r="D6572">
        <v>1</v>
      </c>
    </row>
    <row r="6573" spans="1:4">
      <c r="A6573" s="2" t="s">
        <v>569</v>
      </c>
      <c r="B6573" t="s">
        <v>5385</v>
      </c>
      <c r="C6573" t="s">
        <v>5917</v>
      </c>
      <c r="D6573">
        <v>1</v>
      </c>
    </row>
    <row r="6574" spans="1:4">
      <c r="A6574" s="2" t="s">
        <v>5986</v>
      </c>
      <c r="B6574" t="s">
        <v>7630</v>
      </c>
      <c r="C6574" t="s">
        <v>5917</v>
      </c>
      <c r="D6574">
        <v>2</v>
      </c>
    </row>
    <row r="6575" spans="1:4">
      <c r="A6575" s="2" t="s">
        <v>1841</v>
      </c>
      <c r="B6575" t="s">
        <v>7630</v>
      </c>
      <c r="C6575" t="s">
        <v>5917</v>
      </c>
      <c r="D6575">
        <v>2</v>
      </c>
    </row>
    <row r="6576" spans="1:4">
      <c r="A6576" s="2" t="s">
        <v>7179</v>
      </c>
      <c r="B6576" t="s">
        <v>7630</v>
      </c>
      <c r="C6576" t="s">
        <v>5917</v>
      </c>
      <c r="D6576">
        <v>2</v>
      </c>
    </row>
    <row r="6577" spans="1:4">
      <c r="A6577" s="2" t="s">
        <v>6164</v>
      </c>
      <c r="B6577" t="s">
        <v>5385</v>
      </c>
      <c r="C6577" t="s">
        <v>5917</v>
      </c>
      <c r="D6577">
        <v>1</v>
      </c>
    </row>
    <row r="6578" spans="1:4">
      <c r="A6578" s="2" t="s">
        <v>2483</v>
      </c>
      <c r="B6578" t="s">
        <v>5385</v>
      </c>
      <c r="C6578" t="s">
        <v>5917</v>
      </c>
      <c r="D6578">
        <v>1</v>
      </c>
    </row>
    <row r="6579" spans="1:4">
      <c r="A6579" s="2" t="s">
        <v>2749</v>
      </c>
      <c r="B6579" t="s">
        <v>5385</v>
      </c>
      <c r="C6579" t="s">
        <v>5917</v>
      </c>
      <c r="D6579">
        <v>1</v>
      </c>
    </row>
    <row r="6580" spans="1:4">
      <c r="A6580" s="2" t="s">
        <v>5342</v>
      </c>
      <c r="B6580" t="s">
        <v>7630</v>
      </c>
      <c r="C6580" t="s">
        <v>5917</v>
      </c>
      <c r="D6580">
        <v>2</v>
      </c>
    </row>
    <row r="6581" spans="1:4">
      <c r="A6581" s="2" t="s">
        <v>1476</v>
      </c>
      <c r="B6581" t="s">
        <v>7630</v>
      </c>
      <c r="C6581" t="s">
        <v>5917</v>
      </c>
      <c r="D6581">
        <v>2</v>
      </c>
    </row>
    <row r="6582" spans="1:4">
      <c r="A6582" s="2" t="s">
        <v>1428</v>
      </c>
      <c r="B6582" t="s">
        <v>7630</v>
      </c>
      <c r="C6582" t="s">
        <v>5917</v>
      </c>
      <c r="D6582">
        <v>2</v>
      </c>
    </row>
    <row r="6583" spans="1:4">
      <c r="A6583" s="2" t="s">
        <v>1317</v>
      </c>
      <c r="B6583" t="s">
        <v>7630</v>
      </c>
      <c r="C6583" t="s">
        <v>5917</v>
      </c>
      <c r="D6583">
        <v>2</v>
      </c>
    </row>
    <row r="6584" spans="1:4">
      <c r="A6584" s="2" t="s">
        <v>4105</v>
      </c>
      <c r="B6584" t="s">
        <v>7630</v>
      </c>
      <c r="C6584" t="s">
        <v>5917</v>
      </c>
      <c r="D6584">
        <v>2</v>
      </c>
    </row>
    <row r="6585" spans="1:4">
      <c r="A6585" s="2" t="s">
        <v>3877</v>
      </c>
      <c r="B6585" t="s">
        <v>7630</v>
      </c>
      <c r="C6585" t="s">
        <v>5917</v>
      </c>
      <c r="D6585">
        <v>2</v>
      </c>
    </row>
    <row r="6586" spans="1:4">
      <c r="A6586" s="2" t="s">
        <v>3306</v>
      </c>
      <c r="B6586" t="s">
        <v>7630</v>
      </c>
      <c r="C6586" t="s">
        <v>5917</v>
      </c>
      <c r="D6586">
        <v>2</v>
      </c>
    </row>
    <row r="6587" spans="1:4">
      <c r="A6587" s="2" t="s">
        <v>1262</v>
      </c>
      <c r="B6587" t="s">
        <v>5916</v>
      </c>
      <c r="C6587" t="s">
        <v>5917</v>
      </c>
      <c r="D6587">
        <v>1</v>
      </c>
    </row>
    <row r="6588" spans="1:4">
      <c r="A6588" s="2" t="s">
        <v>2672</v>
      </c>
      <c r="B6588" t="s">
        <v>5916</v>
      </c>
      <c r="C6588" t="s">
        <v>5917</v>
      </c>
      <c r="D6588">
        <v>1</v>
      </c>
    </row>
    <row r="6589" spans="1:4">
      <c r="A6589" s="2" t="s">
        <v>100</v>
      </c>
      <c r="B6589" t="s">
        <v>5385</v>
      </c>
      <c r="C6589" t="s">
        <v>5917</v>
      </c>
      <c r="D6589">
        <v>1</v>
      </c>
    </row>
    <row r="6590" spans="1:4">
      <c r="A6590" s="2" t="s">
        <v>5331</v>
      </c>
      <c r="B6590" t="s">
        <v>7630</v>
      </c>
      <c r="C6590" t="s">
        <v>5917</v>
      </c>
      <c r="D6590">
        <v>2</v>
      </c>
    </row>
    <row r="6591" spans="1:4">
      <c r="A6591" s="2" t="s">
        <v>4038</v>
      </c>
      <c r="B6591" t="s">
        <v>7630</v>
      </c>
      <c r="C6591" t="s">
        <v>5917</v>
      </c>
      <c r="D6591">
        <v>2</v>
      </c>
    </row>
    <row r="6592" spans="1:4">
      <c r="A6592" s="2" t="s">
        <v>4725</v>
      </c>
      <c r="B6592" t="s">
        <v>7630</v>
      </c>
      <c r="C6592" t="s">
        <v>5917</v>
      </c>
      <c r="D6592">
        <v>2</v>
      </c>
    </row>
    <row r="6593" spans="1:4">
      <c r="A6593" s="2" t="s">
        <v>6622</v>
      </c>
      <c r="B6593" t="s">
        <v>5385</v>
      </c>
      <c r="C6593" t="s">
        <v>5917</v>
      </c>
      <c r="D6593">
        <v>1</v>
      </c>
    </row>
    <row r="6594" spans="1:4">
      <c r="A6594" s="2" t="s">
        <v>5337</v>
      </c>
      <c r="B6594" t="s">
        <v>7630</v>
      </c>
      <c r="C6594" t="s">
        <v>5917</v>
      </c>
      <c r="D6594">
        <v>2</v>
      </c>
    </row>
    <row r="6595" spans="1:4">
      <c r="A6595" s="2" t="s">
        <v>4611</v>
      </c>
      <c r="B6595" t="s">
        <v>7630</v>
      </c>
      <c r="C6595" t="s">
        <v>5917</v>
      </c>
      <c r="D6595">
        <v>2</v>
      </c>
    </row>
    <row r="6596" spans="1:4">
      <c r="A6596" s="2" t="s">
        <v>4074</v>
      </c>
      <c r="B6596" t="s">
        <v>7630</v>
      </c>
      <c r="C6596" t="s">
        <v>5917</v>
      </c>
      <c r="D6596">
        <v>2</v>
      </c>
    </row>
    <row r="6597" spans="1:4">
      <c r="A6597" s="2" t="s">
        <v>6299</v>
      </c>
      <c r="B6597" t="s">
        <v>7630</v>
      </c>
      <c r="C6597" t="s">
        <v>5917</v>
      </c>
      <c r="D6597">
        <v>2</v>
      </c>
    </row>
    <row r="6598" spans="1:4">
      <c r="A6598" s="2" t="s">
        <v>7643</v>
      </c>
      <c r="B6598" t="s">
        <v>7630</v>
      </c>
      <c r="C6598" t="s">
        <v>5917</v>
      </c>
      <c r="D6598">
        <v>2</v>
      </c>
    </row>
    <row r="6599" spans="1:4">
      <c r="A6599" s="2" t="s">
        <v>5686</v>
      </c>
      <c r="B6599" t="s">
        <v>5173</v>
      </c>
      <c r="C6599" t="s">
        <v>5758</v>
      </c>
      <c r="D6599">
        <v>1</v>
      </c>
    </row>
    <row r="6600" spans="1:4">
      <c r="A6600" s="2" t="s">
        <v>6158</v>
      </c>
      <c r="B6600" t="s">
        <v>5916</v>
      </c>
      <c r="C6600" t="s">
        <v>5755</v>
      </c>
      <c r="D6600">
        <v>1</v>
      </c>
    </row>
    <row r="6601" spans="1:4">
      <c r="A6601" s="2" t="s">
        <v>2288</v>
      </c>
      <c r="B6601" t="s">
        <v>5385</v>
      </c>
      <c r="C6601" t="s">
        <v>5917</v>
      </c>
      <c r="D6601">
        <v>1</v>
      </c>
    </row>
    <row r="6602" spans="1:4">
      <c r="A6602" s="2" t="s">
        <v>2387</v>
      </c>
      <c r="B6602" t="s">
        <v>7630</v>
      </c>
      <c r="C6602" t="s">
        <v>5917</v>
      </c>
      <c r="D6602">
        <v>2</v>
      </c>
    </row>
    <row r="6603" spans="1:4">
      <c r="A6603" s="2" t="s">
        <v>6538</v>
      </c>
      <c r="B6603" t="s">
        <v>5916</v>
      </c>
      <c r="C6603" t="s">
        <v>5917</v>
      </c>
      <c r="D6603">
        <v>1</v>
      </c>
    </row>
    <row r="6604" spans="1:4">
      <c r="A6604" s="2" t="s">
        <v>5357</v>
      </c>
      <c r="B6604" t="s">
        <v>7630</v>
      </c>
      <c r="C6604" t="s">
        <v>5917</v>
      </c>
      <c r="D6604">
        <v>2</v>
      </c>
    </row>
    <row r="6605" spans="1:4">
      <c r="A6605" s="2" t="s">
        <v>1591</v>
      </c>
      <c r="B6605" t="s">
        <v>7630</v>
      </c>
      <c r="C6605" t="s">
        <v>5917</v>
      </c>
      <c r="D6605">
        <v>2</v>
      </c>
    </row>
    <row r="6606" spans="1:4">
      <c r="A6606" s="2" t="s">
        <v>1308</v>
      </c>
      <c r="B6606" t="s">
        <v>7630</v>
      </c>
      <c r="C6606" t="s">
        <v>5917</v>
      </c>
      <c r="D6606">
        <v>2</v>
      </c>
    </row>
    <row r="6607" spans="1:4">
      <c r="A6607" s="2" t="s">
        <v>1906</v>
      </c>
      <c r="B6607" t="s">
        <v>7630</v>
      </c>
      <c r="C6607" t="s">
        <v>5917</v>
      </c>
      <c r="D6607">
        <v>2</v>
      </c>
    </row>
    <row r="6608" spans="1:4">
      <c r="A6608" s="2" t="s">
        <v>4931</v>
      </c>
      <c r="B6608" t="s">
        <v>5916</v>
      </c>
      <c r="C6608" t="s">
        <v>5917</v>
      </c>
      <c r="D6608">
        <v>2</v>
      </c>
    </row>
    <row r="6609" spans="1:4">
      <c r="A6609" s="2" t="s">
        <v>5247</v>
      </c>
      <c r="B6609" t="s">
        <v>7630</v>
      </c>
      <c r="C6609" t="s">
        <v>5917</v>
      </c>
      <c r="D6609">
        <v>2</v>
      </c>
    </row>
    <row r="6610" spans="1:4">
      <c r="A6610" s="2" t="s">
        <v>5460</v>
      </c>
      <c r="B6610" t="s">
        <v>7630</v>
      </c>
      <c r="C6610" t="s">
        <v>5917</v>
      </c>
      <c r="D6610">
        <v>2</v>
      </c>
    </row>
    <row r="6611" spans="1:4">
      <c r="A6611" s="2" t="s">
        <v>4142</v>
      </c>
      <c r="B6611" t="s">
        <v>7630</v>
      </c>
      <c r="C6611" t="s">
        <v>5917</v>
      </c>
      <c r="D6611">
        <v>2</v>
      </c>
    </row>
    <row r="6612" spans="1:4">
      <c r="A6612" s="2" t="s">
        <v>4183</v>
      </c>
      <c r="B6612" t="s">
        <v>7630</v>
      </c>
      <c r="C6612" t="s">
        <v>5917</v>
      </c>
      <c r="D6612">
        <v>2</v>
      </c>
    </row>
    <row r="6613" spans="1:4">
      <c r="A6613" s="2" t="s">
        <v>4641</v>
      </c>
      <c r="B6613" t="s">
        <v>7630</v>
      </c>
      <c r="C6613" t="s">
        <v>5917</v>
      </c>
      <c r="D6613">
        <v>2</v>
      </c>
    </row>
    <row r="6614" spans="1:4">
      <c r="A6614" s="2" t="s">
        <v>7920</v>
      </c>
      <c r="B6614" t="s">
        <v>7630</v>
      </c>
      <c r="C6614" t="s">
        <v>5917</v>
      </c>
      <c r="D6614">
        <v>2</v>
      </c>
    </row>
    <row r="6615" spans="1:4">
      <c r="A6615" s="2" t="s">
        <v>6108</v>
      </c>
      <c r="B6615" t="s">
        <v>7630</v>
      </c>
      <c r="C6615" t="s">
        <v>5917</v>
      </c>
      <c r="D6615">
        <v>2</v>
      </c>
    </row>
    <row r="6616" spans="1:4">
      <c r="A6616" s="2" t="s">
        <v>183</v>
      </c>
      <c r="B6616" t="s">
        <v>403</v>
      </c>
      <c r="C6616" t="s">
        <v>5917</v>
      </c>
      <c r="D6616">
        <v>1</v>
      </c>
    </row>
    <row r="6617" spans="1:4">
      <c r="A6617" s="2" t="s">
        <v>1445</v>
      </c>
      <c r="B6617" t="s">
        <v>7630</v>
      </c>
      <c r="C6617" t="s">
        <v>5917</v>
      </c>
      <c r="D6617">
        <v>2</v>
      </c>
    </row>
    <row r="6618" spans="1:4">
      <c r="A6618" s="2" t="s">
        <v>4469</v>
      </c>
      <c r="B6618" t="s">
        <v>7630</v>
      </c>
      <c r="C6618" t="s">
        <v>5917</v>
      </c>
      <c r="D6618">
        <v>2</v>
      </c>
    </row>
    <row r="6619" spans="1:4">
      <c r="A6619" s="2" t="s">
        <v>4109</v>
      </c>
      <c r="B6619" t="s">
        <v>7630</v>
      </c>
      <c r="C6619" t="s">
        <v>5917</v>
      </c>
      <c r="D6619">
        <v>2</v>
      </c>
    </row>
    <row r="6620" spans="1:4">
      <c r="A6620" s="2" t="s">
        <v>4190</v>
      </c>
      <c r="B6620" t="s">
        <v>7630</v>
      </c>
      <c r="C6620" t="s">
        <v>5917</v>
      </c>
      <c r="D6620">
        <v>2</v>
      </c>
    </row>
    <row r="6621" spans="1:4">
      <c r="A6621" s="2" t="s">
        <v>3509</v>
      </c>
      <c r="B6621" t="s">
        <v>7630</v>
      </c>
      <c r="C6621" t="s">
        <v>5917</v>
      </c>
      <c r="D6621">
        <v>2</v>
      </c>
    </row>
    <row r="6622" spans="1:4">
      <c r="A6622" s="2" t="s">
        <v>2113</v>
      </c>
      <c r="B6622" t="s">
        <v>7630</v>
      </c>
      <c r="C6622" t="s">
        <v>5917</v>
      </c>
      <c r="D6622">
        <v>2</v>
      </c>
    </row>
    <row r="6623" spans="1:4">
      <c r="A6623" s="2" t="s">
        <v>7087</v>
      </c>
      <c r="B6623" t="s">
        <v>7630</v>
      </c>
      <c r="C6623" t="s">
        <v>5917</v>
      </c>
      <c r="D6623">
        <v>2</v>
      </c>
    </row>
    <row r="6624" spans="1:4">
      <c r="A6624" s="2" t="s">
        <v>6784</v>
      </c>
      <c r="B6624" t="s">
        <v>7630</v>
      </c>
      <c r="C6624" t="s">
        <v>5917</v>
      </c>
      <c r="D6624">
        <v>2</v>
      </c>
    </row>
    <row r="6625" spans="1:4">
      <c r="A6625" s="2" t="s">
        <v>2332</v>
      </c>
      <c r="B6625" t="s">
        <v>7630</v>
      </c>
      <c r="C6625" t="s">
        <v>5917</v>
      </c>
      <c r="D6625">
        <v>2</v>
      </c>
    </row>
    <row r="6626" spans="1:4">
      <c r="A6626" s="2" t="s">
        <v>1720</v>
      </c>
      <c r="B6626" t="s">
        <v>5385</v>
      </c>
      <c r="C6626" t="s">
        <v>5917</v>
      </c>
      <c r="D6626">
        <v>1</v>
      </c>
    </row>
    <row r="6627" spans="1:4">
      <c r="A6627" s="2" t="s">
        <v>693</v>
      </c>
      <c r="B6627" t="s">
        <v>5385</v>
      </c>
      <c r="C6627" t="s">
        <v>5917</v>
      </c>
      <c r="D6627">
        <v>1</v>
      </c>
    </row>
    <row r="6628" spans="1:4">
      <c r="A6628" s="2" t="s">
        <v>655</v>
      </c>
      <c r="B6628" t="s">
        <v>5385</v>
      </c>
      <c r="C6628" t="s">
        <v>5917</v>
      </c>
      <c r="D6628">
        <v>1</v>
      </c>
    </row>
    <row r="6629" spans="1:4">
      <c r="A6629" s="2" t="s">
        <v>1444</v>
      </c>
      <c r="B6629" t="s">
        <v>7630</v>
      </c>
      <c r="C6629" t="s">
        <v>5917</v>
      </c>
      <c r="D6629">
        <v>2</v>
      </c>
    </row>
    <row r="6630" spans="1:4">
      <c r="A6630" s="2" t="s">
        <v>4192</v>
      </c>
      <c r="B6630" t="s">
        <v>7630</v>
      </c>
      <c r="C6630" t="s">
        <v>5917</v>
      </c>
      <c r="D6630">
        <v>2</v>
      </c>
    </row>
    <row r="6631" spans="1:4">
      <c r="A6631" s="2" t="s">
        <v>5325</v>
      </c>
      <c r="B6631" t="s">
        <v>7630</v>
      </c>
      <c r="C6631" t="s">
        <v>5917</v>
      </c>
      <c r="D6631">
        <v>2</v>
      </c>
    </row>
    <row r="6632" spans="1:4">
      <c r="A6632" s="2" t="s">
        <v>6693</v>
      </c>
      <c r="B6632" t="s">
        <v>7630</v>
      </c>
      <c r="C6632" t="s">
        <v>5917</v>
      </c>
      <c r="D6632">
        <v>2</v>
      </c>
    </row>
    <row r="6633" spans="1:4">
      <c r="A6633" s="2" t="s">
        <v>6861</v>
      </c>
      <c r="B6633" t="s">
        <v>7630</v>
      </c>
      <c r="C6633" t="s">
        <v>5917</v>
      </c>
      <c r="D6633">
        <v>2</v>
      </c>
    </row>
    <row r="6634" spans="1:4">
      <c r="A6634" s="2" t="s">
        <v>2287</v>
      </c>
      <c r="B6634" t="s">
        <v>7630</v>
      </c>
      <c r="C6634" t="s">
        <v>5917</v>
      </c>
      <c r="D6634">
        <v>2</v>
      </c>
    </row>
    <row r="6635" spans="1:4">
      <c r="A6635" s="2" t="s">
        <v>184</v>
      </c>
      <c r="B6635" t="s">
        <v>5916</v>
      </c>
      <c r="C6635" t="s">
        <v>5917</v>
      </c>
      <c r="D6635">
        <v>1</v>
      </c>
    </row>
    <row r="6636" spans="1:4">
      <c r="A6636" s="2" t="s">
        <v>5488</v>
      </c>
      <c r="B6636" t="s">
        <v>7630</v>
      </c>
      <c r="C6636" t="s">
        <v>5917</v>
      </c>
      <c r="D6636">
        <v>2</v>
      </c>
    </row>
    <row r="6637" spans="1:4">
      <c r="A6637" s="2" t="s">
        <v>4039</v>
      </c>
      <c r="B6637" t="s">
        <v>7630</v>
      </c>
      <c r="C6637" t="s">
        <v>5917</v>
      </c>
      <c r="D6637">
        <v>2</v>
      </c>
    </row>
    <row r="6638" spans="1:4">
      <c r="A6638" s="2" t="s">
        <v>5134</v>
      </c>
      <c r="B6638" t="s">
        <v>638</v>
      </c>
      <c r="C6638" t="s">
        <v>5917</v>
      </c>
      <c r="D6638">
        <v>1</v>
      </c>
    </row>
    <row r="6639" spans="1:4">
      <c r="A6639" s="2" t="s">
        <v>3328</v>
      </c>
      <c r="B6639" t="s">
        <v>7630</v>
      </c>
      <c r="C6639" t="s">
        <v>5917</v>
      </c>
      <c r="D6639">
        <v>2</v>
      </c>
    </row>
    <row r="6640" spans="1:4">
      <c r="A6640" s="2" t="s">
        <v>7784</v>
      </c>
      <c r="B6640" t="s">
        <v>7630</v>
      </c>
      <c r="C6640" t="s">
        <v>5917</v>
      </c>
      <c r="D6640">
        <v>2</v>
      </c>
    </row>
    <row r="6641" spans="1:4">
      <c r="A6641" s="2" t="s">
        <v>7965</v>
      </c>
      <c r="B6641" t="s">
        <v>7630</v>
      </c>
      <c r="C6641" t="s">
        <v>5917</v>
      </c>
      <c r="D6641">
        <v>2</v>
      </c>
    </row>
    <row r="6642" spans="1:4">
      <c r="A6642" s="2" t="s">
        <v>7991</v>
      </c>
      <c r="B6642" t="s">
        <v>7630</v>
      </c>
      <c r="C6642" t="s">
        <v>5917</v>
      </c>
      <c r="D6642">
        <v>2</v>
      </c>
    </row>
    <row r="6643" spans="1:4">
      <c r="A6643" s="2" t="s">
        <v>7097</v>
      </c>
      <c r="B6643" t="s">
        <v>7630</v>
      </c>
      <c r="C6643" t="s">
        <v>5917</v>
      </c>
      <c r="D6643">
        <v>2</v>
      </c>
    </row>
    <row r="6644" spans="1:4">
      <c r="A6644" s="2" t="s">
        <v>3793</v>
      </c>
      <c r="B6644" t="s">
        <v>7630</v>
      </c>
      <c r="C6644" t="s">
        <v>5917</v>
      </c>
      <c r="D6644">
        <v>2</v>
      </c>
    </row>
    <row r="6645" spans="1:4">
      <c r="A6645" s="2" t="s">
        <v>1291</v>
      </c>
      <c r="B6645" t="s">
        <v>5385</v>
      </c>
      <c r="C6645" t="s">
        <v>5917</v>
      </c>
      <c r="D6645">
        <v>1</v>
      </c>
    </row>
    <row r="6646" spans="1:4">
      <c r="A6646" s="2" t="s">
        <v>411</v>
      </c>
      <c r="B6646" t="s">
        <v>5916</v>
      </c>
      <c r="C6646" t="s">
        <v>5917</v>
      </c>
      <c r="D6646">
        <v>1</v>
      </c>
    </row>
    <row r="6647" spans="1:4">
      <c r="A6647" s="2" t="s">
        <v>3272</v>
      </c>
      <c r="B6647" t="s">
        <v>7630</v>
      </c>
      <c r="C6647" t="s">
        <v>5917</v>
      </c>
      <c r="D6647">
        <v>2</v>
      </c>
    </row>
    <row r="6648" spans="1:4">
      <c r="A6648" s="2" t="s">
        <v>7302</v>
      </c>
      <c r="B6648" t="s">
        <v>7630</v>
      </c>
      <c r="C6648" t="s">
        <v>5917</v>
      </c>
      <c r="D6648">
        <v>2</v>
      </c>
    </row>
    <row r="6649" spans="1:4">
      <c r="A6649" s="2" t="s">
        <v>1410</v>
      </c>
      <c r="B6649" t="s">
        <v>7630</v>
      </c>
      <c r="C6649" t="s">
        <v>5917</v>
      </c>
      <c r="D6649">
        <v>2</v>
      </c>
    </row>
    <row r="6650" spans="1:4">
      <c r="A6650" s="2" t="s">
        <v>1213</v>
      </c>
      <c r="B6650" t="s">
        <v>5385</v>
      </c>
      <c r="C6650" t="s">
        <v>5917</v>
      </c>
      <c r="D6650">
        <v>1</v>
      </c>
    </row>
    <row r="6651" spans="1:4">
      <c r="A6651" s="2" t="s">
        <v>4514</v>
      </c>
      <c r="B6651" t="s">
        <v>7630</v>
      </c>
      <c r="C6651" t="s">
        <v>5917</v>
      </c>
      <c r="D6651">
        <v>2</v>
      </c>
    </row>
    <row r="6652" spans="1:4">
      <c r="A6652" s="2" t="s">
        <v>7456</v>
      </c>
      <c r="B6652" t="s">
        <v>7630</v>
      </c>
      <c r="C6652" t="s">
        <v>5917</v>
      </c>
      <c r="D6652">
        <v>2</v>
      </c>
    </row>
    <row r="6653" spans="1:4">
      <c r="A6653" s="2" t="s">
        <v>4984</v>
      </c>
      <c r="B6653" t="s">
        <v>7630</v>
      </c>
      <c r="C6653" t="s">
        <v>5917</v>
      </c>
      <c r="D6653">
        <v>2</v>
      </c>
    </row>
    <row r="6654" spans="1:4">
      <c r="A6654" s="2" t="s">
        <v>3405</v>
      </c>
      <c r="B6654" t="s">
        <v>7630</v>
      </c>
      <c r="C6654" t="s">
        <v>5917</v>
      </c>
      <c r="D6654">
        <v>2</v>
      </c>
    </row>
    <row r="6655" spans="1:4">
      <c r="A6655" s="2" t="s">
        <v>6611</v>
      </c>
      <c r="B6655" t="s">
        <v>345</v>
      </c>
      <c r="C6655" t="s">
        <v>5917</v>
      </c>
      <c r="D6655">
        <v>1</v>
      </c>
    </row>
    <row r="6656" spans="1:4">
      <c r="A6656" s="2" t="s">
        <v>7876</v>
      </c>
      <c r="B6656" t="s">
        <v>7630</v>
      </c>
      <c r="C6656" t="s">
        <v>5917</v>
      </c>
      <c r="D6656">
        <v>2</v>
      </c>
    </row>
    <row r="6657" spans="1:4">
      <c r="A6657" s="2" t="s">
        <v>7652</v>
      </c>
      <c r="B6657" t="s">
        <v>7630</v>
      </c>
      <c r="C6657" t="s">
        <v>5917</v>
      </c>
      <c r="D6657">
        <v>2</v>
      </c>
    </row>
    <row r="6658" spans="1:4">
      <c r="A6658" s="2" t="s">
        <v>6647</v>
      </c>
      <c r="B6658" t="s">
        <v>7630</v>
      </c>
      <c r="C6658" t="s">
        <v>5917</v>
      </c>
      <c r="D6658">
        <v>2</v>
      </c>
    </row>
    <row r="6659" spans="1:4">
      <c r="A6659" s="2" t="s">
        <v>5619</v>
      </c>
      <c r="B6659" t="s">
        <v>5916</v>
      </c>
      <c r="C6659" t="s">
        <v>5917</v>
      </c>
      <c r="D6659">
        <v>2</v>
      </c>
    </row>
    <row r="6660" spans="1:4">
      <c r="A6660" s="2" t="s">
        <v>5386</v>
      </c>
      <c r="B6660" t="s">
        <v>7630</v>
      </c>
      <c r="C6660" t="s">
        <v>5917</v>
      </c>
      <c r="D6660">
        <v>2</v>
      </c>
    </row>
    <row r="6661" spans="1:4">
      <c r="A6661" s="2" t="s">
        <v>988</v>
      </c>
      <c r="B6661" t="s">
        <v>5916</v>
      </c>
      <c r="C6661" t="s">
        <v>5758</v>
      </c>
      <c r="D6661">
        <v>1</v>
      </c>
    </row>
    <row r="6662" spans="1:4">
      <c r="A6662" s="2" t="s">
        <v>4239</v>
      </c>
      <c r="B6662" t="s">
        <v>7630</v>
      </c>
      <c r="C6662" t="s">
        <v>5917</v>
      </c>
      <c r="D6662">
        <v>2</v>
      </c>
    </row>
    <row r="6663" spans="1:4">
      <c r="A6663" s="2" t="s">
        <v>3728</v>
      </c>
      <c r="B6663" t="s">
        <v>7630</v>
      </c>
      <c r="C6663" t="s">
        <v>5917</v>
      </c>
      <c r="D6663">
        <v>2</v>
      </c>
    </row>
    <row r="6664" spans="1:4">
      <c r="A6664" s="2" t="s">
        <v>3578</v>
      </c>
      <c r="B6664" t="s">
        <v>7630</v>
      </c>
      <c r="C6664" t="s">
        <v>5917</v>
      </c>
      <c r="D6664">
        <v>2</v>
      </c>
    </row>
    <row r="6665" spans="1:4">
      <c r="A6665" s="2" t="s">
        <v>6349</v>
      </c>
      <c r="B6665" t="s">
        <v>7630</v>
      </c>
      <c r="C6665" t="s">
        <v>5917</v>
      </c>
      <c r="D6665">
        <v>2</v>
      </c>
    </row>
    <row r="6666" spans="1:4">
      <c r="A6666" s="2" t="s">
        <v>6950</v>
      </c>
      <c r="B6666" t="s">
        <v>7630</v>
      </c>
      <c r="C6666" t="s">
        <v>5917</v>
      </c>
      <c r="D6666">
        <v>2</v>
      </c>
    </row>
    <row r="6667" spans="1:4">
      <c r="A6667" s="2" t="s">
        <v>6855</v>
      </c>
      <c r="B6667" t="s">
        <v>7630</v>
      </c>
      <c r="C6667" t="s">
        <v>5917</v>
      </c>
      <c r="D6667">
        <v>2</v>
      </c>
    </row>
    <row r="6668" spans="1:4">
      <c r="A6668" s="2" t="s">
        <v>1034</v>
      </c>
      <c r="B6668" t="s">
        <v>5385</v>
      </c>
      <c r="C6668" t="s">
        <v>5917</v>
      </c>
      <c r="D6668">
        <v>1</v>
      </c>
    </row>
    <row r="6669" spans="1:4">
      <c r="A6669" s="2" t="s">
        <v>2673</v>
      </c>
      <c r="B6669" t="s">
        <v>5916</v>
      </c>
      <c r="C6669" t="s">
        <v>5917</v>
      </c>
      <c r="D6669">
        <v>1</v>
      </c>
    </row>
    <row r="6670" spans="1:4">
      <c r="A6670" s="2" t="s">
        <v>860</v>
      </c>
      <c r="B6670" t="s">
        <v>345</v>
      </c>
      <c r="C6670" t="s">
        <v>5917</v>
      </c>
      <c r="D6670">
        <v>1</v>
      </c>
    </row>
    <row r="6671" spans="1:4">
      <c r="A6671" s="2" t="s">
        <v>869</v>
      </c>
      <c r="B6671" t="s">
        <v>5385</v>
      </c>
      <c r="C6671" t="s">
        <v>5917</v>
      </c>
      <c r="D6671">
        <v>1</v>
      </c>
    </row>
    <row r="6672" spans="1:4">
      <c r="A6672" s="2" t="s">
        <v>420</v>
      </c>
      <c r="B6672" t="s">
        <v>5916</v>
      </c>
      <c r="C6672" t="s">
        <v>5917</v>
      </c>
      <c r="D6672">
        <v>1</v>
      </c>
    </row>
    <row r="6673" spans="1:4">
      <c r="A6673" s="2" t="s">
        <v>358</v>
      </c>
      <c r="B6673" t="s">
        <v>5385</v>
      </c>
      <c r="C6673" t="s">
        <v>5917</v>
      </c>
      <c r="D6673">
        <v>1</v>
      </c>
    </row>
    <row r="6674" spans="1:4">
      <c r="A6674" s="2" t="s">
        <v>5444</v>
      </c>
      <c r="B6674" t="s">
        <v>7630</v>
      </c>
      <c r="C6674" t="s">
        <v>5917</v>
      </c>
      <c r="D6674">
        <v>2</v>
      </c>
    </row>
    <row r="6675" spans="1:4">
      <c r="A6675" s="2" t="s">
        <v>3875</v>
      </c>
      <c r="B6675" t="s">
        <v>7630</v>
      </c>
      <c r="C6675" t="s">
        <v>5917</v>
      </c>
      <c r="D6675">
        <v>2</v>
      </c>
    </row>
    <row r="6676" spans="1:4">
      <c r="A6676" s="2" t="s">
        <v>3798</v>
      </c>
      <c r="B6676" t="s">
        <v>7630</v>
      </c>
      <c r="C6676" t="s">
        <v>5917</v>
      </c>
      <c r="D6676">
        <v>2</v>
      </c>
    </row>
    <row r="6677" spans="1:4">
      <c r="A6677" s="2" t="s">
        <v>6850</v>
      </c>
      <c r="B6677" t="s">
        <v>7630</v>
      </c>
      <c r="C6677" t="s">
        <v>5917</v>
      </c>
      <c r="D6677">
        <v>2</v>
      </c>
    </row>
    <row r="6678" spans="1:4">
      <c r="A6678" s="2" t="s">
        <v>2451</v>
      </c>
      <c r="B6678" t="s">
        <v>5385</v>
      </c>
      <c r="C6678" t="s">
        <v>5917</v>
      </c>
      <c r="D6678">
        <v>1</v>
      </c>
    </row>
    <row r="6679" spans="1:4">
      <c r="A6679" s="2" t="s">
        <v>1548</v>
      </c>
      <c r="B6679" t="s">
        <v>7630</v>
      </c>
      <c r="C6679" t="s">
        <v>5917</v>
      </c>
      <c r="D6679">
        <v>2</v>
      </c>
    </row>
    <row r="6680" spans="1:4">
      <c r="A6680" s="2" t="s">
        <v>5129</v>
      </c>
      <c r="B6680" t="s">
        <v>7630</v>
      </c>
      <c r="C6680" t="s">
        <v>5917</v>
      </c>
      <c r="D6680">
        <v>2</v>
      </c>
    </row>
    <row r="6681" spans="1:4">
      <c r="A6681" s="2" t="s">
        <v>7863</v>
      </c>
      <c r="B6681" t="s">
        <v>7630</v>
      </c>
      <c r="C6681" t="s">
        <v>5917</v>
      </c>
      <c r="D6681">
        <v>2</v>
      </c>
    </row>
    <row r="6682" spans="1:4">
      <c r="A6682" s="2" t="s">
        <v>2218</v>
      </c>
      <c r="B6682" t="s">
        <v>7630</v>
      </c>
      <c r="C6682" t="s">
        <v>5917</v>
      </c>
      <c r="D6682">
        <v>2</v>
      </c>
    </row>
    <row r="6683" spans="1:4">
      <c r="A6683" s="2" t="s">
        <v>5223</v>
      </c>
      <c r="B6683" t="s">
        <v>7630</v>
      </c>
      <c r="C6683" t="s">
        <v>5917</v>
      </c>
      <c r="D6683">
        <v>2</v>
      </c>
    </row>
    <row r="6684" spans="1:4">
      <c r="A6684" s="2" t="s">
        <v>3391</v>
      </c>
      <c r="B6684" t="s">
        <v>7630</v>
      </c>
      <c r="C6684" t="s">
        <v>5917</v>
      </c>
      <c r="D6684">
        <v>2</v>
      </c>
    </row>
    <row r="6685" spans="1:4">
      <c r="A6685" s="2" t="s">
        <v>6238</v>
      </c>
      <c r="B6685" t="s">
        <v>7630</v>
      </c>
      <c r="C6685" t="s">
        <v>5917</v>
      </c>
      <c r="D6685">
        <v>2</v>
      </c>
    </row>
    <row r="6686" spans="1:4">
      <c r="A6686" s="2" t="s">
        <v>5967</v>
      </c>
      <c r="B6686" t="s">
        <v>7630</v>
      </c>
      <c r="C6686" t="s">
        <v>5917</v>
      </c>
      <c r="D6686">
        <v>2</v>
      </c>
    </row>
    <row r="6687" spans="1:4">
      <c r="A6687" s="2" t="s">
        <v>1895</v>
      </c>
      <c r="B6687" t="s">
        <v>7630</v>
      </c>
      <c r="C6687" t="s">
        <v>5917</v>
      </c>
      <c r="D6687">
        <v>2</v>
      </c>
    </row>
    <row r="6688" spans="1:4">
      <c r="A6688" s="2" t="s">
        <v>7064</v>
      </c>
      <c r="B6688" t="s">
        <v>7630</v>
      </c>
      <c r="C6688" t="s">
        <v>5917</v>
      </c>
      <c r="D6688">
        <v>2</v>
      </c>
    </row>
    <row r="6689" spans="1:4">
      <c r="A6689" s="2" t="s">
        <v>6756</v>
      </c>
      <c r="B6689" t="s">
        <v>5385</v>
      </c>
      <c r="C6689" t="s">
        <v>5917</v>
      </c>
      <c r="D6689">
        <v>1</v>
      </c>
    </row>
    <row r="6690" spans="1:4">
      <c r="A6690" s="2" t="s">
        <v>7042</v>
      </c>
      <c r="B6690" t="s">
        <v>7630</v>
      </c>
      <c r="C6690" t="s">
        <v>5917</v>
      </c>
      <c r="D6690">
        <v>2</v>
      </c>
    </row>
    <row r="6691" spans="1:4">
      <c r="A6691" s="2" t="s">
        <v>4721</v>
      </c>
      <c r="B6691" t="s">
        <v>7630</v>
      </c>
      <c r="C6691" t="s">
        <v>5917</v>
      </c>
      <c r="D6691">
        <v>2</v>
      </c>
    </row>
    <row r="6692" spans="1:4">
      <c r="A6692" s="2" t="s">
        <v>2462</v>
      </c>
      <c r="B6692" t="s">
        <v>5173</v>
      </c>
      <c r="C6692" t="s">
        <v>5917</v>
      </c>
      <c r="D6692">
        <v>1</v>
      </c>
    </row>
    <row r="6693" spans="1:4">
      <c r="A6693" s="2" t="s">
        <v>3724</v>
      </c>
      <c r="B6693" t="s">
        <v>7630</v>
      </c>
      <c r="C6693" t="s">
        <v>5917</v>
      </c>
      <c r="D6693">
        <v>2</v>
      </c>
    </row>
    <row r="6694" spans="1:4">
      <c r="A6694" s="2" t="s">
        <v>4826</v>
      </c>
      <c r="B6694" t="s">
        <v>7630</v>
      </c>
      <c r="C6694" t="s">
        <v>5917</v>
      </c>
      <c r="D6694">
        <v>2</v>
      </c>
    </row>
    <row r="6695" spans="1:4">
      <c r="A6695" s="2" t="s">
        <v>3107</v>
      </c>
      <c r="B6695" t="s">
        <v>7630</v>
      </c>
      <c r="C6695" t="s">
        <v>5917</v>
      </c>
      <c r="D6695">
        <v>2</v>
      </c>
    </row>
    <row r="6696" spans="1:4">
      <c r="A6696" s="2" t="s">
        <v>7948</v>
      </c>
      <c r="B6696" t="s">
        <v>7630</v>
      </c>
      <c r="C6696" t="s">
        <v>5917</v>
      </c>
      <c r="D6696">
        <v>2</v>
      </c>
    </row>
    <row r="6697" spans="1:4">
      <c r="A6697" s="2" t="s">
        <v>5430</v>
      </c>
      <c r="B6697" t="s">
        <v>5916</v>
      </c>
      <c r="C6697" t="s">
        <v>5917</v>
      </c>
      <c r="D6697">
        <v>1</v>
      </c>
    </row>
    <row r="6698" spans="1:4">
      <c r="A6698" s="2" t="s">
        <v>5926</v>
      </c>
      <c r="B6698" t="s">
        <v>7630</v>
      </c>
      <c r="C6698" t="s">
        <v>5917</v>
      </c>
      <c r="D6698">
        <v>2</v>
      </c>
    </row>
    <row r="6699" spans="1:4">
      <c r="A6699" s="2" t="s">
        <v>682</v>
      </c>
      <c r="B6699" t="s">
        <v>5385</v>
      </c>
      <c r="C6699" t="s">
        <v>5917</v>
      </c>
      <c r="D6699">
        <v>1</v>
      </c>
    </row>
    <row r="6700" spans="1:4">
      <c r="A6700" s="2" t="s">
        <v>4393</v>
      </c>
      <c r="B6700" t="s">
        <v>7630</v>
      </c>
      <c r="C6700" t="s">
        <v>5917</v>
      </c>
      <c r="D6700">
        <v>2</v>
      </c>
    </row>
    <row r="6701" spans="1:4">
      <c r="A6701" s="2" t="s">
        <v>3078</v>
      </c>
      <c r="B6701" t="s">
        <v>7630</v>
      </c>
      <c r="C6701" t="s">
        <v>5917</v>
      </c>
      <c r="D6701">
        <v>2</v>
      </c>
    </row>
    <row r="6702" spans="1:4">
      <c r="A6702" s="2" t="s">
        <v>2014</v>
      </c>
      <c r="B6702" t="s">
        <v>7630</v>
      </c>
      <c r="C6702" t="s">
        <v>5917</v>
      </c>
      <c r="D6702">
        <v>2</v>
      </c>
    </row>
    <row r="6703" spans="1:4">
      <c r="A6703" s="2" t="s">
        <v>1818</v>
      </c>
      <c r="B6703" t="s">
        <v>7630</v>
      </c>
      <c r="C6703" t="s">
        <v>5917</v>
      </c>
      <c r="D6703">
        <v>2</v>
      </c>
    </row>
    <row r="6704" spans="1:4">
      <c r="A6704" s="2" t="s">
        <v>6907</v>
      </c>
      <c r="B6704" t="s">
        <v>7630</v>
      </c>
      <c r="C6704" t="s">
        <v>5917</v>
      </c>
      <c r="D6704">
        <v>2</v>
      </c>
    </row>
    <row r="6705" spans="1:4">
      <c r="A6705" s="2" t="s">
        <v>7079</v>
      </c>
      <c r="B6705" t="s">
        <v>7630</v>
      </c>
      <c r="C6705" t="s">
        <v>5917</v>
      </c>
      <c r="D6705">
        <v>2</v>
      </c>
    </row>
    <row r="6706" spans="1:4">
      <c r="A6706" s="2" t="s">
        <v>7099</v>
      </c>
      <c r="B6706" t="s">
        <v>7630</v>
      </c>
      <c r="C6706" t="s">
        <v>5917</v>
      </c>
      <c r="D6706">
        <v>2</v>
      </c>
    </row>
    <row r="6707" spans="1:4">
      <c r="A6707" s="2" t="s">
        <v>1712</v>
      </c>
      <c r="B6707" t="s">
        <v>7630</v>
      </c>
      <c r="C6707" t="s">
        <v>5917</v>
      </c>
      <c r="D6707">
        <v>2</v>
      </c>
    </row>
    <row r="6708" spans="1:4">
      <c r="A6708" s="2" t="s">
        <v>6423</v>
      </c>
      <c r="B6708" t="s">
        <v>380</v>
      </c>
      <c r="C6708" t="s">
        <v>5917</v>
      </c>
      <c r="D6708">
        <v>1</v>
      </c>
    </row>
    <row r="6709" spans="1:4">
      <c r="A6709" s="2" t="s">
        <v>1338</v>
      </c>
      <c r="B6709" t="s">
        <v>7630</v>
      </c>
      <c r="C6709" t="s">
        <v>5917</v>
      </c>
      <c r="D6709">
        <v>2</v>
      </c>
    </row>
    <row r="6710" spans="1:4">
      <c r="A6710" s="2" t="s">
        <v>6072</v>
      </c>
      <c r="B6710" t="s">
        <v>7630</v>
      </c>
      <c r="C6710" t="s">
        <v>5917</v>
      </c>
      <c r="D6710">
        <v>2</v>
      </c>
    </row>
    <row r="6711" spans="1:4">
      <c r="A6711" s="2" t="s">
        <v>4887</v>
      </c>
      <c r="B6711" t="s">
        <v>7630</v>
      </c>
      <c r="C6711" t="s">
        <v>5917</v>
      </c>
      <c r="D6711">
        <v>2</v>
      </c>
    </row>
    <row r="6712" spans="1:4">
      <c r="A6712" s="2" t="s">
        <v>911</v>
      </c>
      <c r="B6712" t="s">
        <v>5916</v>
      </c>
      <c r="C6712" t="s">
        <v>5917</v>
      </c>
      <c r="D6712">
        <v>1</v>
      </c>
    </row>
    <row r="6713" spans="1:4">
      <c r="A6713" s="2" t="s">
        <v>800</v>
      </c>
      <c r="B6713" t="s">
        <v>5385</v>
      </c>
      <c r="C6713" t="s">
        <v>5917</v>
      </c>
      <c r="D6713">
        <v>1</v>
      </c>
    </row>
    <row r="6714" spans="1:4">
      <c r="A6714" s="2" t="s">
        <v>570</v>
      </c>
      <c r="B6714" t="s">
        <v>5385</v>
      </c>
      <c r="C6714" t="s">
        <v>5917</v>
      </c>
      <c r="D6714">
        <v>1</v>
      </c>
    </row>
    <row r="6715" spans="1:4">
      <c r="A6715" s="2" t="s">
        <v>4050</v>
      </c>
      <c r="B6715" t="s">
        <v>7630</v>
      </c>
      <c r="C6715" t="s">
        <v>5917</v>
      </c>
      <c r="D6715">
        <v>2</v>
      </c>
    </row>
    <row r="6716" spans="1:4">
      <c r="A6716" s="2" t="s">
        <v>6758</v>
      </c>
      <c r="B6716" t="s">
        <v>7630</v>
      </c>
      <c r="C6716" t="s">
        <v>5917</v>
      </c>
      <c r="D6716">
        <v>2</v>
      </c>
    </row>
    <row r="6717" spans="1:4">
      <c r="A6717" s="2" t="s">
        <v>6143</v>
      </c>
      <c r="B6717" t="s">
        <v>7630</v>
      </c>
      <c r="C6717" t="s">
        <v>5758</v>
      </c>
      <c r="D6717">
        <v>2</v>
      </c>
    </row>
    <row r="6718" spans="1:4">
      <c r="A6718" s="2" t="s">
        <v>6653</v>
      </c>
      <c r="B6718" t="s">
        <v>5385</v>
      </c>
      <c r="C6718" t="s">
        <v>5917</v>
      </c>
      <c r="D6718">
        <v>1</v>
      </c>
    </row>
    <row r="6719" spans="1:4">
      <c r="A6719" s="2" t="s">
        <v>1283</v>
      </c>
      <c r="B6719" t="s">
        <v>5916</v>
      </c>
      <c r="C6719" t="s">
        <v>5758</v>
      </c>
      <c r="D6719">
        <v>1</v>
      </c>
    </row>
    <row r="6720" spans="1:4">
      <c r="A6720" s="2" t="s">
        <v>861</v>
      </c>
      <c r="B6720" t="s">
        <v>5916</v>
      </c>
      <c r="C6720" t="s">
        <v>5917</v>
      </c>
      <c r="D6720">
        <v>1</v>
      </c>
    </row>
    <row r="6721" spans="1:4">
      <c r="A6721" s="2" t="s">
        <v>302</v>
      </c>
      <c r="B6721" t="s">
        <v>5385</v>
      </c>
      <c r="C6721" t="s">
        <v>5917</v>
      </c>
      <c r="D6721">
        <v>1</v>
      </c>
    </row>
    <row r="6722" spans="1:4">
      <c r="A6722" s="2" t="s">
        <v>1786</v>
      </c>
      <c r="B6722" t="s">
        <v>7630</v>
      </c>
      <c r="C6722" t="s">
        <v>5917</v>
      </c>
      <c r="D6722">
        <v>2</v>
      </c>
    </row>
    <row r="6723" spans="1:4">
      <c r="A6723" s="2" t="s">
        <v>5975</v>
      </c>
      <c r="B6723" t="s">
        <v>7630</v>
      </c>
      <c r="C6723" t="s">
        <v>5917</v>
      </c>
      <c r="D6723">
        <v>2</v>
      </c>
    </row>
    <row r="6724" spans="1:4">
      <c r="A6724" s="2" t="s">
        <v>2258</v>
      </c>
      <c r="B6724" t="s">
        <v>7630</v>
      </c>
      <c r="C6724" t="s">
        <v>5917</v>
      </c>
      <c r="D6724">
        <v>2</v>
      </c>
    </row>
    <row r="6725" spans="1:4">
      <c r="A6725" s="2" t="s">
        <v>6891</v>
      </c>
      <c r="B6725" t="s">
        <v>7630</v>
      </c>
      <c r="C6725" t="s">
        <v>5917</v>
      </c>
      <c r="D6725">
        <v>2</v>
      </c>
    </row>
    <row r="6726" spans="1:4">
      <c r="A6726" s="2" t="s">
        <v>2844</v>
      </c>
      <c r="B6726" t="s">
        <v>7630</v>
      </c>
      <c r="C6726" t="s">
        <v>5917</v>
      </c>
      <c r="D6726">
        <v>2</v>
      </c>
    </row>
    <row r="6727" spans="1:4">
      <c r="A6727" s="2" t="s">
        <v>6629</v>
      </c>
      <c r="B6727" t="s">
        <v>7630</v>
      </c>
      <c r="C6727" t="s">
        <v>5917</v>
      </c>
      <c r="D6727">
        <v>2</v>
      </c>
    </row>
    <row r="6728" spans="1:4">
      <c r="A6728" s="2" t="s">
        <v>2192</v>
      </c>
      <c r="B6728" t="s">
        <v>5385</v>
      </c>
      <c r="C6728" t="s">
        <v>5917</v>
      </c>
      <c r="D6728">
        <v>1</v>
      </c>
    </row>
    <row r="6729" spans="1:4">
      <c r="A6729" s="2" t="s">
        <v>1075</v>
      </c>
      <c r="B6729" t="s">
        <v>5916</v>
      </c>
      <c r="C6729" t="s">
        <v>5917</v>
      </c>
      <c r="D6729">
        <v>1</v>
      </c>
    </row>
    <row r="6730" spans="1:4">
      <c r="A6730" s="2" t="s">
        <v>962</v>
      </c>
      <c r="B6730" t="s">
        <v>5385</v>
      </c>
      <c r="C6730" t="s">
        <v>5917</v>
      </c>
      <c r="D6730">
        <v>1</v>
      </c>
    </row>
    <row r="6731" spans="1:4">
      <c r="A6731" s="2" t="s">
        <v>3529</v>
      </c>
      <c r="B6731" t="s">
        <v>7630</v>
      </c>
      <c r="C6731" t="s">
        <v>5917</v>
      </c>
      <c r="D6731">
        <v>2</v>
      </c>
    </row>
    <row r="6732" spans="1:4">
      <c r="A6732" s="2" t="s">
        <v>3115</v>
      </c>
      <c r="B6732" t="s">
        <v>7630</v>
      </c>
      <c r="C6732" t="s">
        <v>5917</v>
      </c>
      <c r="D6732">
        <v>2</v>
      </c>
    </row>
    <row r="6733" spans="1:4">
      <c r="A6733" s="2" t="s">
        <v>5011</v>
      </c>
      <c r="B6733" t="s">
        <v>5385</v>
      </c>
      <c r="C6733" t="s">
        <v>5917</v>
      </c>
      <c r="D6733">
        <v>1</v>
      </c>
    </row>
    <row r="6734" spans="1:4">
      <c r="A6734" s="2" t="s">
        <v>6504</v>
      </c>
      <c r="B6734" t="s">
        <v>7630</v>
      </c>
      <c r="C6734" t="s">
        <v>5917</v>
      </c>
      <c r="D6734">
        <v>2</v>
      </c>
    </row>
    <row r="6735" spans="1:4">
      <c r="A6735" s="2" t="s">
        <v>82</v>
      </c>
      <c r="B6735" t="s">
        <v>5385</v>
      </c>
      <c r="C6735" t="s">
        <v>5917</v>
      </c>
      <c r="D6735">
        <v>1</v>
      </c>
    </row>
    <row r="6736" spans="1:4">
      <c r="A6736" s="2" t="s">
        <v>5614</v>
      </c>
      <c r="B6736" t="s">
        <v>7630</v>
      </c>
      <c r="C6736" t="s">
        <v>5917</v>
      </c>
      <c r="D6736">
        <v>2</v>
      </c>
    </row>
    <row r="6737" spans="1:4">
      <c r="A6737" s="2" t="s">
        <v>4020</v>
      </c>
      <c r="B6737" t="s">
        <v>7630</v>
      </c>
      <c r="C6737" t="s">
        <v>5917</v>
      </c>
      <c r="D6737">
        <v>2</v>
      </c>
    </row>
    <row r="6738" spans="1:4">
      <c r="A6738" s="2" t="s">
        <v>7910</v>
      </c>
      <c r="B6738" t="s">
        <v>7630</v>
      </c>
      <c r="C6738" t="s">
        <v>5917</v>
      </c>
      <c r="D6738">
        <v>2</v>
      </c>
    </row>
    <row r="6739" spans="1:4">
      <c r="A6739" s="2" t="s">
        <v>6942</v>
      </c>
      <c r="B6739" t="s">
        <v>7630</v>
      </c>
      <c r="C6739" t="s">
        <v>5917</v>
      </c>
      <c r="D6739">
        <v>2</v>
      </c>
    </row>
    <row r="6740" spans="1:4">
      <c r="A6740" s="2" t="s">
        <v>7640</v>
      </c>
      <c r="B6740" t="s">
        <v>7630</v>
      </c>
      <c r="C6740" t="s">
        <v>5917</v>
      </c>
      <c r="D6740">
        <v>2</v>
      </c>
    </row>
    <row r="6741" spans="1:4">
      <c r="A6741" s="2" t="s">
        <v>1816</v>
      </c>
      <c r="B6741" t="s">
        <v>7630</v>
      </c>
      <c r="C6741" t="s">
        <v>5917</v>
      </c>
      <c r="D6741">
        <v>2</v>
      </c>
    </row>
    <row r="6742" spans="1:4">
      <c r="A6742" s="2" t="s">
        <v>3361</v>
      </c>
      <c r="B6742" t="s">
        <v>7630</v>
      </c>
      <c r="C6742" t="s">
        <v>5917</v>
      </c>
      <c r="D6742">
        <v>2</v>
      </c>
    </row>
    <row r="6743" spans="1:4">
      <c r="A6743" s="2" t="s">
        <v>5886</v>
      </c>
      <c r="B6743" t="s">
        <v>5916</v>
      </c>
      <c r="C6743" t="s">
        <v>5757</v>
      </c>
      <c r="D6743">
        <v>1</v>
      </c>
    </row>
    <row r="6744" spans="1:4">
      <c r="A6744" s="2" t="s">
        <v>1178</v>
      </c>
      <c r="B6744" t="s">
        <v>5916</v>
      </c>
      <c r="C6744" t="s">
        <v>5758</v>
      </c>
      <c r="D6744">
        <v>1</v>
      </c>
    </row>
    <row r="6745" spans="1:4">
      <c r="A6745" s="2" t="s">
        <v>648</v>
      </c>
      <c r="B6745" t="s">
        <v>5385</v>
      </c>
      <c r="C6745" t="s">
        <v>5917</v>
      </c>
      <c r="D6745">
        <v>1</v>
      </c>
    </row>
    <row r="6746" spans="1:4">
      <c r="A6746" s="2" t="s">
        <v>5664</v>
      </c>
      <c r="B6746" t="s">
        <v>7630</v>
      </c>
      <c r="C6746" t="s">
        <v>5917</v>
      </c>
      <c r="D6746">
        <v>2</v>
      </c>
    </row>
    <row r="6747" spans="1:4">
      <c r="A6747" s="2" t="s">
        <v>5671</v>
      </c>
      <c r="B6747" t="s">
        <v>7630</v>
      </c>
      <c r="C6747" t="s">
        <v>5917</v>
      </c>
      <c r="D6747">
        <v>2</v>
      </c>
    </row>
    <row r="6748" spans="1:4">
      <c r="A6748" s="2" t="s">
        <v>3816</v>
      </c>
      <c r="B6748" t="s">
        <v>7630</v>
      </c>
      <c r="C6748" t="s">
        <v>5917</v>
      </c>
      <c r="D6748">
        <v>2</v>
      </c>
    </row>
    <row r="6749" spans="1:4">
      <c r="A6749" s="2" t="s">
        <v>4815</v>
      </c>
      <c r="B6749" t="s">
        <v>7630</v>
      </c>
      <c r="C6749" t="s">
        <v>5917</v>
      </c>
      <c r="D6749">
        <v>2</v>
      </c>
    </row>
    <row r="6750" spans="1:4">
      <c r="A6750" s="2" t="s">
        <v>7793</v>
      </c>
      <c r="B6750" t="s">
        <v>7630</v>
      </c>
      <c r="C6750" t="s">
        <v>5917</v>
      </c>
      <c r="D6750">
        <v>2</v>
      </c>
    </row>
    <row r="6751" spans="1:4">
      <c r="A6751" s="2" t="s">
        <v>5320</v>
      </c>
      <c r="B6751" t="s">
        <v>7630</v>
      </c>
      <c r="C6751" t="s">
        <v>5917</v>
      </c>
      <c r="D6751">
        <v>2</v>
      </c>
    </row>
    <row r="6752" spans="1:4">
      <c r="A6752" s="2" t="s">
        <v>7481</v>
      </c>
      <c r="B6752" t="s">
        <v>7630</v>
      </c>
      <c r="C6752" t="s">
        <v>5917</v>
      </c>
      <c r="D6752">
        <v>2</v>
      </c>
    </row>
    <row r="6753" spans="1:4">
      <c r="A6753" s="2" t="s">
        <v>7303</v>
      </c>
      <c r="B6753" t="s">
        <v>7630</v>
      </c>
      <c r="C6753" t="s">
        <v>5917</v>
      </c>
      <c r="D6753">
        <v>2</v>
      </c>
    </row>
    <row r="6754" spans="1:4">
      <c r="A6754" s="2" t="s">
        <v>2140</v>
      </c>
      <c r="B6754" t="s">
        <v>7630</v>
      </c>
      <c r="C6754" t="s">
        <v>5917</v>
      </c>
      <c r="D6754">
        <v>2</v>
      </c>
    </row>
    <row r="6755" spans="1:4">
      <c r="A6755" s="2" t="s">
        <v>3074</v>
      </c>
      <c r="B6755" t="s">
        <v>7630</v>
      </c>
      <c r="C6755" t="s">
        <v>5917</v>
      </c>
      <c r="D6755">
        <v>2</v>
      </c>
    </row>
    <row r="6756" spans="1:4">
      <c r="A6756" s="2" t="s">
        <v>7639</v>
      </c>
      <c r="B6756" t="s">
        <v>7630</v>
      </c>
      <c r="C6756" t="s">
        <v>5917</v>
      </c>
      <c r="D6756">
        <v>2</v>
      </c>
    </row>
    <row r="6757" spans="1:4">
      <c r="A6757" s="2" t="s">
        <v>5275</v>
      </c>
      <c r="B6757" t="s">
        <v>7630</v>
      </c>
      <c r="C6757" t="s">
        <v>5917</v>
      </c>
      <c r="D6757">
        <v>2</v>
      </c>
    </row>
    <row r="6758" spans="1:4">
      <c r="A6758" s="2" t="s">
        <v>5824</v>
      </c>
      <c r="B6758" t="s">
        <v>7630</v>
      </c>
      <c r="C6758" t="s">
        <v>5917</v>
      </c>
      <c r="D6758">
        <v>2</v>
      </c>
    </row>
    <row r="6759" spans="1:4">
      <c r="A6759" s="2" t="s">
        <v>334</v>
      </c>
      <c r="B6759" t="s">
        <v>5385</v>
      </c>
      <c r="C6759" t="s">
        <v>5917</v>
      </c>
      <c r="D6759">
        <v>1</v>
      </c>
    </row>
    <row r="6760" spans="1:4">
      <c r="A6760" s="2" t="s">
        <v>4567</v>
      </c>
      <c r="B6760" t="s">
        <v>7630</v>
      </c>
      <c r="C6760" t="s">
        <v>5917</v>
      </c>
      <c r="D6760">
        <v>2</v>
      </c>
    </row>
    <row r="6761" spans="1:4">
      <c r="A6761" s="2" t="s">
        <v>3428</v>
      </c>
      <c r="B6761" t="s">
        <v>5173</v>
      </c>
      <c r="C6761" t="s">
        <v>5917</v>
      </c>
      <c r="D6761">
        <v>2</v>
      </c>
    </row>
    <row r="6762" spans="1:4">
      <c r="A6762" s="2" t="s">
        <v>4920</v>
      </c>
      <c r="B6762" t="s">
        <v>7630</v>
      </c>
      <c r="C6762" t="s">
        <v>5917</v>
      </c>
      <c r="D6762">
        <v>2</v>
      </c>
    </row>
    <row r="6763" spans="1:4">
      <c r="A6763" s="2" t="s">
        <v>2378</v>
      </c>
      <c r="B6763" t="s">
        <v>5916</v>
      </c>
      <c r="C6763" t="s">
        <v>5757</v>
      </c>
      <c r="D6763">
        <v>1</v>
      </c>
    </row>
    <row r="6764" spans="1:4">
      <c r="A6764" s="2" t="s">
        <v>1197</v>
      </c>
      <c r="B6764" t="s">
        <v>5385</v>
      </c>
      <c r="C6764" t="s">
        <v>5917</v>
      </c>
      <c r="D6764">
        <v>1</v>
      </c>
    </row>
    <row r="6765" spans="1:4">
      <c r="A6765" s="2" t="s">
        <v>2597</v>
      </c>
      <c r="B6765" t="s">
        <v>5916</v>
      </c>
      <c r="C6765" t="s">
        <v>5917</v>
      </c>
      <c r="D6765">
        <v>1</v>
      </c>
    </row>
    <row r="6766" spans="1:4">
      <c r="A6766" s="2" t="s">
        <v>6878</v>
      </c>
      <c r="B6766" t="s">
        <v>992</v>
      </c>
      <c r="C6766" t="s">
        <v>5917</v>
      </c>
      <c r="D6766">
        <v>1</v>
      </c>
    </row>
    <row r="6767" spans="1:4">
      <c r="A6767" s="2" t="s">
        <v>4755</v>
      </c>
      <c r="B6767" t="s">
        <v>7630</v>
      </c>
      <c r="C6767" t="s">
        <v>5917</v>
      </c>
      <c r="D6767">
        <v>2</v>
      </c>
    </row>
    <row r="6768" spans="1:4">
      <c r="A6768" s="2" t="s">
        <v>6913</v>
      </c>
      <c r="B6768" t="s">
        <v>7630</v>
      </c>
      <c r="C6768" t="s">
        <v>5917</v>
      </c>
      <c r="D6768">
        <v>2</v>
      </c>
    </row>
    <row r="6769" spans="1:4">
      <c r="A6769" s="2" t="s">
        <v>6098</v>
      </c>
      <c r="B6769" t="s">
        <v>7630</v>
      </c>
      <c r="C6769" t="s">
        <v>5917</v>
      </c>
      <c r="D6769">
        <v>2</v>
      </c>
    </row>
    <row r="6770" spans="1:4">
      <c r="A6770" s="2" t="s">
        <v>2184</v>
      </c>
      <c r="B6770" t="s">
        <v>5385</v>
      </c>
      <c r="C6770" t="s">
        <v>5917</v>
      </c>
      <c r="D6770">
        <v>1</v>
      </c>
    </row>
    <row r="6771" spans="1:4">
      <c r="A6771" s="2" t="s">
        <v>1248</v>
      </c>
      <c r="B6771" t="s">
        <v>5916</v>
      </c>
      <c r="C6771" t="s">
        <v>5758</v>
      </c>
      <c r="D6771">
        <v>1</v>
      </c>
    </row>
    <row r="6772" spans="1:4">
      <c r="A6772" s="2" t="s">
        <v>665</v>
      </c>
      <c r="B6772" t="s">
        <v>5385</v>
      </c>
      <c r="C6772" t="s">
        <v>5917</v>
      </c>
      <c r="D6772">
        <v>1</v>
      </c>
    </row>
    <row r="6773" spans="1:4">
      <c r="A6773" s="2" t="s">
        <v>6532</v>
      </c>
      <c r="B6773" t="s">
        <v>5916</v>
      </c>
      <c r="C6773" t="s">
        <v>5917</v>
      </c>
      <c r="D6773">
        <v>1</v>
      </c>
    </row>
    <row r="6774" spans="1:4">
      <c r="A6774" s="2" t="s">
        <v>5763</v>
      </c>
      <c r="B6774" t="s">
        <v>7630</v>
      </c>
      <c r="C6774" t="s">
        <v>5917</v>
      </c>
      <c r="D6774">
        <v>2</v>
      </c>
    </row>
    <row r="6775" spans="1:4">
      <c r="A6775" s="2" t="s">
        <v>4776</v>
      </c>
      <c r="B6775" t="s">
        <v>7630</v>
      </c>
      <c r="C6775" t="s">
        <v>5917</v>
      </c>
      <c r="D6775">
        <v>2</v>
      </c>
    </row>
    <row r="6776" spans="1:4">
      <c r="A6776" s="2" t="s">
        <v>7928</v>
      </c>
      <c r="B6776" t="s">
        <v>7630</v>
      </c>
      <c r="C6776" t="s">
        <v>5917</v>
      </c>
      <c r="D6776">
        <v>2</v>
      </c>
    </row>
    <row r="6777" spans="1:4">
      <c r="A6777" s="2" t="s">
        <v>989</v>
      </c>
      <c r="B6777" t="s">
        <v>5916</v>
      </c>
      <c r="C6777" t="s">
        <v>5757</v>
      </c>
      <c r="D6777">
        <v>1</v>
      </c>
    </row>
    <row r="6778" spans="1:4">
      <c r="A6778" s="2" t="s">
        <v>1148</v>
      </c>
      <c r="B6778" t="s">
        <v>5385</v>
      </c>
      <c r="C6778" t="s">
        <v>5917</v>
      </c>
      <c r="D6778">
        <v>1</v>
      </c>
    </row>
    <row r="6779" spans="1:4">
      <c r="A6779" s="2" t="s">
        <v>1160</v>
      </c>
      <c r="B6779" t="s">
        <v>5916</v>
      </c>
      <c r="C6779" t="s">
        <v>5758</v>
      </c>
      <c r="D6779">
        <v>1</v>
      </c>
    </row>
    <row r="6780" spans="1:4">
      <c r="A6780" s="2" t="s">
        <v>4262</v>
      </c>
      <c r="B6780" t="s">
        <v>7630</v>
      </c>
      <c r="C6780" t="s">
        <v>5917</v>
      </c>
      <c r="D6780">
        <v>2</v>
      </c>
    </row>
    <row r="6781" spans="1:4">
      <c r="A6781" s="2" t="s">
        <v>3927</v>
      </c>
      <c r="B6781" t="s">
        <v>7630</v>
      </c>
      <c r="C6781" t="s">
        <v>5917</v>
      </c>
      <c r="D6781">
        <v>2</v>
      </c>
    </row>
    <row r="6782" spans="1:4">
      <c r="A6782" s="2" t="s">
        <v>4955</v>
      </c>
      <c r="B6782" t="s">
        <v>7630</v>
      </c>
      <c r="C6782" t="s">
        <v>5917</v>
      </c>
      <c r="D6782">
        <v>2</v>
      </c>
    </row>
    <row r="6783" spans="1:4">
      <c r="A6783" s="2" t="s">
        <v>7492</v>
      </c>
      <c r="B6783" t="s">
        <v>7630</v>
      </c>
      <c r="C6783" t="s">
        <v>5917</v>
      </c>
      <c r="D6783">
        <v>2</v>
      </c>
    </row>
    <row r="6784" spans="1:4">
      <c r="A6784" s="2" t="s">
        <v>3037</v>
      </c>
      <c r="B6784" t="s">
        <v>7630</v>
      </c>
      <c r="C6784" t="s">
        <v>5917</v>
      </c>
      <c r="D6784">
        <v>2</v>
      </c>
    </row>
    <row r="6785" spans="1:4">
      <c r="A6785" s="2" t="s">
        <v>2698</v>
      </c>
      <c r="B6785" t="s">
        <v>5385</v>
      </c>
      <c r="C6785" t="s">
        <v>5917</v>
      </c>
      <c r="D6785">
        <v>1</v>
      </c>
    </row>
    <row r="6786" spans="1:4">
      <c r="A6786" s="2" t="s">
        <v>3770</v>
      </c>
      <c r="B6786" t="s">
        <v>7630</v>
      </c>
      <c r="C6786" t="s">
        <v>5917</v>
      </c>
      <c r="D6786">
        <v>2</v>
      </c>
    </row>
    <row r="6787" spans="1:4">
      <c r="A6787" s="2" t="s">
        <v>2571</v>
      </c>
      <c r="B6787" t="s">
        <v>5916</v>
      </c>
      <c r="C6787" t="s">
        <v>5917</v>
      </c>
      <c r="D6787">
        <v>1</v>
      </c>
    </row>
    <row r="6788" spans="1:4">
      <c r="A6788" s="2" t="s">
        <v>303</v>
      </c>
      <c r="B6788" t="s">
        <v>5385</v>
      </c>
      <c r="C6788" t="s">
        <v>5917</v>
      </c>
      <c r="D6788">
        <v>1</v>
      </c>
    </row>
    <row r="6789" spans="1:4">
      <c r="A6789" s="2" t="s">
        <v>1622</v>
      </c>
      <c r="B6789" t="s">
        <v>7630</v>
      </c>
      <c r="C6789" t="s">
        <v>5917</v>
      </c>
      <c r="D6789">
        <v>2</v>
      </c>
    </row>
    <row r="6790" spans="1:4">
      <c r="A6790" s="2" t="s">
        <v>3253</v>
      </c>
      <c r="B6790" t="s">
        <v>7630</v>
      </c>
      <c r="C6790" t="s">
        <v>5917</v>
      </c>
      <c r="D6790">
        <v>2</v>
      </c>
    </row>
    <row r="6791" spans="1:4">
      <c r="A6791" s="2" t="s">
        <v>3574</v>
      </c>
      <c r="B6791" t="s">
        <v>7630</v>
      </c>
      <c r="C6791" t="s">
        <v>5917</v>
      </c>
      <c r="D6791">
        <v>2</v>
      </c>
    </row>
    <row r="6792" spans="1:4">
      <c r="A6792" s="2" t="s">
        <v>2201</v>
      </c>
      <c r="B6792" t="s">
        <v>5385</v>
      </c>
      <c r="C6792" t="s">
        <v>5917</v>
      </c>
      <c r="D6792">
        <v>1</v>
      </c>
    </row>
    <row r="6793" spans="1:4">
      <c r="A6793" s="2" t="s">
        <v>1042</v>
      </c>
      <c r="B6793" t="s">
        <v>5385</v>
      </c>
      <c r="C6793" t="s">
        <v>5917</v>
      </c>
      <c r="D6793">
        <v>1</v>
      </c>
    </row>
    <row r="6794" spans="1:4">
      <c r="A6794" s="2" t="s">
        <v>6543</v>
      </c>
      <c r="B6794" t="s">
        <v>632</v>
      </c>
      <c r="C6794" t="s">
        <v>5917</v>
      </c>
      <c r="D6794">
        <v>1</v>
      </c>
    </row>
    <row r="6795" spans="1:4">
      <c r="A6795" s="2" t="s">
        <v>7320</v>
      </c>
      <c r="B6795" t="s">
        <v>7630</v>
      </c>
      <c r="C6795" t="s">
        <v>5917</v>
      </c>
      <c r="D6795">
        <v>2</v>
      </c>
    </row>
    <row r="6796" spans="1:4">
      <c r="A6796" s="2" t="s">
        <v>1812</v>
      </c>
      <c r="B6796" t="s">
        <v>7630</v>
      </c>
      <c r="C6796" t="s">
        <v>5917</v>
      </c>
      <c r="D6796">
        <v>2</v>
      </c>
    </row>
    <row r="6797" spans="1:4">
      <c r="A6797" s="2" t="s">
        <v>5097</v>
      </c>
      <c r="B6797" t="s">
        <v>5385</v>
      </c>
      <c r="C6797" t="s">
        <v>5917</v>
      </c>
      <c r="D6797">
        <v>1</v>
      </c>
    </row>
    <row r="6798" spans="1:4">
      <c r="A6798" s="2" t="s">
        <v>2861</v>
      </c>
      <c r="B6798" t="s">
        <v>7630</v>
      </c>
      <c r="C6798" t="s">
        <v>5917</v>
      </c>
      <c r="D6798">
        <v>2</v>
      </c>
    </row>
    <row r="6799" spans="1:4">
      <c r="A6799" s="2" t="s">
        <v>571</v>
      </c>
      <c r="B6799" t="s">
        <v>5385</v>
      </c>
      <c r="C6799" t="s">
        <v>5917</v>
      </c>
      <c r="D6799">
        <v>1</v>
      </c>
    </row>
    <row r="6800" spans="1:4">
      <c r="A6800" s="2" t="s">
        <v>7149</v>
      </c>
      <c r="B6800" t="s">
        <v>7630</v>
      </c>
      <c r="C6800" t="s">
        <v>5917</v>
      </c>
      <c r="D6800">
        <v>2</v>
      </c>
    </row>
    <row r="6801" spans="1:4">
      <c r="A6801" s="2" t="s">
        <v>2294</v>
      </c>
      <c r="B6801" t="s">
        <v>5385</v>
      </c>
      <c r="C6801" t="s">
        <v>5917</v>
      </c>
      <c r="D6801">
        <v>1</v>
      </c>
    </row>
    <row r="6802" spans="1:4">
      <c r="A6802" s="2" t="s">
        <v>2495</v>
      </c>
      <c r="B6802" t="s">
        <v>2771</v>
      </c>
      <c r="C6802" t="s">
        <v>5917</v>
      </c>
      <c r="D6802">
        <v>1</v>
      </c>
    </row>
    <row r="6803" spans="1:4">
      <c r="A6803" s="2" t="s">
        <v>375</v>
      </c>
      <c r="B6803" t="s">
        <v>29</v>
      </c>
      <c r="C6803" t="s">
        <v>5917</v>
      </c>
      <c r="D6803">
        <v>1</v>
      </c>
    </row>
    <row r="6804" spans="1:4">
      <c r="A6804" s="2" t="s">
        <v>600</v>
      </c>
      <c r="B6804" t="s">
        <v>5385</v>
      </c>
      <c r="C6804" t="s">
        <v>5917</v>
      </c>
      <c r="D6804">
        <v>1</v>
      </c>
    </row>
    <row r="6805" spans="1:4">
      <c r="A6805" s="2" t="s">
        <v>572</v>
      </c>
      <c r="B6805" t="s">
        <v>5385</v>
      </c>
      <c r="C6805" t="s">
        <v>5917</v>
      </c>
      <c r="D6805">
        <v>1</v>
      </c>
    </row>
    <row r="6806" spans="1:4">
      <c r="A6806" s="2" t="s">
        <v>4173</v>
      </c>
      <c r="B6806" t="s">
        <v>7630</v>
      </c>
      <c r="C6806" t="s">
        <v>5917</v>
      </c>
      <c r="D6806">
        <v>2</v>
      </c>
    </row>
    <row r="6807" spans="1:4">
      <c r="A6807" s="2" t="s">
        <v>4416</v>
      </c>
      <c r="B6807" t="s">
        <v>7630</v>
      </c>
      <c r="C6807" t="s">
        <v>5917</v>
      </c>
      <c r="D6807">
        <v>2</v>
      </c>
    </row>
    <row r="6808" spans="1:4">
      <c r="A6808" s="2" t="s">
        <v>1756</v>
      </c>
      <c r="B6808" t="s">
        <v>5173</v>
      </c>
      <c r="C6808" t="s">
        <v>5917</v>
      </c>
      <c r="D6808">
        <v>1</v>
      </c>
    </row>
    <row r="6809" spans="1:4">
      <c r="A6809" s="2" t="s">
        <v>5993</v>
      </c>
      <c r="B6809" t="s">
        <v>7630</v>
      </c>
      <c r="C6809" t="s">
        <v>5917</v>
      </c>
      <c r="D6809">
        <v>2</v>
      </c>
    </row>
    <row r="6810" spans="1:4">
      <c r="A6810" s="2" t="s">
        <v>7050</v>
      </c>
      <c r="B6810" t="s">
        <v>7630</v>
      </c>
      <c r="C6810" t="s">
        <v>5917</v>
      </c>
      <c r="D6810">
        <v>2</v>
      </c>
    </row>
    <row r="6811" spans="1:4">
      <c r="A6811" s="2" t="s">
        <v>7584</v>
      </c>
      <c r="B6811" t="s">
        <v>7630</v>
      </c>
      <c r="C6811" t="s">
        <v>5917</v>
      </c>
      <c r="D6811">
        <v>2</v>
      </c>
    </row>
    <row r="6812" spans="1:4">
      <c r="A6812" s="2" t="s">
        <v>7341</v>
      </c>
      <c r="B6812" t="s">
        <v>7630</v>
      </c>
      <c r="C6812" t="s">
        <v>5917</v>
      </c>
      <c r="D6812">
        <v>2</v>
      </c>
    </row>
    <row r="6813" spans="1:4">
      <c r="A6813" s="2" t="s">
        <v>7007</v>
      </c>
      <c r="B6813" t="s">
        <v>5385</v>
      </c>
      <c r="C6813" t="s">
        <v>5917</v>
      </c>
      <c r="D6813">
        <v>1</v>
      </c>
    </row>
    <row r="6814" spans="1:4">
      <c r="A6814" s="2" t="s">
        <v>7288</v>
      </c>
      <c r="B6814" t="s">
        <v>7630</v>
      </c>
      <c r="C6814" t="s">
        <v>5917</v>
      </c>
      <c r="D6814">
        <v>2</v>
      </c>
    </row>
    <row r="6815" spans="1:4">
      <c r="A6815" s="2" t="s">
        <v>1507</v>
      </c>
      <c r="B6815" t="s">
        <v>7630</v>
      </c>
      <c r="C6815" t="s">
        <v>5917</v>
      </c>
      <c r="D6815">
        <v>2</v>
      </c>
    </row>
    <row r="6816" spans="1:4">
      <c r="A6816" s="2" t="s">
        <v>4632</v>
      </c>
      <c r="B6816" t="s">
        <v>7630</v>
      </c>
      <c r="C6816" t="s">
        <v>5917</v>
      </c>
      <c r="D6816">
        <v>2</v>
      </c>
    </row>
    <row r="6817" spans="1:4">
      <c r="A6817" s="2" t="s">
        <v>4430</v>
      </c>
      <c r="B6817" t="s">
        <v>7630</v>
      </c>
      <c r="C6817" t="s">
        <v>5917</v>
      </c>
      <c r="D6817">
        <v>2</v>
      </c>
    </row>
    <row r="6818" spans="1:4">
      <c r="A6818" s="2" t="s">
        <v>2011</v>
      </c>
      <c r="B6818" t="s">
        <v>7630</v>
      </c>
      <c r="C6818" t="s">
        <v>5917</v>
      </c>
      <c r="D6818">
        <v>2</v>
      </c>
    </row>
    <row r="6819" spans="1:4">
      <c r="A6819" s="2" t="s">
        <v>7344</v>
      </c>
      <c r="B6819" t="s">
        <v>5172</v>
      </c>
      <c r="C6819" t="s">
        <v>5917</v>
      </c>
      <c r="D6819">
        <v>2</v>
      </c>
    </row>
    <row r="6820" spans="1:4">
      <c r="A6820" s="2" t="s">
        <v>7285</v>
      </c>
      <c r="B6820" t="s">
        <v>5916</v>
      </c>
      <c r="C6820" t="s">
        <v>5756</v>
      </c>
      <c r="D6820">
        <v>1</v>
      </c>
    </row>
    <row r="6821" spans="1:4">
      <c r="A6821" s="2" t="s">
        <v>2545</v>
      </c>
      <c r="B6821" t="s">
        <v>992</v>
      </c>
      <c r="C6821" t="s">
        <v>5917</v>
      </c>
      <c r="D6821">
        <v>1</v>
      </c>
    </row>
    <row r="6822" spans="1:4">
      <c r="A6822" s="2" t="s">
        <v>401</v>
      </c>
      <c r="B6822" t="s">
        <v>5916</v>
      </c>
      <c r="C6822" t="s">
        <v>5917</v>
      </c>
      <c r="D6822">
        <v>1</v>
      </c>
    </row>
    <row r="6823" spans="1:4">
      <c r="A6823" s="2" t="s">
        <v>3147</v>
      </c>
      <c r="B6823" t="s">
        <v>7630</v>
      </c>
      <c r="C6823" t="s">
        <v>5917</v>
      </c>
      <c r="D6823">
        <v>2</v>
      </c>
    </row>
    <row r="6824" spans="1:4">
      <c r="A6824" s="2" t="s">
        <v>7540</v>
      </c>
      <c r="B6824" t="s">
        <v>7630</v>
      </c>
      <c r="C6824" t="s">
        <v>5917</v>
      </c>
      <c r="D6824">
        <v>2</v>
      </c>
    </row>
    <row r="6825" spans="1:4">
      <c r="A6825" s="2" t="s">
        <v>1892</v>
      </c>
      <c r="B6825" t="s">
        <v>7630</v>
      </c>
      <c r="C6825" t="s">
        <v>5917</v>
      </c>
      <c r="D6825">
        <v>2</v>
      </c>
    </row>
    <row r="6826" spans="1:4">
      <c r="A6826" s="2" t="s">
        <v>6186</v>
      </c>
      <c r="B6826" t="s">
        <v>7630</v>
      </c>
      <c r="C6826" t="s">
        <v>5917</v>
      </c>
      <c r="D6826">
        <v>2</v>
      </c>
    </row>
    <row r="6827" spans="1:4">
      <c r="A6827" s="2" t="s">
        <v>6759</v>
      </c>
      <c r="B6827" t="s">
        <v>7630</v>
      </c>
      <c r="C6827" t="s">
        <v>5917</v>
      </c>
      <c r="D6827">
        <v>2</v>
      </c>
    </row>
    <row r="6828" spans="1:4">
      <c r="A6828" s="2" t="s">
        <v>5775</v>
      </c>
      <c r="B6828" t="s">
        <v>5385</v>
      </c>
      <c r="C6828" t="s">
        <v>5917</v>
      </c>
      <c r="D6828">
        <v>1</v>
      </c>
    </row>
    <row r="6829" spans="1:4">
      <c r="A6829" s="2" t="s">
        <v>2527</v>
      </c>
      <c r="B6829" t="s">
        <v>5385</v>
      </c>
      <c r="C6829" t="s">
        <v>5917</v>
      </c>
      <c r="D6829">
        <v>1</v>
      </c>
    </row>
    <row r="6830" spans="1:4">
      <c r="A6830" s="2" t="s">
        <v>4580</v>
      </c>
      <c r="B6830" t="s">
        <v>7630</v>
      </c>
      <c r="C6830" t="s">
        <v>5917</v>
      </c>
      <c r="D6830">
        <v>2</v>
      </c>
    </row>
    <row r="6831" spans="1:4">
      <c r="A6831" s="2" t="s">
        <v>4599</v>
      </c>
      <c r="B6831" t="s">
        <v>7630</v>
      </c>
      <c r="C6831" t="s">
        <v>5917</v>
      </c>
      <c r="D6831">
        <v>2</v>
      </c>
    </row>
    <row r="6832" spans="1:4">
      <c r="A6832" s="2" t="s">
        <v>4091</v>
      </c>
      <c r="B6832" t="s">
        <v>7630</v>
      </c>
      <c r="C6832" t="s">
        <v>5917</v>
      </c>
      <c r="D6832">
        <v>2</v>
      </c>
    </row>
    <row r="6833" spans="1:4">
      <c r="A6833" s="2" t="s">
        <v>2981</v>
      </c>
      <c r="B6833" t="s">
        <v>7630</v>
      </c>
      <c r="C6833" t="s">
        <v>5917</v>
      </c>
      <c r="D6833">
        <v>2</v>
      </c>
    </row>
    <row r="6834" spans="1:4">
      <c r="A6834" s="2" t="s">
        <v>1824</v>
      </c>
      <c r="B6834" t="s">
        <v>7630</v>
      </c>
      <c r="C6834" t="s">
        <v>5917</v>
      </c>
      <c r="D6834">
        <v>2</v>
      </c>
    </row>
    <row r="6835" spans="1:4">
      <c r="A6835" s="2" t="s">
        <v>6180</v>
      </c>
      <c r="B6835" t="s">
        <v>7630</v>
      </c>
      <c r="C6835" t="s">
        <v>5917</v>
      </c>
      <c r="D6835">
        <v>2</v>
      </c>
    </row>
    <row r="6836" spans="1:4">
      <c r="A6836" s="2" t="s">
        <v>862</v>
      </c>
      <c r="B6836" t="s">
        <v>5916</v>
      </c>
      <c r="C6836" t="s">
        <v>5917</v>
      </c>
      <c r="D6836">
        <v>1</v>
      </c>
    </row>
    <row r="6837" spans="1:4">
      <c r="A6837" s="2" t="s">
        <v>2562</v>
      </c>
      <c r="B6837" t="s">
        <v>5916</v>
      </c>
      <c r="C6837" t="s">
        <v>5917</v>
      </c>
      <c r="D6837">
        <v>1</v>
      </c>
    </row>
    <row r="6838" spans="1:4">
      <c r="A6838" s="2" t="s">
        <v>678</v>
      </c>
      <c r="B6838" t="s">
        <v>5385</v>
      </c>
      <c r="C6838" t="s">
        <v>5917</v>
      </c>
      <c r="D6838">
        <v>1</v>
      </c>
    </row>
    <row r="6839" spans="1:4">
      <c r="A6839" s="2" t="s">
        <v>3254</v>
      </c>
      <c r="B6839" t="s">
        <v>7630</v>
      </c>
      <c r="C6839" t="s">
        <v>5917</v>
      </c>
      <c r="D6839">
        <v>2</v>
      </c>
    </row>
    <row r="6840" spans="1:4">
      <c r="A6840" s="2" t="s">
        <v>4882</v>
      </c>
      <c r="B6840" t="s">
        <v>7630</v>
      </c>
      <c r="C6840" t="s">
        <v>5917</v>
      </c>
      <c r="D6840">
        <v>2</v>
      </c>
    </row>
    <row r="6841" spans="1:4">
      <c r="A6841" s="2" t="s">
        <v>8006</v>
      </c>
      <c r="B6841" t="s">
        <v>7630</v>
      </c>
      <c r="C6841" t="s">
        <v>5917</v>
      </c>
      <c r="D6841">
        <v>2</v>
      </c>
    </row>
    <row r="6842" spans="1:4">
      <c r="A6842" s="2" t="s">
        <v>3018</v>
      </c>
      <c r="B6842" t="s">
        <v>7630</v>
      </c>
      <c r="C6842" t="s">
        <v>5917</v>
      </c>
      <c r="D6842">
        <v>2</v>
      </c>
    </row>
    <row r="6843" spans="1:4">
      <c r="A6843" s="2" t="s">
        <v>7376</v>
      </c>
      <c r="B6843" t="s">
        <v>5385</v>
      </c>
      <c r="C6843" t="s">
        <v>5917</v>
      </c>
      <c r="D6843">
        <v>1</v>
      </c>
    </row>
    <row r="6844" spans="1:4">
      <c r="A6844" s="2" t="s">
        <v>5564</v>
      </c>
      <c r="B6844" t="s">
        <v>7630</v>
      </c>
      <c r="C6844" t="s">
        <v>5917</v>
      </c>
      <c r="D6844">
        <v>2</v>
      </c>
    </row>
    <row r="6845" spans="1:4">
      <c r="A6845" s="2" t="s">
        <v>900</v>
      </c>
      <c r="B6845" t="s">
        <v>5385</v>
      </c>
      <c r="C6845" t="s">
        <v>5917</v>
      </c>
      <c r="D6845">
        <v>1</v>
      </c>
    </row>
    <row r="6846" spans="1:4">
      <c r="A6846" s="2" t="s">
        <v>805</v>
      </c>
      <c r="B6846" t="s">
        <v>365</v>
      </c>
      <c r="C6846" t="s">
        <v>5917</v>
      </c>
      <c r="D6846">
        <v>1</v>
      </c>
    </row>
    <row r="6847" spans="1:4">
      <c r="A6847" s="2" t="s">
        <v>6300</v>
      </c>
      <c r="B6847" t="s">
        <v>5173</v>
      </c>
      <c r="C6847" t="s">
        <v>5917</v>
      </c>
      <c r="D6847">
        <v>2</v>
      </c>
    </row>
    <row r="6848" spans="1:4">
      <c r="A6848" s="2" t="s">
        <v>6081</v>
      </c>
      <c r="B6848" t="s">
        <v>7630</v>
      </c>
      <c r="C6848" t="s">
        <v>5917</v>
      </c>
      <c r="D6848">
        <v>2</v>
      </c>
    </row>
    <row r="6849" spans="1:4">
      <c r="A6849" s="2" t="s">
        <v>1741</v>
      </c>
      <c r="B6849" t="s">
        <v>7630</v>
      </c>
      <c r="C6849" t="s">
        <v>5917</v>
      </c>
      <c r="D6849">
        <v>2</v>
      </c>
    </row>
    <row r="6850" spans="1:4">
      <c r="A6850" s="2" t="s">
        <v>6106</v>
      </c>
      <c r="B6850" t="s">
        <v>7630</v>
      </c>
      <c r="C6850" t="s">
        <v>5917</v>
      </c>
      <c r="D6850">
        <v>2</v>
      </c>
    </row>
    <row r="6851" spans="1:4">
      <c r="A6851" s="2" t="s">
        <v>4987</v>
      </c>
      <c r="B6851" t="s">
        <v>7630</v>
      </c>
      <c r="C6851" t="s">
        <v>5917</v>
      </c>
      <c r="D6851">
        <v>2</v>
      </c>
    </row>
    <row r="6852" spans="1:4">
      <c r="A6852" s="2" t="s">
        <v>6316</v>
      </c>
      <c r="B6852" t="s">
        <v>5172</v>
      </c>
      <c r="C6852" t="s">
        <v>5756</v>
      </c>
      <c r="D6852">
        <v>1</v>
      </c>
    </row>
    <row r="6853" spans="1:4">
      <c r="A6853" s="2" t="s">
        <v>1144</v>
      </c>
      <c r="B6853" t="s">
        <v>5385</v>
      </c>
      <c r="C6853" t="s">
        <v>5917</v>
      </c>
      <c r="D6853">
        <v>1</v>
      </c>
    </row>
    <row r="6854" spans="1:4">
      <c r="A6854" s="2" t="s">
        <v>963</v>
      </c>
      <c r="B6854" t="s">
        <v>5385</v>
      </c>
      <c r="C6854" t="s">
        <v>5917</v>
      </c>
      <c r="D6854">
        <v>1</v>
      </c>
    </row>
    <row r="6855" spans="1:4">
      <c r="A6855" s="2" t="s">
        <v>4125</v>
      </c>
      <c r="B6855" t="s">
        <v>7630</v>
      </c>
      <c r="C6855" t="s">
        <v>5917</v>
      </c>
      <c r="D6855">
        <v>2</v>
      </c>
    </row>
    <row r="6856" spans="1:4">
      <c r="A6856" s="2" t="s">
        <v>2933</v>
      </c>
      <c r="B6856" t="s">
        <v>5173</v>
      </c>
      <c r="C6856" t="s">
        <v>5917</v>
      </c>
      <c r="D6856">
        <v>2</v>
      </c>
    </row>
    <row r="6857" spans="1:4">
      <c r="A6857" s="2" t="s">
        <v>2178</v>
      </c>
      <c r="B6857" t="s">
        <v>5385</v>
      </c>
      <c r="C6857" t="s">
        <v>5917</v>
      </c>
      <c r="D6857">
        <v>1</v>
      </c>
    </row>
    <row r="6858" spans="1:4">
      <c r="A6858" s="2" t="s">
        <v>7101</v>
      </c>
      <c r="B6858" t="s">
        <v>7630</v>
      </c>
      <c r="C6858" t="s">
        <v>5917</v>
      </c>
      <c r="D6858">
        <v>2</v>
      </c>
    </row>
    <row r="6859" spans="1:4">
      <c r="A6859" s="2" t="s">
        <v>6226</v>
      </c>
      <c r="B6859" t="s">
        <v>5385</v>
      </c>
      <c r="C6859" t="s">
        <v>5917</v>
      </c>
      <c r="D6859">
        <v>1</v>
      </c>
    </row>
    <row r="6860" spans="1:4">
      <c r="A6860" s="2" t="s">
        <v>2291</v>
      </c>
      <c r="B6860" t="s">
        <v>7630</v>
      </c>
      <c r="C6860" t="s">
        <v>5917</v>
      </c>
      <c r="D6860">
        <v>2</v>
      </c>
    </row>
    <row r="6861" spans="1:4">
      <c r="A6861" s="2" t="s">
        <v>1230</v>
      </c>
      <c r="B6861" t="s">
        <v>5916</v>
      </c>
      <c r="C6861" t="s">
        <v>5917</v>
      </c>
      <c r="D6861">
        <v>1</v>
      </c>
    </row>
    <row r="6862" spans="1:4">
      <c r="A6862" s="2" t="s">
        <v>3543</v>
      </c>
      <c r="B6862" t="s">
        <v>7630</v>
      </c>
      <c r="C6862" t="s">
        <v>5917</v>
      </c>
      <c r="D6862">
        <v>2</v>
      </c>
    </row>
    <row r="6863" spans="1:4">
      <c r="A6863" s="2" t="s">
        <v>3557</v>
      </c>
      <c r="B6863" t="s">
        <v>7630</v>
      </c>
      <c r="C6863" t="s">
        <v>5917</v>
      </c>
      <c r="D6863">
        <v>2</v>
      </c>
    </row>
    <row r="6864" spans="1:4">
      <c r="A6864" s="2" t="s">
        <v>5177</v>
      </c>
      <c r="B6864" t="s">
        <v>2770</v>
      </c>
      <c r="C6864" t="s">
        <v>5917</v>
      </c>
      <c r="D6864">
        <v>2</v>
      </c>
    </row>
    <row r="6865" spans="1:4">
      <c r="A6865" s="2" t="s">
        <v>1847</v>
      </c>
      <c r="B6865" t="s">
        <v>7630</v>
      </c>
      <c r="C6865" t="s">
        <v>5917</v>
      </c>
      <c r="D6865">
        <v>2</v>
      </c>
    </row>
    <row r="6866" spans="1:4">
      <c r="A6866" s="2" t="s">
        <v>7637</v>
      </c>
      <c r="B6866" t="s">
        <v>7630</v>
      </c>
      <c r="C6866" t="s">
        <v>5917</v>
      </c>
      <c r="D6866">
        <v>2</v>
      </c>
    </row>
    <row r="6867" spans="1:4">
      <c r="A6867" s="2" t="s">
        <v>3647</v>
      </c>
      <c r="B6867" t="s">
        <v>7630</v>
      </c>
      <c r="C6867" t="s">
        <v>5917</v>
      </c>
      <c r="D6867">
        <v>2</v>
      </c>
    </row>
    <row r="6868" spans="1:4">
      <c r="A6868" s="2" t="s">
        <v>6749</v>
      </c>
      <c r="B6868" t="s">
        <v>7630</v>
      </c>
      <c r="C6868" t="s">
        <v>5917</v>
      </c>
      <c r="D6868">
        <v>2</v>
      </c>
    </row>
    <row r="6869" spans="1:4">
      <c r="A6869" s="2" t="s">
        <v>6649</v>
      </c>
      <c r="B6869" t="s">
        <v>5168</v>
      </c>
      <c r="C6869" t="s">
        <v>5917</v>
      </c>
      <c r="D6869">
        <v>1</v>
      </c>
    </row>
    <row r="6870" spans="1:4">
      <c r="A6870" s="2" t="s">
        <v>2354</v>
      </c>
      <c r="B6870" t="s">
        <v>2771</v>
      </c>
      <c r="C6870" t="s">
        <v>5758</v>
      </c>
      <c r="D6870">
        <v>2</v>
      </c>
    </row>
    <row r="6871" spans="1:4">
      <c r="A6871" s="2" t="s">
        <v>2612</v>
      </c>
      <c r="B6871" t="s">
        <v>5385</v>
      </c>
      <c r="C6871" t="s">
        <v>5757</v>
      </c>
      <c r="D6871">
        <v>1</v>
      </c>
    </row>
    <row r="6872" spans="1:4">
      <c r="A6872" s="2" t="s">
        <v>2750</v>
      </c>
      <c r="B6872" t="s">
        <v>7994</v>
      </c>
      <c r="C6872" t="s">
        <v>5917</v>
      </c>
      <c r="D6872">
        <v>1</v>
      </c>
    </row>
    <row r="6873" spans="1:4">
      <c r="A6873" s="2" t="s">
        <v>4127</v>
      </c>
      <c r="B6873" t="s">
        <v>7630</v>
      </c>
      <c r="C6873" t="s">
        <v>5917</v>
      </c>
      <c r="D6873">
        <v>2</v>
      </c>
    </row>
    <row r="6874" spans="1:4">
      <c r="A6874" s="2" t="s">
        <v>5048</v>
      </c>
      <c r="B6874" t="s">
        <v>7630</v>
      </c>
      <c r="C6874" t="s">
        <v>5917</v>
      </c>
      <c r="D6874">
        <v>2</v>
      </c>
    </row>
    <row r="6875" spans="1:4">
      <c r="A6875" s="2" t="s">
        <v>4898</v>
      </c>
      <c r="B6875" t="s">
        <v>7630</v>
      </c>
      <c r="C6875" t="s">
        <v>5917</v>
      </c>
      <c r="D6875">
        <v>2</v>
      </c>
    </row>
    <row r="6876" spans="1:4">
      <c r="A6876" s="2" t="s">
        <v>1930</v>
      </c>
      <c r="B6876" t="s">
        <v>7630</v>
      </c>
      <c r="C6876" t="s">
        <v>5917</v>
      </c>
      <c r="D6876">
        <v>2</v>
      </c>
    </row>
    <row r="6877" spans="1:4">
      <c r="A6877" s="2" t="s">
        <v>1918</v>
      </c>
      <c r="B6877" t="s">
        <v>7630</v>
      </c>
      <c r="C6877" t="s">
        <v>5917</v>
      </c>
      <c r="D6877">
        <v>2</v>
      </c>
    </row>
    <row r="6878" spans="1:4">
      <c r="A6878" s="2" t="s">
        <v>5903</v>
      </c>
      <c r="B6878" t="s">
        <v>7630</v>
      </c>
      <c r="C6878" t="s">
        <v>5917</v>
      </c>
      <c r="D6878">
        <v>2</v>
      </c>
    </row>
    <row r="6879" spans="1:4">
      <c r="A6879" s="2" t="s">
        <v>7044</v>
      </c>
      <c r="B6879" t="s">
        <v>7630</v>
      </c>
      <c r="C6879" t="s">
        <v>5917</v>
      </c>
      <c r="D6879">
        <v>2</v>
      </c>
    </row>
    <row r="6880" spans="1:4">
      <c r="A6880" s="2" t="s">
        <v>3382</v>
      </c>
      <c r="B6880" t="s">
        <v>7630</v>
      </c>
      <c r="C6880" t="s">
        <v>5917</v>
      </c>
      <c r="D6880">
        <v>2</v>
      </c>
    </row>
    <row r="6881" spans="1:4">
      <c r="A6881" s="2" t="s">
        <v>3396</v>
      </c>
      <c r="B6881" t="s">
        <v>7630</v>
      </c>
      <c r="C6881" t="s">
        <v>5917</v>
      </c>
      <c r="D6881">
        <v>2</v>
      </c>
    </row>
    <row r="6882" spans="1:4">
      <c r="A6882" s="2" t="s">
        <v>6183</v>
      </c>
      <c r="B6882" t="s">
        <v>7630</v>
      </c>
      <c r="C6882" t="s">
        <v>5917</v>
      </c>
      <c r="D6882">
        <v>2</v>
      </c>
    </row>
    <row r="6883" spans="1:4">
      <c r="A6883" s="2" t="s">
        <v>1424</v>
      </c>
      <c r="B6883" t="s">
        <v>7630</v>
      </c>
      <c r="C6883" t="s">
        <v>5917</v>
      </c>
      <c r="D6883">
        <v>2</v>
      </c>
    </row>
    <row r="6884" spans="1:4">
      <c r="A6884" s="2" t="s">
        <v>4482</v>
      </c>
      <c r="B6884" t="s">
        <v>7630</v>
      </c>
      <c r="C6884" t="s">
        <v>5917</v>
      </c>
      <c r="D6884">
        <v>2</v>
      </c>
    </row>
    <row r="6885" spans="1:4">
      <c r="A6885" s="2" t="s">
        <v>4283</v>
      </c>
      <c r="B6885" t="s">
        <v>7630</v>
      </c>
      <c r="C6885" t="s">
        <v>5917</v>
      </c>
      <c r="D6885">
        <v>2</v>
      </c>
    </row>
    <row r="6886" spans="1:4">
      <c r="A6886" s="2" t="s">
        <v>4328</v>
      </c>
      <c r="B6886" t="s">
        <v>7630</v>
      </c>
      <c r="C6886" t="s">
        <v>5917</v>
      </c>
      <c r="D6886">
        <v>2</v>
      </c>
    </row>
    <row r="6887" spans="1:4">
      <c r="A6887" s="2" t="s">
        <v>8000</v>
      </c>
      <c r="B6887" t="s">
        <v>7630</v>
      </c>
      <c r="C6887" t="s">
        <v>5917</v>
      </c>
      <c r="D6887">
        <v>2</v>
      </c>
    </row>
    <row r="6888" spans="1:4">
      <c r="A6888" s="2" t="s">
        <v>7581</v>
      </c>
      <c r="B6888" t="s">
        <v>5385</v>
      </c>
      <c r="C6888" t="s">
        <v>5917</v>
      </c>
      <c r="D6888">
        <v>1</v>
      </c>
    </row>
    <row r="6889" spans="1:4">
      <c r="A6889" s="2" t="s">
        <v>5077</v>
      </c>
      <c r="B6889" t="s">
        <v>5385</v>
      </c>
      <c r="C6889" t="s">
        <v>5917</v>
      </c>
      <c r="D6889">
        <v>1</v>
      </c>
    </row>
    <row r="6890" spans="1:4">
      <c r="A6890" s="2" t="s">
        <v>891</v>
      </c>
      <c r="B6890" t="s">
        <v>5385</v>
      </c>
      <c r="C6890" t="s">
        <v>5917</v>
      </c>
      <c r="D6890">
        <v>1</v>
      </c>
    </row>
    <row r="6891" spans="1:4">
      <c r="A6891" s="2" t="s">
        <v>1729</v>
      </c>
      <c r="B6891" t="s">
        <v>7630</v>
      </c>
      <c r="C6891" t="s">
        <v>5917</v>
      </c>
      <c r="D6891">
        <v>2</v>
      </c>
    </row>
    <row r="6892" spans="1:4">
      <c r="A6892" s="2" t="s">
        <v>2941</v>
      </c>
      <c r="B6892" t="s">
        <v>7630</v>
      </c>
      <c r="C6892" t="s">
        <v>5917</v>
      </c>
      <c r="D6892">
        <v>2</v>
      </c>
    </row>
    <row r="6893" spans="1:4">
      <c r="A6893" s="2" t="s">
        <v>6200</v>
      </c>
      <c r="B6893" t="s">
        <v>7630</v>
      </c>
      <c r="C6893" t="s">
        <v>5917</v>
      </c>
      <c r="D6893">
        <v>2</v>
      </c>
    </row>
    <row r="6894" spans="1:4">
      <c r="A6894" s="2" t="s">
        <v>6336</v>
      </c>
      <c r="B6894" t="s">
        <v>7630</v>
      </c>
      <c r="C6894" t="s">
        <v>5917</v>
      </c>
      <c r="D6894">
        <v>2</v>
      </c>
    </row>
    <row r="6895" spans="1:4">
      <c r="A6895" s="2" t="s">
        <v>4960</v>
      </c>
      <c r="B6895" t="s">
        <v>7630</v>
      </c>
      <c r="C6895" t="s">
        <v>5917</v>
      </c>
      <c r="D6895">
        <v>2</v>
      </c>
    </row>
    <row r="6896" spans="1:4">
      <c r="A6896" s="2" t="s">
        <v>2107</v>
      </c>
      <c r="B6896" t="s">
        <v>7630</v>
      </c>
      <c r="C6896" t="s">
        <v>5917</v>
      </c>
      <c r="D6896">
        <v>2</v>
      </c>
    </row>
    <row r="6897" spans="1:4">
      <c r="A6897" s="2" t="s">
        <v>7510</v>
      </c>
      <c r="B6897" t="s">
        <v>7630</v>
      </c>
      <c r="C6897" t="s">
        <v>5917</v>
      </c>
      <c r="D6897">
        <v>2</v>
      </c>
    </row>
    <row r="6898" spans="1:4">
      <c r="A6898" s="2" t="s">
        <v>1302</v>
      </c>
      <c r="B6898" t="s">
        <v>5916</v>
      </c>
      <c r="C6898" t="s">
        <v>5917</v>
      </c>
      <c r="D6898">
        <v>1</v>
      </c>
    </row>
    <row r="6899" spans="1:4">
      <c r="A6899" s="2" t="s">
        <v>1512</v>
      </c>
      <c r="B6899" t="s">
        <v>7630</v>
      </c>
      <c r="C6899" t="s">
        <v>5917</v>
      </c>
      <c r="D6899">
        <v>2</v>
      </c>
    </row>
    <row r="6900" spans="1:4">
      <c r="A6900" s="2" t="s">
        <v>3309</v>
      </c>
      <c r="B6900" t="s">
        <v>7630</v>
      </c>
      <c r="C6900" t="s">
        <v>5917</v>
      </c>
      <c r="D6900">
        <v>2</v>
      </c>
    </row>
    <row r="6901" spans="1:4">
      <c r="A6901" s="2" t="s">
        <v>4784</v>
      </c>
      <c r="B6901" t="s">
        <v>7630</v>
      </c>
      <c r="C6901" t="s">
        <v>5917</v>
      </c>
      <c r="D6901">
        <v>2</v>
      </c>
    </row>
    <row r="6902" spans="1:4">
      <c r="A6902" s="2" t="s">
        <v>7236</v>
      </c>
      <c r="B6902" t="s">
        <v>7630</v>
      </c>
      <c r="C6902" t="s">
        <v>5917</v>
      </c>
      <c r="D6902">
        <v>2</v>
      </c>
    </row>
    <row r="6903" spans="1:4">
      <c r="A6903" s="2" t="s">
        <v>6460</v>
      </c>
      <c r="B6903" t="s">
        <v>5385</v>
      </c>
      <c r="C6903" t="s">
        <v>5917</v>
      </c>
      <c r="D6903">
        <v>1</v>
      </c>
    </row>
    <row r="6904" spans="1:4">
      <c r="A6904" s="2" t="s">
        <v>2699</v>
      </c>
      <c r="B6904" t="s">
        <v>5385</v>
      </c>
      <c r="C6904" t="s">
        <v>5917</v>
      </c>
      <c r="D6904">
        <v>1</v>
      </c>
    </row>
    <row r="6905" spans="1:4">
      <c r="A6905" s="2" t="s">
        <v>217</v>
      </c>
      <c r="B6905" t="s">
        <v>5385</v>
      </c>
      <c r="C6905" t="s">
        <v>5758</v>
      </c>
      <c r="D6905">
        <v>1</v>
      </c>
    </row>
    <row r="6906" spans="1:4">
      <c r="A6906" s="2" t="s">
        <v>4059</v>
      </c>
      <c r="B6906" t="s">
        <v>7630</v>
      </c>
      <c r="C6906" t="s">
        <v>5917</v>
      </c>
      <c r="D6906">
        <v>2</v>
      </c>
    </row>
    <row r="6907" spans="1:4">
      <c r="A6907" s="2" t="s">
        <v>5980</v>
      </c>
      <c r="B6907" t="s">
        <v>7630</v>
      </c>
      <c r="C6907" t="s">
        <v>5917</v>
      </c>
      <c r="D6907">
        <v>2</v>
      </c>
    </row>
    <row r="6908" spans="1:4">
      <c r="A6908" s="2" t="s">
        <v>1848</v>
      </c>
      <c r="B6908" t="s">
        <v>7630</v>
      </c>
      <c r="C6908" t="s">
        <v>5917</v>
      </c>
      <c r="D6908">
        <v>2</v>
      </c>
    </row>
    <row r="6909" spans="1:4">
      <c r="A6909" s="2" t="s">
        <v>7578</v>
      </c>
      <c r="B6909" t="s">
        <v>5385</v>
      </c>
      <c r="C6909" t="s">
        <v>5917</v>
      </c>
      <c r="D6909">
        <v>1</v>
      </c>
    </row>
    <row r="6910" spans="1:4">
      <c r="A6910" s="2" t="s">
        <v>7105</v>
      </c>
      <c r="B6910" t="s">
        <v>7630</v>
      </c>
      <c r="C6910" t="s">
        <v>5917</v>
      </c>
      <c r="D6910">
        <v>2</v>
      </c>
    </row>
    <row r="6911" spans="1:4">
      <c r="A6911" s="2" t="s">
        <v>5904</v>
      </c>
      <c r="B6911" t="s">
        <v>7630</v>
      </c>
      <c r="C6911" t="s">
        <v>5917</v>
      </c>
      <c r="D6911">
        <v>2</v>
      </c>
    </row>
    <row r="6912" spans="1:4">
      <c r="A6912" s="2" t="s">
        <v>2554</v>
      </c>
      <c r="B6912" t="s">
        <v>5168</v>
      </c>
      <c r="C6912" t="s">
        <v>5917</v>
      </c>
      <c r="D6912">
        <v>1</v>
      </c>
    </row>
    <row r="6913" spans="1:4">
      <c r="A6913" s="2" t="s">
        <v>4179</v>
      </c>
      <c r="B6913" t="s">
        <v>7630</v>
      </c>
      <c r="C6913" t="s">
        <v>5917</v>
      </c>
      <c r="D6913">
        <v>2</v>
      </c>
    </row>
    <row r="6914" spans="1:4">
      <c r="A6914" s="2" t="s">
        <v>3730</v>
      </c>
      <c r="B6914" t="s">
        <v>7630</v>
      </c>
      <c r="C6914" t="s">
        <v>5917</v>
      </c>
      <c r="D6914">
        <v>2</v>
      </c>
    </row>
    <row r="6915" spans="1:4">
      <c r="A6915" s="2" t="s">
        <v>7918</v>
      </c>
      <c r="B6915" t="s">
        <v>7630</v>
      </c>
      <c r="C6915" t="s">
        <v>5917</v>
      </c>
      <c r="D6915">
        <v>2</v>
      </c>
    </row>
    <row r="6916" spans="1:4">
      <c r="A6916" s="2" t="s">
        <v>3098</v>
      </c>
      <c r="B6916" t="s">
        <v>5385</v>
      </c>
      <c r="C6916" t="s">
        <v>5917</v>
      </c>
      <c r="D6916">
        <v>1</v>
      </c>
    </row>
    <row r="6917" spans="1:4">
      <c r="A6917" s="2" t="s">
        <v>6275</v>
      </c>
      <c r="B6917" t="s">
        <v>5173</v>
      </c>
      <c r="C6917" t="s">
        <v>5917</v>
      </c>
      <c r="D6917">
        <v>2</v>
      </c>
    </row>
    <row r="6918" spans="1:4">
      <c r="A6918" s="2" t="s">
        <v>777</v>
      </c>
      <c r="B6918" t="s">
        <v>2771</v>
      </c>
      <c r="C6918" t="s">
        <v>5917</v>
      </c>
      <c r="D6918">
        <v>1</v>
      </c>
    </row>
    <row r="6919" spans="1:4">
      <c r="A6919" s="2" t="s">
        <v>606</v>
      </c>
      <c r="B6919" t="s">
        <v>5385</v>
      </c>
      <c r="C6919" t="s">
        <v>5917</v>
      </c>
      <c r="D6919">
        <v>1</v>
      </c>
    </row>
    <row r="6920" spans="1:4">
      <c r="A6920" s="2" t="s">
        <v>79</v>
      </c>
      <c r="B6920" t="s">
        <v>5385</v>
      </c>
      <c r="C6920" t="s">
        <v>5917</v>
      </c>
      <c r="D6920">
        <v>1</v>
      </c>
    </row>
    <row r="6921" spans="1:4">
      <c r="A6921" s="2" t="s">
        <v>5604</v>
      </c>
      <c r="B6921" t="s">
        <v>7630</v>
      </c>
      <c r="C6921" t="s">
        <v>5917</v>
      </c>
      <c r="D6921">
        <v>2</v>
      </c>
    </row>
    <row r="6922" spans="1:4">
      <c r="A6922" s="2" t="s">
        <v>5649</v>
      </c>
      <c r="B6922" t="s">
        <v>5916</v>
      </c>
      <c r="C6922" t="s">
        <v>5917</v>
      </c>
      <c r="D6922">
        <v>1</v>
      </c>
    </row>
    <row r="6923" spans="1:4">
      <c r="A6923" s="2" t="s">
        <v>3357</v>
      </c>
      <c r="B6923" t="s">
        <v>7630</v>
      </c>
      <c r="C6923" t="s">
        <v>5917</v>
      </c>
      <c r="D6923">
        <v>2</v>
      </c>
    </row>
    <row r="6924" spans="1:4">
      <c r="A6924" s="2" t="s">
        <v>2977</v>
      </c>
      <c r="B6924" t="s">
        <v>7630</v>
      </c>
      <c r="C6924" t="s">
        <v>5917</v>
      </c>
      <c r="D6924">
        <v>2</v>
      </c>
    </row>
    <row r="6925" spans="1:4">
      <c r="A6925" s="2" t="s">
        <v>3548</v>
      </c>
      <c r="B6925" t="s">
        <v>7630</v>
      </c>
      <c r="C6925" t="s">
        <v>5917</v>
      </c>
      <c r="D6925">
        <v>2</v>
      </c>
    </row>
    <row r="6926" spans="1:4">
      <c r="A6926" s="2" t="s">
        <v>1899</v>
      </c>
      <c r="B6926" t="s">
        <v>7630</v>
      </c>
      <c r="C6926" t="s">
        <v>5917</v>
      </c>
      <c r="D6926">
        <v>2</v>
      </c>
    </row>
    <row r="6927" spans="1:4">
      <c r="A6927" s="2" t="s">
        <v>6332</v>
      </c>
      <c r="B6927" t="s">
        <v>7630</v>
      </c>
      <c r="C6927" t="s">
        <v>5917</v>
      </c>
      <c r="D6927">
        <v>2</v>
      </c>
    </row>
    <row r="6928" spans="1:4">
      <c r="A6928" s="2" t="s">
        <v>6408</v>
      </c>
      <c r="B6928" t="s">
        <v>7630</v>
      </c>
      <c r="C6928" t="s">
        <v>5917</v>
      </c>
      <c r="D6928">
        <v>2</v>
      </c>
    </row>
    <row r="6929" spans="1:4">
      <c r="A6929" s="2" t="s">
        <v>2411</v>
      </c>
      <c r="B6929" t="s">
        <v>5916</v>
      </c>
      <c r="C6929" t="s">
        <v>5917</v>
      </c>
      <c r="D6929">
        <v>1</v>
      </c>
    </row>
    <row r="6930" spans="1:4">
      <c r="A6930" s="2" t="s">
        <v>1168</v>
      </c>
      <c r="B6930" t="s">
        <v>5916</v>
      </c>
      <c r="C6930" t="s">
        <v>5758</v>
      </c>
      <c r="D6930">
        <v>1</v>
      </c>
    </row>
    <row r="6931" spans="1:4">
      <c r="A6931" s="2" t="s">
        <v>2822</v>
      </c>
      <c r="B6931" t="s">
        <v>5385</v>
      </c>
      <c r="C6931" t="s">
        <v>5917</v>
      </c>
      <c r="D6931">
        <v>1</v>
      </c>
    </row>
    <row r="6932" spans="1:4">
      <c r="A6932" s="2" t="s">
        <v>5662</v>
      </c>
      <c r="B6932" t="s">
        <v>7630</v>
      </c>
      <c r="C6932" t="s">
        <v>5917</v>
      </c>
      <c r="D6932">
        <v>2</v>
      </c>
    </row>
    <row r="6933" spans="1:4">
      <c r="A6933" s="2" t="s">
        <v>3740</v>
      </c>
      <c r="B6933" t="s">
        <v>7630</v>
      </c>
      <c r="C6933" t="s">
        <v>5917</v>
      </c>
      <c r="D6933">
        <v>2</v>
      </c>
    </row>
    <row r="6934" spans="1:4">
      <c r="A6934" s="2" t="s">
        <v>4860</v>
      </c>
      <c r="B6934" t="s">
        <v>7630</v>
      </c>
      <c r="C6934" t="s">
        <v>5917</v>
      </c>
      <c r="D6934">
        <v>2</v>
      </c>
    </row>
    <row r="6935" spans="1:4">
      <c r="A6935" s="2" t="s">
        <v>7829</v>
      </c>
      <c r="B6935" t="s">
        <v>7630</v>
      </c>
      <c r="C6935" t="s">
        <v>5917</v>
      </c>
      <c r="D6935">
        <v>2</v>
      </c>
    </row>
    <row r="6936" spans="1:4">
      <c r="A6936" s="2" t="s">
        <v>7379</v>
      </c>
      <c r="B6936" t="s">
        <v>7630</v>
      </c>
      <c r="C6936" t="s">
        <v>5917</v>
      </c>
      <c r="D6936">
        <v>2</v>
      </c>
    </row>
    <row r="6937" spans="1:4">
      <c r="A6937" s="2" t="s">
        <v>6823</v>
      </c>
      <c r="B6937" t="s">
        <v>5385</v>
      </c>
      <c r="C6937" t="s">
        <v>5917</v>
      </c>
      <c r="D6937">
        <v>1</v>
      </c>
    </row>
    <row r="6938" spans="1:4">
      <c r="A6938" s="2" t="s">
        <v>1619</v>
      </c>
      <c r="B6938" t="s">
        <v>7630</v>
      </c>
      <c r="C6938" t="s">
        <v>5917</v>
      </c>
      <c r="D6938">
        <v>2</v>
      </c>
    </row>
    <row r="6939" spans="1:4">
      <c r="A6939" s="2" t="s">
        <v>1946</v>
      </c>
      <c r="B6939" t="s">
        <v>7630</v>
      </c>
      <c r="C6939" t="s">
        <v>5917</v>
      </c>
      <c r="D6939">
        <v>2</v>
      </c>
    </row>
    <row r="6940" spans="1:4">
      <c r="A6940" s="2" t="s">
        <v>3087</v>
      </c>
      <c r="B6940" t="s">
        <v>7630</v>
      </c>
      <c r="C6940" t="s">
        <v>5917</v>
      </c>
      <c r="D6940">
        <v>2</v>
      </c>
    </row>
    <row r="6941" spans="1:4">
      <c r="A6941" s="2" t="s">
        <v>5728</v>
      </c>
      <c r="B6941" t="s">
        <v>7630</v>
      </c>
      <c r="C6941" t="s">
        <v>5917</v>
      </c>
      <c r="D6941">
        <v>2</v>
      </c>
    </row>
    <row r="6942" spans="1:4">
      <c r="A6942" s="2" t="s">
        <v>6561</v>
      </c>
      <c r="B6942" t="s">
        <v>5385</v>
      </c>
      <c r="C6942" t="s">
        <v>5917</v>
      </c>
      <c r="D6942">
        <v>1</v>
      </c>
    </row>
    <row r="6943" spans="1:4">
      <c r="A6943" s="2" t="s">
        <v>1112</v>
      </c>
      <c r="B6943" t="s">
        <v>5385</v>
      </c>
      <c r="C6943" t="s">
        <v>5917</v>
      </c>
      <c r="D6943">
        <v>1</v>
      </c>
    </row>
    <row r="6944" spans="1:4">
      <c r="A6944" s="2" t="s">
        <v>2575</v>
      </c>
      <c r="B6944" t="s">
        <v>621</v>
      </c>
      <c r="C6944" t="s">
        <v>5917</v>
      </c>
      <c r="D6944">
        <v>1</v>
      </c>
    </row>
    <row r="6945" spans="1:4">
      <c r="A6945" s="2" t="s">
        <v>979</v>
      </c>
      <c r="B6945" t="s">
        <v>5916</v>
      </c>
      <c r="C6945" t="s">
        <v>5917</v>
      </c>
      <c r="D6945">
        <v>1</v>
      </c>
    </row>
    <row r="6946" spans="1:4">
      <c r="A6946" s="2" t="s">
        <v>3672</v>
      </c>
      <c r="B6946" t="s">
        <v>7630</v>
      </c>
      <c r="C6946" t="s">
        <v>5917</v>
      </c>
      <c r="D6946">
        <v>2</v>
      </c>
    </row>
    <row r="6947" spans="1:4">
      <c r="A6947" s="2" t="s">
        <v>2990</v>
      </c>
      <c r="B6947" t="s">
        <v>7630</v>
      </c>
      <c r="C6947" t="s">
        <v>5917</v>
      </c>
      <c r="D6947">
        <v>2</v>
      </c>
    </row>
    <row r="6948" spans="1:4">
      <c r="A6948" s="2" t="s">
        <v>4658</v>
      </c>
      <c r="B6948" t="s">
        <v>7630</v>
      </c>
      <c r="C6948" t="s">
        <v>5917</v>
      </c>
      <c r="D6948">
        <v>2</v>
      </c>
    </row>
    <row r="6949" spans="1:4">
      <c r="A6949" s="2" t="s">
        <v>7150</v>
      </c>
      <c r="B6949" t="s">
        <v>7630</v>
      </c>
      <c r="C6949" t="s">
        <v>5917</v>
      </c>
      <c r="D6949">
        <v>2</v>
      </c>
    </row>
    <row r="6950" spans="1:4">
      <c r="A6950" s="2" t="s">
        <v>5736</v>
      </c>
      <c r="B6950" t="s">
        <v>7630</v>
      </c>
      <c r="C6950" t="s">
        <v>5917</v>
      </c>
      <c r="D6950">
        <v>2</v>
      </c>
    </row>
    <row r="6951" spans="1:4">
      <c r="A6951" s="2" t="s">
        <v>2425</v>
      </c>
      <c r="B6951" t="s">
        <v>5385</v>
      </c>
      <c r="C6951" t="s">
        <v>5758</v>
      </c>
      <c r="D6951">
        <v>1</v>
      </c>
    </row>
    <row r="6952" spans="1:4">
      <c r="A6952" s="2" t="s">
        <v>673</v>
      </c>
      <c r="B6952" t="s">
        <v>5916</v>
      </c>
      <c r="C6952" t="s">
        <v>5917</v>
      </c>
      <c r="D6952">
        <v>1</v>
      </c>
    </row>
    <row r="6953" spans="1:4">
      <c r="A6953" s="2" t="s">
        <v>784</v>
      </c>
      <c r="B6953" t="s">
        <v>2602</v>
      </c>
      <c r="C6953" t="s">
        <v>5917</v>
      </c>
      <c r="D6953">
        <v>1</v>
      </c>
    </row>
    <row r="6954" spans="1:4">
      <c r="A6954" s="2" t="s">
        <v>863</v>
      </c>
      <c r="B6954" t="s">
        <v>5916</v>
      </c>
      <c r="C6954" t="s">
        <v>5917</v>
      </c>
      <c r="D6954">
        <v>1</v>
      </c>
    </row>
    <row r="6955" spans="1:4">
      <c r="A6955" s="2" t="s">
        <v>573</v>
      </c>
      <c r="B6955" t="s">
        <v>5385</v>
      </c>
      <c r="C6955" t="s">
        <v>5917</v>
      </c>
      <c r="D6955">
        <v>1</v>
      </c>
    </row>
    <row r="6956" spans="1:4">
      <c r="A6956" s="2" t="s">
        <v>304</v>
      </c>
      <c r="B6956" t="s">
        <v>5385</v>
      </c>
      <c r="C6956" t="s">
        <v>5917</v>
      </c>
      <c r="D6956">
        <v>1</v>
      </c>
    </row>
    <row r="6957" spans="1:4">
      <c r="A6957" s="2" t="s">
        <v>1580</v>
      </c>
      <c r="B6957" t="s">
        <v>7630</v>
      </c>
      <c r="C6957" t="s">
        <v>5917</v>
      </c>
      <c r="D6957">
        <v>2</v>
      </c>
    </row>
    <row r="6958" spans="1:4">
      <c r="A6958" s="2" t="s">
        <v>5909</v>
      </c>
      <c r="B6958" t="s">
        <v>5916</v>
      </c>
      <c r="C6958" t="s">
        <v>5917</v>
      </c>
      <c r="D6958">
        <v>2</v>
      </c>
    </row>
    <row r="6959" spans="1:4">
      <c r="A6959" s="2" t="s">
        <v>1745</v>
      </c>
      <c r="B6959" t="s">
        <v>7630</v>
      </c>
      <c r="C6959" t="s">
        <v>5917</v>
      </c>
      <c r="D6959">
        <v>2</v>
      </c>
    </row>
    <row r="6960" spans="1:4">
      <c r="A6960" s="2" t="s">
        <v>1820</v>
      </c>
      <c r="B6960" t="s">
        <v>7630</v>
      </c>
      <c r="C6960" t="s">
        <v>5917</v>
      </c>
      <c r="D6960">
        <v>2</v>
      </c>
    </row>
    <row r="6961" spans="1:4">
      <c r="A6961" s="2" t="s">
        <v>6843</v>
      </c>
      <c r="B6961" t="s">
        <v>7630</v>
      </c>
      <c r="C6961" t="s">
        <v>5917</v>
      </c>
      <c r="D6961">
        <v>2</v>
      </c>
    </row>
    <row r="6962" spans="1:4">
      <c r="A6962" s="2" t="s">
        <v>2202</v>
      </c>
      <c r="B6962" t="s">
        <v>5385</v>
      </c>
      <c r="C6962" t="s">
        <v>5917</v>
      </c>
      <c r="D6962">
        <v>1</v>
      </c>
    </row>
    <row r="6963" spans="1:4">
      <c r="A6963" s="2" t="s">
        <v>769</v>
      </c>
      <c r="B6963" t="s">
        <v>5385</v>
      </c>
      <c r="C6963" t="s">
        <v>5917</v>
      </c>
      <c r="D6963">
        <v>1</v>
      </c>
    </row>
    <row r="6964" spans="1:4">
      <c r="A6964" s="2" t="s">
        <v>185</v>
      </c>
      <c r="B6964" t="s">
        <v>5916</v>
      </c>
      <c r="C6964" t="s">
        <v>5917</v>
      </c>
      <c r="D6964">
        <v>1</v>
      </c>
    </row>
    <row r="6965" spans="1:4">
      <c r="A6965" s="2" t="s">
        <v>305</v>
      </c>
      <c r="B6965" t="s">
        <v>5385</v>
      </c>
      <c r="C6965" t="s">
        <v>5917</v>
      </c>
      <c r="D6965">
        <v>1</v>
      </c>
    </row>
    <row r="6966" spans="1:4">
      <c r="A6966" s="2" t="s">
        <v>4816</v>
      </c>
      <c r="B6966" t="s">
        <v>7630</v>
      </c>
      <c r="C6966" t="s">
        <v>5917</v>
      </c>
      <c r="D6966">
        <v>2</v>
      </c>
    </row>
    <row r="6967" spans="1:4">
      <c r="A6967" s="2" t="s">
        <v>4715</v>
      </c>
      <c r="B6967" t="s">
        <v>7630</v>
      </c>
      <c r="C6967" t="s">
        <v>5917</v>
      </c>
      <c r="D6967">
        <v>2</v>
      </c>
    </row>
    <row r="6968" spans="1:4">
      <c r="A6968" s="2" t="s">
        <v>7880</v>
      </c>
      <c r="B6968" t="s">
        <v>7630</v>
      </c>
      <c r="C6968" t="s">
        <v>5917</v>
      </c>
      <c r="D6968">
        <v>2</v>
      </c>
    </row>
    <row r="6969" spans="1:4">
      <c r="A6969" s="2" t="s">
        <v>7528</v>
      </c>
      <c r="B6969" t="s">
        <v>7630</v>
      </c>
      <c r="C6969" t="s">
        <v>5917</v>
      </c>
      <c r="D6969">
        <v>2</v>
      </c>
    </row>
    <row r="6970" spans="1:4">
      <c r="A6970" s="2" t="s">
        <v>6573</v>
      </c>
      <c r="B6970" t="s">
        <v>7630</v>
      </c>
      <c r="C6970" t="s">
        <v>5917</v>
      </c>
      <c r="D6970">
        <v>2</v>
      </c>
    </row>
    <row r="6971" spans="1:4">
      <c r="A6971" s="2" t="s">
        <v>6724</v>
      </c>
      <c r="B6971" t="s">
        <v>7630</v>
      </c>
      <c r="C6971" t="s">
        <v>5917</v>
      </c>
      <c r="D6971">
        <v>2</v>
      </c>
    </row>
    <row r="6972" spans="1:4">
      <c r="A6972" s="2" t="s">
        <v>6540</v>
      </c>
      <c r="B6972" t="s">
        <v>992</v>
      </c>
      <c r="C6972" t="s">
        <v>5917</v>
      </c>
      <c r="D6972">
        <v>1</v>
      </c>
    </row>
    <row r="6973" spans="1:4">
      <c r="A6973" s="2" t="s">
        <v>1299</v>
      </c>
      <c r="B6973" t="s">
        <v>5916</v>
      </c>
      <c r="C6973" t="s">
        <v>5917</v>
      </c>
      <c r="D6973">
        <v>1</v>
      </c>
    </row>
    <row r="6974" spans="1:4">
      <c r="A6974" s="2" t="s">
        <v>27</v>
      </c>
      <c r="B6974" t="s">
        <v>5916</v>
      </c>
      <c r="C6974" t="s">
        <v>5917</v>
      </c>
      <c r="D6974">
        <v>1</v>
      </c>
    </row>
    <row r="6975" spans="1:4">
      <c r="A6975" s="2" t="s">
        <v>4045</v>
      </c>
      <c r="B6975" t="s">
        <v>7630</v>
      </c>
      <c r="C6975" t="s">
        <v>5917</v>
      </c>
      <c r="D6975">
        <v>2</v>
      </c>
    </row>
    <row r="6976" spans="1:4">
      <c r="A6976" s="2" t="s">
        <v>3752</v>
      </c>
      <c r="B6976" t="s">
        <v>7630</v>
      </c>
      <c r="C6976" t="s">
        <v>5917</v>
      </c>
      <c r="D6976">
        <v>2</v>
      </c>
    </row>
    <row r="6977" spans="1:4">
      <c r="A6977" s="2" t="s">
        <v>5713</v>
      </c>
      <c r="B6977" t="s">
        <v>7630</v>
      </c>
      <c r="C6977" t="s">
        <v>5917</v>
      </c>
      <c r="D6977">
        <v>2</v>
      </c>
    </row>
    <row r="6978" spans="1:4">
      <c r="A6978" s="2" t="s">
        <v>1407</v>
      </c>
      <c r="B6978" t="s">
        <v>7630</v>
      </c>
      <c r="C6978" t="s">
        <v>5917</v>
      </c>
      <c r="D6978">
        <v>2</v>
      </c>
    </row>
    <row r="6979" spans="1:4">
      <c r="A6979" s="2" t="s">
        <v>7418</v>
      </c>
      <c r="B6979" t="s">
        <v>5385</v>
      </c>
      <c r="C6979" t="s">
        <v>5917</v>
      </c>
      <c r="D6979">
        <v>1</v>
      </c>
    </row>
    <row r="6980" spans="1:4">
      <c r="A6980" s="2" t="s">
        <v>5529</v>
      </c>
      <c r="B6980" t="s">
        <v>7630</v>
      </c>
      <c r="C6980" t="s">
        <v>5917</v>
      </c>
      <c r="D6980">
        <v>2</v>
      </c>
    </row>
    <row r="6981" spans="1:4">
      <c r="A6981" s="2" t="s">
        <v>852</v>
      </c>
      <c r="B6981" t="s">
        <v>363</v>
      </c>
      <c r="C6981" t="s">
        <v>5917</v>
      </c>
      <c r="D6981">
        <v>1</v>
      </c>
    </row>
    <row r="6982" spans="1:4">
      <c r="A6982" s="2" t="s">
        <v>704</v>
      </c>
      <c r="B6982" t="s">
        <v>5385</v>
      </c>
      <c r="C6982" t="s">
        <v>5917</v>
      </c>
      <c r="D6982">
        <v>1</v>
      </c>
    </row>
    <row r="6983" spans="1:4">
      <c r="A6983" s="2" t="s">
        <v>4331</v>
      </c>
      <c r="B6983" t="s">
        <v>7630</v>
      </c>
      <c r="C6983" t="s">
        <v>5917</v>
      </c>
      <c r="D6983">
        <v>2</v>
      </c>
    </row>
    <row r="6984" spans="1:4">
      <c r="A6984" s="2" t="s">
        <v>7879</v>
      </c>
      <c r="B6984" t="s">
        <v>7630</v>
      </c>
      <c r="C6984" t="s">
        <v>5917</v>
      </c>
      <c r="D6984">
        <v>2</v>
      </c>
    </row>
    <row r="6985" spans="1:4">
      <c r="A6985" s="2" t="s">
        <v>6050</v>
      </c>
      <c r="B6985" t="s">
        <v>5916</v>
      </c>
      <c r="C6985" t="s">
        <v>5756</v>
      </c>
      <c r="D6985">
        <v>1</v>
      </c>
    </row>
    <row r="6986" spans="1:4">
      <c r="A6986" s="2" t="s">
        <v>3827</v>
      </c>
      <c r="B6986" t="s">
        <v>7630</v>
      </c>
      <c r="C6986" t="s">
        <v>5917</v>
      </c>
      <c r="D6986">
        <v>2</v>
      </c>
    </row>
    <row r="6987" spans="1:4">
      <c r="A6987" s="2" t="s">
        <v>7881</v>
      </c>
      <c r="B6987" t="s">
        <v>7630</v>
      </c>
      <c r="C6987" t="s">
        <v>5917</v>
      </c>
      <c r="D6987">
        <v>2</v>
      </c>
    </row>
    <row r="6988" spans="1:4">
      <c r="A6988" s="2" t="s">
        <v>7614</v>
      </c>
      <c r="B6988" t="s">
        <v>7630</v>
      </c>
      <c r="C6988" t="s">
        <v>5917</v>
      </c>
      <c r="D6988">
        <v>2</v>
      </c>
    </row>
    <row r="6989" spans="1:4">
      <c r="A6989" s="2" t="s">
        <v>6274</v>
      </c>
      <c r="B6989" t="s">
        <v>7630</v>
      </c>
      <c r="C6989" t="s">
        <v>5917</v>
      </c>
      <c r="D6989">
        <v>2</v>
      </c>
    </row>
    <row r="6990" spans="1:4">
      <c r="A6990" s="2" t="s">
        <v>6172</v>
      </c>
      <c r="B6990" t="s">
        <v>7630</v>
      </c>
      <c r="C6990" t="s">
        <v>5917</v>
      </c>
      <c r="D6990">
        <v>2</v>
      </c>
    </row>
    <row r="6991" spans="1:4">
      <c r="A6991" s="2" t="s">
        <v>5731</v>
      </c>
      <c r="B6991" t="s">
        <v>7630</v>
      </c>
      <c r="C6991" t="s">
        <v>5917</v>
      </c>
      <c r="D6991">
        <v>2</v>
      </c>
    </row>
    <row r="6992" spans="1:4">
      <c r="A6992" s="2" t="s">
        <v>5150</v>
      </c>
      <c r="B6992" t="s">
        <v>5385</v>
      </c>
      <c r="C6992" t="s">
        <v>5917</v>
      </c>
      <c r="D6992">
        <v>1</v>
      </c>
    </row>
    <row r="6993" spans="1:4">
      <c r="A6993" s="2" t="s">
        <v>6720</v>
      </c>
      <c r="B6993" t="s">
        <v>7630</v>
      </c>
      <c r="C6993" t="s">
        <v>5917</v>
      </c>
      <c r="D6993">
        <v>2</v>
      </c>
    </row>
    <row r="6994" spans="1:4">
      <c r="A6994" s="2" t="s">
        <v>2525</v>
      </c>
      <c r="B6994" t="s">
        <v>5385</v>
      </c>
      <c r="C6994" t="s">
        <v>5917</v>
      </c>
      <c r="D6994">
        <v>1</v>
      </c>
    </row>
    <row r="6995" spans="1:4">
      <c r="A6995" s="2" t="s">
        <v>870</v>
      </c>
      <c r="B6995" t="s">
        <v>5385</v>
      </c>
      <c r="C6995" t="s">
        <v>5917</v>
      </c>
      <c r="D6995">
        <v>1</v>
      </c>
    </row>
    <row r="6996" spans="1:4">
      <c r="A6996" s="2" t="s">
        <v>5474</v>
      </c>
      <c r="B6996" t="s">
        <v>7630</v>
      </c>
      <c r="C6996" t="s">
        <v>5917</v>
      </c>
      <c r="D6996">
        <v>2</v>
      </c>
    </row>
    <row r="6997" spans="1:4">
      <c r="A6997" s="2" t="s">
        <v>1478</v>
      </c>
      <c r="B6997" t="s">
        <v>7630</v>
      </c>
      <c r="C6997" t="s">
        <v>5917</v>
      </c>
      <c r="D6997">
        <v>2</v>
      </c>
    </row>
    <row r="6998" spans="1:4">
      <c r="A6998" s="2" t="s">
        <v>4388</v>
      </c>
      <c r="B6998" t="s">
        <v>7630</v>
      </c>
      <c r="C6998" t="s">
        <v>5917</v>
      </c>
      <c r="D6998">
        <v>2</v>
      </c>
    </row>
    <row r="6999" spans="1:4">
      <c r="A6999" s="2" t="s">
        <v>3478</v>
      </c>
      <c r="B6999" t="s">
        <v>7630</v>
      </c>
      <c r="C6999" t="s">
        <v>5917</v>
      </c>
      <c r="D6999">
        <v>2</v>
      </c>
    </row>
    <row r="7000" spans="1:4">
      <c r="A7000" s="2" t="s">
        <v>4712</v>
      </c>
      <c r="B7000" t="s">
        <v>7630</v>
      </c>
      <c r="C7000" t="s">
        <v>5917</v>
      </c>
      <c r="D7000">
        <v>2</v>
      </c>
    </row>
    <row r="7001" spans="1:4">
      <c r="A7001" s="2" t="s">
        <v>4983</v>
      </c>
      <c r="B7001" t="s">
        <v>7630</v>
      </c>
      <c r="C7001" t="s">
        <v>5917</v>
      </c>
      <c r="D7001">
        <v>2</v>
      </c>
    </row>
    <row r="7002" spans="1:4">
      <c r="A7002" s="2" t="s">
        <v>6572</v>
      </c>
      <c r="B7002" t="s">
        <v>7630</v>
      </c>
      <c r="C7002" t="s">
        <v>5917</v>
      </c>
      <c r="D7002">
        <v>2</v>
      </c>
    </row>
    <row r="7003" spans="1:4">
      <c r="A7003" s="2" t="s">
        <v>6763</v>
      </c>
      <c r="B7003" t="s">
        <v>7630</v>
      </c>
      <c r="C7003" t="s">
        <v>5917</v>
      </c>
      <c r="D7003">
        <v>2</v>
      </c>
    </row>
    <row r="7004" spans="1:4">
      <c r="A7004" s="2" t="s">
        <v>5393</v>
      </c>
      <c r="B7004" t="s">
        <v>599</v>
      </c>
      <c r="C7004" t="s">
        <v>5917</v>
      </c>
      <c r="D7004">
        <v>1</v>
      </c>
    </row>
    <row r="7005" spans="1:4">
      <c r="A7005" s="2" t="s">
        <v>5341</v>
      </c>
      <c r="B7005" t="s">
        <v>7630</v>
      </c>
      <c r="C7005" t="s">
        <v>5917</v>
      </c>
      <c r="D7005">
        <v>2</v>
      </c>
    </row>
    <row r="7006" spans="1:4">
      <c r="A7006" s="2" t="s">
        <v>3583</v>
      </c>
      <c r="B7006" t="s">
        <v>7630</v>
      </c>
      <c r="C7006" t="s">
        <v>5917</v>
      </c>
      <c r="D7006">
        <v>2</v>
      </c>
    </row>
    <row r="7007" spans="1:4">
      <c r="A7007" s="2" t="s">
        <v>5112</v>
      </c>
      <c r="B7007" t="s">
        <v>5173</v>
      </c>
      <c r="C7007" t="s">
        <v>5917</v>
      </c>
      <c r="D7007">
        <v>2</v>
      </c>
    </row>
    <row r="7008" spans="1:4">
      <c r="A7008" s="2" t="s">
        <v>5893</v>
      </c>
      <c r="B7008" t="s">
        <v>7630</v>
      </c>
      <c r="C7008" t="s">
        <v>5917</v>
      </c>
      <c r="D7008">
        <v>2</v>
      </c>
    </row>
    <row r="7009" spans="1:4">
      <c r="A7009" s="2" t="s">
        <v>6774</v>
      </c>
      <c r="B7009" t="s">
        <v>5916</v>
      </c>
      <c r="C7009" t="s">
        <v>5917</v>
      </c>
      <c r="D7009">
        <v>1</v>
      </c>
    </row>
    <row r="7010" spans="1:4">
      <c r="A7010" s="2" t="s">
        <v>2570</v>
      </c>
      <c r="B7010" t="s">
        <v>5916</v>
      </c>
      <c r="C7010" t="s">
        <v>5917</v>
      </c>
      <c r="D7010">
        <v>1</v>
      </c>
    </row>
    <row r="7011" spans="1:4">
      <c r="A7011" s="2" t="s">
        <v>4383</v>
      </c>
      <c r="B7011" t="s">
        <v>7630</v>
      </c>
      <c r="C7011" t="s">
        <v>5917</v>
      </c>
      <c r="D7011">
        <v>2</v>
      </c>
    </row>
    <row r="7012" spans="1:4">
      <c r="A7012" s="2" t="s">
        <v>7162</v>
      </c>
      <c r="B7012" t="s">
        <v>7630</v>
      </c>
      <c r="C7012" t="s">
        <v>5917</v>
      </c>
      <c r="D7012">
        <v>2</v>
      </c>
    </row>
    <row r="7013" spans="1:4">
      <c r="A7013" s="2" t="s">
        <v>2763</v>
      </c>
      <c r="B7013" t="s">
        <v>5385</v>
      </c>
      <c r="C7013" t="s">
        <v>5917</v>
      </c>
      <c r="D7013">
        <v>1</v>
      </c>
    </row>
    <row r="7014" spans="1:4">
      <c r="A7014" s="2" t="s">
        <v>3954</v>
      </c>
      <c r="B7014" t="s">
        <v>7630</v>
      </c>
      <c r="C7014" t="s">
        <v>5917</v>
      </c>
      <c r="D7014">
        <v>2</v>
      </c>
    </row>
    <row r="7015" spans="1:4">
      <c r="A7015" s="2" t="s">
        <v>7804</v>
      </c>
      <c r="B7015" t="s">
        <v>7630</v>
      </c>
      <c r="C7015" t="s">
        <v>5917</v>
      </c>
      <c r="D7015">
        <v>2</v>
      </c>
    </row>
    <row r="7016" spans="1:4">
      <c r="A7016" s="2" t="s">
        <v>2127</v>
      </c>
      <c r="B7016" t="s">
        <v>7630</v>
      </c>
      <c r="C7016" t="s">
        <v>5917</v>
      </c>
      <c r="D7016">
        <v>2</v>
      </c>
    </row>
    <row r="7017" spans="1:4">
      <c r="A7017" s="2" t="s">
        <v>3094</v>
      </c>
      <c r="B7017" t="s">
        <v>5385</v>
      </c>
      <c r="C7017" t="s">
        <v>5917</v>
      </c>
      <c r="D7017">
        <v>1</v>
      </c>
    </row>
    <row r="7018" spans="1:4">
      <c r="A7018" s="2" t="s">
        <v>2751</v>
      </c>
      <c r="B7018" t="s">
        <v>7630</v>
      </c>
      <c r="C7018" t="s">
        <v>5917</v>
      </c>
      <c r="D7018">
        <v>2</v>
      </c>
    </row>
    <row r="7019" spans="1:4">
      <c r="A7019" s="2" t="s">
        <v>633</v>
      </c>
      <c r="B7019" t="s">
        <v>5385</v>
      </c>
      <c r="C7019" t="s">
        <v>5917</v>
      </c>
      <c r="D7019">
        <v>1</v>
      </c>
    </row>
    <row r="7020" spans="1:4">
      <c r="A7020" s="2" t="s">
        <v>306</v>
      </c>
      <c r="B7020" t="s">
        <v>5385</v>
      </c>
      <c r="C7020" t="s">
        <v>5917</v>
      </c>
      <c r="D7020">
        <v>1</v>
      </c>
    </row>
    <row r="7021" spans="1:4">
      <c r="A7021" s="2" t="s">
        <v>4344</v>
      </c>
      <c r="B7021" t="s">
        <v>7630</v>
      </c>
      <c r="C7021" t="s">
        <v>5917</v>
      </c>
      <c r="D7021">
        <v>2</v>
      </c>
    </row>
    <row r="7022" spans="1:4">
      <c r="A7022" s="2" t="s">
        <v>7521</v>
      </c>
      <c r="B7022" t="s">
        <v>7630</v>
      </c>
      <c r="C7022" t="s">
        <v>5917</v>
      </c>
      <c r="D7022">
        <v>2</v>
      </c>
    </row>
    <row r="7023" spans="1:4">
      <c r="A7023" s="2" t="s">
        <v>7431</v>
      </c>
      <c r="B7023" t="s">
        <v>7630</v>
      </c>
      <c r="C7023" t="s">
        <v>5917</v>
      </c>
      <c r="D7023">
        <v>2</v>
      </c>
    </row>
    <row r="7024" spans="1:4">
      <c r="A7024" s="2" t="s">
        <v>7086</v>
      </c>
      <c r="B7024" t="s">
        <v>7630</v>
      </c>
      <c r="C7024" t="s">
        <v>5917</v>
      </c>
      <c r="D7024">
        <v>2</v>
      </c>
    </row>
    <row r="7025" spans="1:4">
      <c r="A7025" s="2" t="s">
        <v>6319</v>
      </c>
      <c r="B7025" t="s">
        <v>5385</v>
      </c>
      <c r="C7025" t="s">
        <v>5758</v>
      </c>
      <c r="D7025">
        <v>1</v>
      </c>
    </row>
    <row r="7026" spans="1:4">
      <c r="A7026" s="2" t="s">
        <v>6028</v>
      </c>
      <c r="B7026" t="s">
        <v>7630</v>
      </c>
      <c r="C7026" t="s">
        <v>5758</v>
      </c>
      <c r="D7026">
        <v>2</v>
      </c>
    </row>
    <row r="7027" spans="1:4">
      <c r="A7027" s="2" t="s">
        <v>2338</v>
      </c>
      <c r="B7027" t="s">
        <v>7630</v>
      </c>
      <c r="C7027" t="s">
        <v>5917</v>
      </c>
      <c r="D7027">
        <v>2</v>
      </c>
    </row>
    <row r="7028" spans="1:4">
      <c r="A7028" s="2" t="s">
        <v>790</v>
      </c>
      <c r="B7028" t="s">
        <v>629</v>
      </c>
      <c r="C7028" t="s">
        <v>5917</v>
      </c>
      <c r="D7028">
        <v>1</v>
      </c>
    </row>
    <row r="7029" spans="1:4">
      <c r="A7029" s="2" t="s">
        <v>845</v>
      </c>
      <c r="B7029" t="s">
        <v>73</v>
      </c>
      <c r="C7029" t="s">
        <v>5917</v>
      </c>
      <c r="D7029">
        <v>1</v>
      </c>
    </row>
    <row r="7030" spans="1:4">
      <c r="A7030" s="2" t="s">
        <v>574</v>
      </c>
      <c r="B7030" t="s">
        <v>5385</v>
      </c>
      <c r="C7030" t="s">
        <v>5917</v>
      </c>
      <c r="D7030">
        <v>1</v>
      </c>
    </row>
    <row r="7031" spans="1:4">
      <c r="A7031" s="2" t="s">
        <v>4361</v>
      </c>
      <c r="B7031" t="s">
        <v>7630</v>
      </c>
      <c r="C7031" t="s">
        <v>5917</v>
      </c>
      <c r="D7031">
        <v>2</v>
      </c>
    </row>
    <row r="7032" spans="1:4">
      <c r="A7032" s="2" t="s">
        <v>4101</v>
      </c>
      <c r="B7032" t="s">
        <v>7630</v>
      </c>
      <c r="C7032" t="s">
        <v>5917</v>
      </c>
      <c r="D7032">
        <v>2</v>
      </c>
    </row>
    <row r="7033" spans="1:4">
      <c r="A7033" s="2" t="s">
        <v>4982</v>
      </c>
      <c r="B7033" t="s">
        <v>7630</v>
      </c>
      <c r="C7033" t="s">
        <v>5917</v>
      </c>
      <c r="D7033">
        <v>2</v>
      </c>
    </row>
    <row r="7034" spans="1:4">
      <c r="A7034" s="2" t="s">
        <v>4636</v>
      </c>
      <c r="B7034" t="s">
        <v>7630</v>
      </c>
      <c r="C7034" t="s">
        <v>5917</v>
      </c>
      <c r="D7034">
        <v>2</v>
      </c>
    </row>
    <row r="7035" spans="1:4">
      <c r="A7035" s="2" t="s">
        <v>6981</v>
      </c>
      <c r="B7035" t="s">
        <v>7630</v>
      </c>
      <c r="C7035" t="s">
        <v>5917</v>
      </c>
      <c r="D7035">
        <v>2</v>
      </c>
    </row>
    <row r="7036" spans="1:4">
      <c r="A7036" s="2" t="s">
        <v>5203</v>
      </c>
      <c r="B7036" t="s">
        <v>7630</v>
      </c>
      <c r="C7036" t="s">
        <v>5917</v>
      </c>
      <c r="D7036">
        <v>2</v>
      </c>
    </row>
    <row r="7037" spans="1:4">
      <c r="A7037" s="2" t="s">
        <v>5844</v>
      </c>
      <c r="B7037" t="s">
        <v>7630</v>
      </c>
      <c r="C7037" t="s">
        <v>5917</v>
      </c>
      <c r="D7037">
        <v>2</v>
      </c>
    </row>
    <row r="7038" spans="1:4">
      <c r="A7038" s="2" t="s">
        <v>875</v>
      </c>
      <c r="B7038" t="s">
        <v>5385</v>
      </c>
      <c r="C7038" t="s">
        <v>5917</v>
      </c>
      <c r="D7038">
        <v>1</v>
      </c>
    </row>
    <row r="7039" spans="1:4">
      <c r="A7039" s="2" t="s">
        <v>819</v>
      </c>
      <c r="B7039" t="s">
        <v>7630</v>
      </c>
      <c r="C7039" t="s">
        <v>5917</v>
      </c>
      <c r="D7039">
        <v>2</v>
      </c>
    </row>
    <row r="7040" spans="1:4">
      <c r="A7040" s="2" t="s">
        <v>575</v>
      </c>
      <c r="B7040" t="s">
        <v>5385</v>
      </c>
      <c r="C7040" t="s">
        <v>5917</v>
      </c>
      <c r="D7040">
        <v>1</v>
      </c>
    </row>
    <row r="7041" spans="1:4">
      <c r="A7041" s="2" t="s">
        <v>964</v>
      </c>
      <c r="B7041" t="s">
        <v>5916</v>
      </c>
      <c r="C7041" t="s">
        <v>5917</v>
      </c>
      <c r="D7041">
        <v>1</v>
      </c>
    </row>
    <row r="7042" spans="1:4">
      <c r="A7042" s="2" t="s">
        <v>4843</v>
      </c>
      <c r="B7042" t="s">
        <v>7630</v>
      </c>
      <c r="C7042" t="s">
        <v>5917</v>
      </c>
      <c r="D7042">
        <v>2</v>
      </c>
    </row>
    <row r="7043" spans="1:4">
      <c r="A7043" s="2" t="s">
        <v>7902</v>
      </c>
      <c r="B7043" t="s">
        <v>7630</v>
      </c>
      <c r="C7043" t="s">
        <v>5917</v>
      </c>
      <c r="D7043">
        <v>2</v>
      </c>
    </row>
    <row r="7044" spans="1:4">
      <c r="A7044" s="2" t="s">
        <v>3221</v>
      </c>
      <c r="B7044" t="s">
        <v>7630</v>
      </c>
      <c r="C7044" t="s">
        <v>5917</v>
      </c>
      <c r="D7044">
        <v>2</v>
      </c>
    </row>
    <row r="7045" spans="1:4">
      <c r="A7045" s="2" t="s">
        <v>7364</v>
      </c>
      <c r="B7045" t="s">
        <v>7630</v>
      </c>
      <c r="C7045" t="s">
        <v>5917</v>
      </c>
      <c r="D7045">
        <v>2</v>
      </c>
    </row>
    <row r="7046" spans="1:4">
      <c r="A7046" s="2" t="s">
        <v>6498</v>
      </c>
      <c r="B7046" t="s">
        <v>7630</v>
      </c>
      <c r="C7046" t="s">
        <v>5917</v>
      </c>
      <c r="D7046">
        <v>2</v>
      </c>
    </row>
    <row r="7047" spans="1:4">
      <c r="A7047" s="2" t="s">
        <v>2765</v>
      </c>
      <c r="B7047" t="s">
        <v>5385</v>
      </c>
      <c r="C7047" t="s">
        <v>5917</v>
      </c>
      <c r="D7047">
        <v>1</v>
      </c>
    </row>
    <row r="7048" spans="1:4">
      <c r="A7048" s="2" t="s">
        <v>576</v>
      </c>
      <c r="B7048" t="s">
        <v>5385</v>
      </c>
      <c r="C7048" t="s">
        <v>5917</v>
      </c>
      <c r="D7048">
        <v>1</v>
      </c>
    </row>
    <row r="7049" spans="1:4">
      <c r="A7049" s="2" t="s">
        <v>2214</v>
      </c>
      <c r="B7049" t="s">
        <v>7630</v>
      </c>
      <c r="C7049" t="s">
        <v>5917</v>
      </c>
      <c r="D7049">
        <v>2</v>
      </c>
    </row>
    <row r="7050" spans="1:4">
      <c r="A7050" s="2" t="s">
        <v>2896</v>
      </c>
      <c r="B7050" t="s">
        <v>7630</v>
      </c>
      <c r="C7050" t="s">
        <v>5917</v>
      </c>
      <c r="D7050">
        <v>2</v>
      </c>
    </row>
    <row r="7051" spans="1:4">
      <c r="A7051" s="2" t="s">
        <v>5752</v>
      </c>
      <c r="B7051" t="s">
        <v>5385</v>
      </c>
      <c r="C7051" t="s">
        <v>5917</v>
      </c>
      <c r="D7051">
        <v>1</v>
      </c>
    </row>
    <row r="7052" spans="1:4">
      <c r="A7052" s="2" t="s">
        <v>7010</v>
      </c>
      <c r="B7052" t="s">
        <v>5385</v>
      </c>
      <c r="C7052" t="s">
        <v>5917</v>
      </c>
      <c r="D7052">
        <v>1</v>
      </c>
    </row>
    <row r="7053" spans="1:4">
      <c r="A7053" s="2" t="s">
        <v>1789</v>
      </c>
      <c r="B7053" t="s">
        <v>7630</v>
      </c>
      <c r="C7053" t="s">
        <v>5917</v>
      </c>
      <c r="D7053">
        <v>2</v>
      </c>
    </row>
    <row r="7054" spans="1:4">
      <c r="A7054" s="2" t="s">
        <v>3898</v>
      </c>
      <c r="B7054" t="s">
        <v>7630</v>
      </c>
      <c r="C7054" t="s">
        <v>5917</v>
      </c>
      <c r="D7054">
        <v>2</v>
      </c>
    </row>
    <row r="7055" spans="1:4">
      <c r="A7055" s="2" t="s">
        <v>4744</v>
      </c>
      <c r="B7055" t="s">
        <v>5385</v>
      </c>
      <c r="C7055" t="s">
        <v>5917</v>
      </c>
      <c r="D7055">
        <v>1</v>
      </c>
    </row>
    <row r="7056" spans="1:4">
      <c r="A7056" s="2" t="s">
        <v>4949</v>
      </c>
      <c r="B7056" t="s">
        <v>5385</v>
      </c>
      <c r="C7056" t="s">
        <v>5917</v>
      </c>
      <c r="D7056">
        <v>1</v>
      </c>
    </row>
    <row r="7057" spans="1:4">
      <c r="A7057" s="2" t="s">
        <v>3372</v>
      </c>
      <c r="B7057" t="s">
        <v>7630</v>
      </c>
      <c r="C7057" t="s">
        <v>5917</v>
      </c>
      <c r="D7057">
        <v>2</v>
      </c>
    </row>
    <row r="7058" spans="1:4">
      <c r="A7058" s="2" t="s">
        <v>1268</v>
      </c>
      <c r="B7058" t="s">
        <v>5916</v>
      </c>
      <c r="C7058" t="s">
        <v>5917</v>
      </c>
      <c r="D7058">
        <v>1</v>
      </c>
    </row>
    <row r="7059" spans="1:4">
      <c r="A7059" s="2" t="s">
        <v>3698</v>
      </c>
      <c r="B7059" t="s">
        <v>7630</v>
      </c>
      <c r="C7059" t="s">
        <v>5917</v>
      </c>
      <c r="D7059">
        <v>2</v>
      </c>
    </row>
    <row r="7060" spans="1:4">
      <c r="A7060" s="2" t="s">
        <v>965</v>
      </c>
      <c r="B7060" t="s">
        <v>5385</v>
      </c>
      <c r="C7060" t="s">
        <v>5917</v>
      </c>
      <c r="D7060">
        <v>1</v>
      </c>
    </row>
    <row r="7061" spans="1:4">
      <c r="A7061" s="2" t="s">
        <v>1355</v>
      </c>
      <c r="B7061" t="s">
        <v>7630</v>
      </c>
      <c r="C7061" t="s">
        <v>5917</v>
      </c>
      <c r="D7061">
        <v>2</v>
      </c>
    </row>
    <row r="7062" spans="1:4">
      <c r="A7062" s="2" t="s">
        <v>4517</v>
      </c>
      <c r="B7062" t="s">
        <v>7630</v>
      </c>
      <c r="C7062" t="s">
        <v>5917</v>
      </c>
      <c r="D7062">
        <v>2</v>
      </c>
    </row>
    <row r="7063" spans="1:4">
      <c r="A7063" s="2" t="s">
        <v>5418</v>
      </c>
      <c r="B7063" t="s">
        <v>7630</v>
      </c>
      <c r="C7063" t="s">
        <v>5917</v>
      </c>
      <c r="D7063">
        <v>2</v>
      </c>
    </row>
    <row r="7064" spans="1:4">
      <c r="A7064" s="2" t="s">
        <v>4974</v>
      </c>
      <c r="B7064" t="s">
        <v>7630</v>
      </c>
      <c r="C7064" t="s">
        <v>5917</v>
      </c>
      <c r="D7064">
        <v>2</v>
      </c>
    </row>
    <row r="7065" spans="1:4">
      <c r="A7065" s="2" t="s">
        <v>3337</v>
      </c>
      <c r="B7065" t="s">
        <v>7630</v>
      </c>
      <c r="C7065" t="s">
        <v>5917</v>
      </c>
      <c r="D7065">
        <v>2</v>
      </c>
    </row>
    <row r="7066" spans="1:4">
      <c r="A7066" s="2" t="s">
        <v>6681</v>
      </c>
      <c r="B7066" t="s">
        <v>7630</v>
      </c>
      <c r="C7066" t="s">
        <v>5917</v>
      </c>
      <c r="D7066">
        <v>2</v>
      </c>
    </row>
    <row r="7067" spans="1:4">
      <c r="A7067" s="2" t="s">
        <v>3402</v>
      </c>
      <c r="B7067" t="s">
        <v>7630</v>
      </c>
      <c r="C7067" t="s">
        <v>5917</v>
      </c>
      <c r="D7067">
        <v>2</v>
      </c>
    </row>
    <row r="7068" spans="1:4">
      <c r="A7068" s="2" t="s">
        <v>1714</v>
      </c>
      <c r="B7068" t="s">
        <v>7630</v>
      </c>
      <c r="C7068" t="s">
        <v>5917</v>
      </c>
      <c r="D7068">
        <v>2</v>
      </c>
    </row>
    <row r="7069" spans="1:4">
      <c r="A7069" s="2" t="s">
        <v>5521</v>
      </c>
      <c r="B7069" t="s">
        <v>5385</v>
      </c>
      <c r="C7069" t="s">
        <v>5917</v>
      </c>
      <c r="D7069">
        <v>1</v>
      </c>
    </row>
    <row r="7070" spans="1:4">
      <c r="A7070" s="2" t="s">
        <v>6461</v>
      </c>
      <c r="B7070" t="s">
        <v>5385</v>
      </c>
      <c r="C7070" t="s">
        <v>5917</v>
      </c>
      <c r="D7070">
        <v>1</v>
      </c>
    </row>
    <row r="7071" spans="1:4">
      <c r="A7071" s="2" t="s">
        <v>3285</v>
      </c>
      <c r="B7071" t="s">
        <v>7630</v>
      </c>
      <c r="C7071" t="s">
        <v>5917</v>
      </c>
      <c r="D7071">
        <v>2</v>
      </c>
    </row>
    <row r="7072" spans="1:4">
      <c r="A7072" s="2" t="s">
        <v>5706</v>
      </c>
      <c r="B7072" t="s">
        <v>5385</v>
      </c>
      <c r="C7072" t="s">
        <v>5757</v>
      </c>
      <c r="D7072">
        <v>1</v>
      </c>
    </row>
    <row r="7073" spans="1:4">
      <c r="A7073" s="2" t="s">
        <v>2700</v>
      </c>
      <c r="B7073" t="s">
        <v>5385</v>
      </c>
      <c r="C7073" t="s">
        <v>5917</v>
      </c>
      <c r="D7073">
        <v>1</v>
      </c>
    </row>
    <row r="7074" spans="1:4">
      <c r="A7074" s="2" t="s">
        <v>78</v>
      </c>
      <c r="B7074" t="s">
        <v>5385</v>
      </c>
      <c r="C7074" t="s">
        <v>5917</v>
      </c>
      <c r="D7074">
        <v>1</v>
      </c>
    </row>
    <row r="7075" spans="1:4">
      <c r="A7075" s="2" t="s">
        <v>307</v>
      </c>
      <c r="B7075" t="s">
        <v>5385</v>
      </c>
      <c r="C7075" t="s">
        <v>5917</v>
      </c>
      <c r="D7075">
        <v>1</v>
      </c>
    </row>
    <row r="7076" spans="1:4">
      <c r="A7076" s="2" t="s">
        <v>4439</v>
      </c>
      <c r="B7076" t="s">
        <v>7630</v>
      </c>
      <c r="C7076" t="s">
        <v>5917</v>
      </c>
      <c r="D7076">
        <v>2</v>
      </c>
    </row>
    <row r="7077" spans="1:4">
      <c r="A7077" s="2" t="s">
        <v>3539</v>
      </c>
      <c r="B7077" t="s">
        <v>7630</v>
      </c>
      <c r="C7077" t="s">
        <v>5917</v>
      </c>
      <c r="D7077">
        <v>2</v>
      </c>
    </row>
    <row r="7078" spans="1:4">
      <c r="A7078" s="2" t="s">
        <v>3455</v>
      </c>
      <c r="B7078" t="s">
        <v>7630</v>
      </c>
      <c r="C7078" t="s">
        <v>5917</v>
      </c>
      <c r="D7078">
        <v>2</v>
      </c>
    </row>
    <row r="7079" spans="1:4">
      <c r="A7079" s="2" t="s">
        <v>4704</v>
      </c>
      <c r="B7079" t="s">
        <v>7630</v>
      </c>
      <c r="C7079" t="s">
        <v>5917</v>
      </c>
      <c r="D7079">
        <v>2</v>
      </c>
    </row>
    <row r="7080" spans="1:4">
      <c r="A7080" s="2" t="s">
        <v>1969</v>
      </c>
      <c r="B7080" t="s">
        <v>7630</v>
      </c>
      <c r="C7080" t="s">
        <v>5917</v>
      </c>
      <c r="D7080">
        <v>2</v>
      </c>
    </row>
    <row r="7081" spans="1:4">
      <c r="A7081" s="2" t="s">
        <v>7439</v>
      </c>
      <c r="B7081" t="s">
        <v>7630</v>
      </c>
      <c r="C7081" t="s">
        <v>5917</v>
      </c>
      <c r="D7081">
        <v>2</v>
      </c>
    </row>
    <row r="7082" spans="1:4">
      <c r="A7082" s="2" t="s">
        <v>3792</v>
      </c>
      <c r="B7082" t="s">
        <v>7630</v>
      </c>
      <c r="C7082" t="s">
        <v>5917</v>
      </c>
      <c r="D7082">
        <v>2</v>
      </c>
    </row>
    <row r="7083" spans="1:4">
      <c r="A7083" s="2" t="s">
        <v>6821</v>
      </c>
      <c r="B7083" t="s">
        <v>5385</v>
      </c>
      <c r="C7083" t="s">
        <v>5917</v>
      </c>
      <c r="D7083">
        <v>1</v>
      </c>
    </row>
    <row r="7084" spans="1:4">
      <c r="A7084" s="2" t="s">
        <v>5517</v>
      </c>
      <c r="B7084" t="s">
        <v>2770</v>
      </c>
      <c r="C7084" t="s">
        <v>5917</v>
      </c>
      <c r="D7084">
        <v>2</v>
      </c>
    </row>
    <row r="7085" spans="1:4">
      <c r="A7085" s="2" t="s">
        <v>1015</v>
      </c>
      <c r="B7085" t="s">
        <v>2771</v>
      </c>
      <c r="C7085" t="s">
        <v>5917</v>
      </c>
      <c r="D7085">
        <v>1</v>
      </c>
    </row>
    <row r="7086" spans="1:4">
      <c r="A7086" s="2" t="s">
        <v>2557</v>
      </c>
      <c r="B7086" t="s">
        <v>5385</v>
      </c>
      <c r="C7086" t="s">
        <v>5917</v>
      </c>
      <c r="D7086">
        <v>1</v>
      </c>
    </row>
    <row r="7087" spans="1:4">
      <c r="A7087" s="2" t="s">
        <v>5476</v>
      </c>
      <c r="B7087" t="s">
        <v>7630</v>
      </c>
      <c r="C7087" t="s">
        <v>5917</v>
      </c>
      <c r="D7087">
        <v>2</v>
      </c>
    </row>
    <row r="7088" spans="1:4">
      <c r="A7088" s="2" t="s">
        <v>4608</v>
      </c>
      <c r="B7088" t="s">
        <v>7630</v>
      </c>
      <c r="C7088" t="s">
        <v>5917</v>
      </c>
      <c r="D7088">
        <v>2</v>
      </c>
    </row>
    <row r="7089" spans="1:4">
      <c r="A7089" s="2" t="s">
        <v>4249</v>
      </c>
      <c r="B7089" t="s">
        <v>7630</v>
      </c>
      <c r="C7089" t="s">
        <v>5917</v>
      </c>
      <c r="D7089">
        <v>2</v>
      </c>
    </row>
    <row r="7090" spans="1:4">
      <c r="A7090" s="2" t="s">
        <v>3501</v>
      </c>
      <c r="B7090" t="s">
        <v>7630</v>
      </c>
      <c r="C7090" t="s">
        <v>5917</v>
      </c>
      <c r="D7090">
        <v>2</v>
      </c>
    </row>
    <row r="7091" spans="1:4">
      <c r="A7091" s="2" t="s">
        <v>2036</v>
      </c>
      <c r="B7091" t="s">
        <v>7630</v>
      </c>
      <c r="C7091" t="s">
        <v>5917</v>
      </c>
      <c r="D7091">
        <v>2</v>
      </c>
    </row>
    <row r="7092" spans="1:4">
      <c r="A7092" s="2" t="s">
        <v>1875</v>
      </c>
      <c r="B7092" t="s">
        <v>7630</v>
      </c>
      <c r="C7092" t="s">
        <v>5917</v>
      </c>
      <c r="D7092">
        <v>2</v>
      </c>
    </row>
    <row r="7093" spans="1:4">
      <c r="A7093" s="2" t="s">
        <v>7197</v>
      </c>
      <c r="B7093" t="s">
        <v>5385</v>
      </c>
      <c r="C7093" t="s">
        <v>5917</v>
      </c>
      <c r="D7093">
        <v>1</v>
      </c>
    </row>
    <row r="7094" spans="1:4">
      <c r="A7094" s="2" t="s">
        <v>2674</v>
      </c>
      <c r="B7094" t="s">
        <v>5916</v>
      </c>
      <c r="C7094" t="s">
        <v>5917</v>
      </c>
      <c r="D7094">
        <v>1</v>
      </c>
    </row>
    <row r="7095" spans="1:4">
      <c r="A7095" s="2" t="s">
        <v>4110</v>
      </c>
      <c r="B7095" t="s">
        <v>7630</v>
      </c>
      <c r="C7095" t="s">
        <v>5917</v>
      </c>
      <c r="D7095">
        <v>2</v>
      </c>
    </row>
    <row r="7096" spans="1:4">
      <c r="A7096" s="2" t="s">
        <v>3071</v>
      </c>
      <c r="B7096" t="s">
        <v>7630</v>
      </c>
      <c r="C7096" t="s">
        <v>5917</v>
      </c>
      <c r="D7096">
        <v>2</v>
      </c>
    </row>
    <row r="7097" spans="1:4">
      <c r="A7097" s="2" t="s">
        <v>5141</v>
      </c>
      <c r="B7097" t="s">
        <v>7630</v>
      </c>
      <c r="C7097" t="s">
        <v>5917</v>
      </c>
      <c r="D7097">
        <v>2</v>
      </c>
    </row>
    <row r="7098" spans="1:4">
      <c r="A7098" s="2" t="s">
        <v>2895</v>
      </c>
      <c r="B7098" t="s">
        <v>7630</v>
      </c>
      <c r="C7098" t="s">
        <v>5917</v>
      </c>
      <c r="D7098">
        <v>2</v>
      </c>
    </row>
    <row r="7099" spans="1:4">
      <c r="A7099" s="2" t="s">
        <v>2382</v>
      </c>
      <c r="B7099" t="s">
        <v>5385</v>
      </c>
      <c r="C7099" t="s">
        <v>5917</v>
      </c>
      <c r="D7099">
        <v>1</v>
      </c>
    </row>
    <row r="7100" spans="1:4">
      <c r="A7100" s="2" t="s">
        <v>344</v>
      </c>
      <c r="B7100" t="s">
        <v>5916</v>
      </c>
      <c r="C7100" t="s">
        <v>5917</v>
      </c>
      <c r="D7100">
        <v>1</v>
      </c>
    </row>
    <row r="7101" spans="1:4">
      <c r="A7101" s="2" t="s">
        <v>1343</v>
      </c>
      <c r="B7101" t="s">
        <v>7630</v>
      </c>
      <c r="C7101" t="s">
        <v>5917</v>
      </c>
      <c r="D7101">
        <v>2</v>
      </c>
    </row>
    <row r="7102" spans="1:4">
      <c r="A7102" s="2" t="s">
        <v>3630</v>
      </c>
      <c r="B7102" t="s">
        <v>7630</v>
      </c>
      <c r="C7102" t="s">
        <v>5917</v>
      </c>
      <c r="D7102">
        <v>2</v>
      </c>
    </row>
    <row r="7103" spans="1:4">
      <c r="A7103" s="2" t="s">
        <v>7569</v>
      </c>
      <c r="B7103" t="s">
        <v>7630</v>
      </c>
      <c r="C7103" t="s">
        <v>5917</v>
      </c>
      <c r="D7103">
        <v>2</v>
      </c>
    </row>
    <row r="7104" spans="1:4">
      <c r="A7104" s="2" t="s">
        <v>5072</v>
      </c>
      <c r="B7104" t="s">
        <v>5385</v>
      </c>
      <c r="C7104" t="s">
        <v>5917</v>
      </c>
      <c r="D7104">
        <v>1</v>
      </c>
    </row>
    <row r="7105" spans="1:4">
      <c r="A7105" s="2" t="s">
        <v>1175</v>
      </c>
      <c r="B7105" t="s">
        <v>5916</v>
      </c>
      <c r="C7105" t="s">
        <v>5758</v>
      </c>
      <c r="D7105">
        <v>1</v>
      </c>
    </row>
    <row r="7106" spans="1:4">
      <c r="A7106" s="2" t="s">
        <v>2535</v>
      </c>
      <c r="B7106" t="s">
        <v>1011</v>
      </c>
      <c r="C7106" t="s">
        <v>5917</v>
      </c>
      <c r="D7106">
        <v>1</v>
      </c>
    </row>
    <row r="7107" spans="1:4">
      <c r="A7107" s="2" t="s">
        <v>4973</v>
      </c>
      <c r="B7107" t="s">
        <v>7630</v>
      </c>
      <c r="C7107" t="s">
        <v>5917</v>
      </c>
      <c r="D7107">
        <v>2</v>
      </c>
    </row>
    <row r="7108" spans="1:4">
      <c r="A7108" s="2" t="s">
        <v>3144</v>
      </c>
      <c r="B7108" t="s">
        <v>7630</v>
      </c>
      <c r="C7108" t="s">
        <v>5917</v>
      </c>
      <c r="D7108">
        <v>2</v>
      </c>
    </row>
    <row r="7109" spans="1:4">
      <c r="A7109" s="2" t="s">
        <v>7992</v>
      </c>
      <c r="B7109" t="s">
        <v>7630</v>
      </c>
      <c r="C7109" t="s">
        <v>5917</v>
      </c>
      <c r="D7109">
        <v>2</v>
      </c>
    </row>
    <row r="7110" spans="1:4">
      <c r="A7110" s="2" t="s">
        <v>7983</v>
      </c>
      <c r="B7110" t="s">
        <v>7630</v>
      </c>
      <c r="C7110" t="s">
        <v>5917</v>
      </c>
      <c r="D7110">
        <v>2</v>
      </c>
    </row>
    <row r="7111" spans="1:4">
      <c r="A7111" s="2" t="s">
        <v>5522</v>
      </c>
      <c r="B7111" t="s">
        <v>7630</v>
      </c>
      <c r="C7111" t="s">
        <v>5917</v>
      </c>
      <c r="D7111">
        <v>2</v>
      </c>
    </row>
    <row r="7112" spans="1:4">
      <c r="A7112" s="2" t="s">
        <v>4879</v>
      </c>
      <c r="B7112" t="s">
        <v>7630</v>
      </c>
      <c r="C7112" t="s">
        <v>5917</v>
      </c>
      <c r="D7112">
        <v>2</v>
      </c>
    </row>
    <row r="7113" spans="1:4">
      <c r="A7113" s="2" t="s">
        <v>2237</v>
      </c>
      <c r="B7113" t="s">
        <v>7630</v>
      </c>
      <c r="C7113" t="s">
        <v>5917</v>
      </c>
      <c r="D7113">
        <v>2</v>
      </c>
    </row>
    <row r="7114" spans="1:4">
      <c r="A7114" s="2" t="s">
        <v>912</v>
      </c>
      <c r="B7114" t="s">
        <v>5385</v>
      </c>
      <c r="C7114" t="s">
        <v>5917</v>
      </c>
      <c r="D7114">
        <v>1</v>
      </c>
    </row>
    <row r="7115" spans="1:4">
      <c r="A7115" s="2" t="s">
        <v>899</v>
      </c>
      <c r="B7115" t="s">
        <v>5385</v>
      </c>
      <c r="C7115" t="s">
        <v>5917</v>
      </c>
      <c r="D7115">
        <v>1</v>
      </c>
    </row>
    <row r="7116" spans="1:4">
      <c r="A7116" s="2" t="s">
        <v>2675</v>
      </c>
      <c r="B7116" t="s">
        <v>5916</v>
      </c>
      <c r="C7116" t="s">
        <v>5917</v>
      </c>
      <c r="D7116">
        <v>1</v>
      </c>
    </row>
    <row r="7117" spans="1:4">
      <c r="A7117" s="2" t="s">
        <v>186</v>
      </c>
      <c r="B7117" t="s">
        <v>2682</v>
      </c>
      <c r="C7117" t="s">
        <v>5917</v>
      </c>
      <c r="D7117">
        <v>1</v>
      </c>
    </row>
    <row r="7118" spans="1:4">
      <c r="A7118" s="2" t="s">
        <v>6429</v>
      </c>
      <c r="B7118" t="s">
        <v>5916</v>
      </c>
      <c r="C7118" t="s">
        <v>5917</v>
      </c>
      <c r="D7118">
        <v>1</v>
      </c>
    </row>
    <row r="7119" spans="1:4">
      <c r="A7119" s="2" t="s">
        <v>4291</v>
      </c>
      <c r="B7119" t="s">
        <v>7630</v>
      </c>
      <c r="C7119" t="s">
        <v>5917</v>
      </c>
      <c r="D7119">
        <v>2</v>
      </c>
    </row>
    <row r="7120" spans="1:4">
      <c r="A7120" s="2" t="s">
        <v>4851</v>
      </c>
      <c r="B7120" t="s">
        <v>7630</v>
      </c>
      <c r="C7120" t="s">
        <v>5917</v>
      </c>
      <c r="D7120">
        <v>2</v>
      </c>
    </row>
    <row r="7121" spans="1:4">
      <c r="A7121" s="2" t="s">
        <v>6903</v>
      </c>
      <c r="B7121" t="s">
        <v>7630</v>
      </c>
      <c r="C7121" t="s">
        <v>5917</v>
      </c>
      <c r="D7121">
        <v>2</v>
      </c>
    </row>
    <row r="7122" spans="1:4">
      <c r="A7122" s="2" t="s">
        <v>7182</v>
      </c>
      <c r="B7122" t="s">
        <v>7630</v>
      </c>
      <c r="C7122" t="s">
        <v>5917</v>
      </c>
      <c r="D7122">
        <v>2</v>
      </c>
    </row>
    <row r="7123" spans="1:4">
      <c r="A7123" s="2" t="s">
        <v>577</v>
      </c>
      <c r="B7123" t="s">
        <v>5385</v>
      </c>
      <c r="C7123" t="s">
        <v>5917</v>
      </c>
      <c r="D7123">
        <v>1</v>
      </c>
    </row>
    <row r="7124" spans="1:4">
      <c r="A7124" s="2" t="s">
        <v>578</v>
      </c>
      <c r="B7124" t="s">
        <v>5385</v>
      </c>
      <c r="C7124" t="s">
        <v>5917</v>
      </c>
      <c r="D7124">
        <v>1</v>
      </c>
    </row>
    <row r="7125" spans="1:4">
      <c r="A7125" s="2" t="s">
        <v>4574</v>
      </c>
      <c r="B7125" t="s">
        <v>7630</v>
      </c>
      <c r="C7125" t="s">
        <v>5917</v>
      </c>
      <c r="D7125">
        <v>2</v>
      </c>
    </row>
    <row r="7126" spans="1:4">
      <c r="A7126" s="2" t="s">
        <v>4363</v>
      </c>
      <c r="B7126" t="s">
        <v>7630</v>
      </c>
      <c r="C7126" t="s">
        <v>5917</v>
      </c>
      <c r="D7126">
        <v>2</v>
      </c>
    </row>
    <row r="7127" spans="1:4">
      <c r="A7127" s="2" t="s">
        <v>4037</v>
      </c>
      <c r="B7127" t="s">
        <v>7630</v>
      </c>
      <c r="C7127" t="s">
        <v>5917</v>
      </c>
      <c r="D7127">
        <v>2</v>
      </c>
    </row>
    <row r="7128" spans="1:4">
      <c r="A7128" s="2" t="s">
        <v>3910</v>
      </c>
      <c r="B7128" t="s">
        <v>7630</v>
      </c>
      <c r="C7128" t="s">
        <v>5917</v>
      </c>
      <c r="D7128">
        <v>2</v>
      </c>
    </row>
    <row r="7129" spans="1:4">
      <c r="A7129" s="2" t="s">
        <v>7520</v>
      </c>
      <c r="B7129" t="s">
        <v>7630</v>
      </c>
      <c r="C7129" t="s">
        <v>5917</v>
      </c>
      <c r="D7129">
        <v>2</v>
      </c>
    </row>
    <row r="7130" spans="1:4">
      <c r="A7130" s="2" t="s">
        <v>3128</v>
      </c>
      <c r="B7130" t="s">
        <v>7630</v>
      </c>
      <c r="C7130" t="s">
        <v>5917</v>
      </c>
      <c r="D7130">
        <v>2</v>
      </c>
    </row>
    <row r="7131" spans="1:4">
      <c r="A7131" s="2" t="s">
        <v>3061</v>
      </c>
      <c r="B7131" t="s">
        <v>7630</v>
      </c>
      <c r="C7131" t="s">
        <v>5917</v>
      </c>
      <c r="D7131">
        <v>2</v>
      </c>
    </row>
    <row r="7132" spans="1:4">
      <c r="A7132" s="2" t="s">
        <v>662</v>
      </c>
      <c r="B7132" t="s">
        <v>5385</v>
      </c>
      <c r="C7132" t="s">
        <v>5917</v>
      </c>
      <c r="D7132">
        <v>1</v>
      </c>
    </row>
    <row r="7133" spans="1:4">
      <c r="A7133" s="2" t="s">
        <v>1333</v>
      </c>
      <c r="B7133" t="s">
        <v>7630</v>
      </c>
      <c r="C7133" t="s">
        <v>5917</v>
      </c>
      <c r="D7133">
        <v>2</v>
      </c>
    </row>
    <row r="7134" spans="1:4">
      <c r="A7134" s="2" t="s">
        <v>4122</v>
      </c>
      <c r="B7134" t="s">
        <v>7630</v>
      </c>
      <c r="C7134" t="s">
        <v>5917</v>
      </c>
      <c r="D7134">
        <v>2</v>
      </c>
    </row>
    <row r="7135" spans="1:4">
      <c r="A7135" s="2" t="s">
        <v>3525</v>
      </c>
      <c r="B7135" t="s">
        <v>7630</v>
      </c>
      <c r="C7135" t="s">
        <v>5917</v>
      </c>
      <c r="D7135">
        <v>2</v>
      </c>
    </row>
    <row r="7136" spans="1:4">
      <c r="A7136" s="2" t="s">
        <v>2934</v>
      </c>
      <c r="B7136" t="s">
        <v>7630</v>
      </c>
      <c r="C7136" t="s">
        <v>5917</v>
      </c>
      <c r="D7136">
        <v>2</v>
      </c>
    </row>
    <row r="7137" spans="1:4">
      <c r="A7137" s="2" t="s">
        <v>3119</v>
      </c>
      <c r="B7137" t="s">
        <v>7630</v>
      </c>
      <c r="C7137" t="s">
        <v>5917</v>
      </c>
      <c r="D7137">
        <v>2</v>
      </c>
    </row>
    <row r="7138" spans="1:4">
      <c r="A7138" s="2" t="s">
        <v>4783</v>
      </c>
      <c r="B7138" t="s">
        <v>7630</v>
      </c>
      <c r="C7138" t="s">
        <v>5917</v>
      </c>
      <c r="D7138">
        <v>2</v>
      </c>
    </row>
    <row r="7139" spans="1:4">
      <c r="A7139" s="2" t="s">
        <v>2584</v>
      </c>
      <c r="B7139" t="s">
        <v>5385</v>
      </c>
      <c r="C7139" t="s">
        <v>5917</v>
      </c>
      <c r="D7139">
        <v>1</v>
      </c>
    </row>
    <row r="7140" spans="1:4">
      <c r="A7140" s="2" t="s">
        <v>659</v>
      </c>
      <c r="B7140" t="s">
        <v>5385</v>
      </c>
      <c r="C7140" t="s">
        <v>5917</v>
      </c>
      <c r="D7140">
        <v>1</v>
      </c>
    </row>
    <row r="7141" spans="1:4">
      <c r="A7141" s="2" t="s">
        <v>7638</v>
      </c>
      <c r="B7141" t="s">
        <v>7630</v>
      </c>
      <c r="C7141" t="s">
        <v>5917</v>
      </c>
      <c r="D7141">
        <v>2</v>
      </c>
    </row>
    <row r="7142" spans="1:4">
      <c r="A7142" s="2" t="s">
        <v>7563</v>
      </c>
      <c r="B7142" t="s">
        <v>7630</v>
      </c>
      <c r="C7142" t="s">
        <v>5917</v>
      </c>
      <c r="D7142">
        <v>2</v>
      </c>
    </row>
    <row r="7143" spans="1:4">
      <c r="A7143" s="2" t="s">
        <v>5167</v>
      </c>
      <c r="B7143" t="s">
        <v>5385</v>
      </c>
      <c r="C7143" t="s">
        <v>5756</v>
      </c>
      <c r="D7143">
        <v>1</v>
      </c>
    </row>
    <row r="7144" spans="1:4">
      <c r="A7144" s="2" t="s">
        <v>2156</v>
      </c>
      <c r="B7144" t="s">
        <v>7630</v>
      </c>
      <c r="C7144" t="s">
        <v>5917</v>
      </c>
      <c r="D7144">
        <v>2</v>
      </c>
    </row>
    <row r="7145" spans="1:4">
      <c r="A7145" s="2" t="s">
        <v>6435</v>
      </c>
      <c r="B7145" t="s">
        <v>5385</v>
      </c>
      <c r="C7145" t="s">
        <v>5917</v>
      </c>
      <c r="D7145">
        <v>1</v>
      </c>
    </row>
    <row r="7146" spans="1:4">
      <c r="A7146" s="2" t="s">
        <v>2519</v>
      </c>
      <c r="B7146" t="s">
        <v>5172</v>
      </c>
      <c r="C7146" t="s">
        <v>5917</v>
      </c>
      <c r="D7146">
        <v>1</v>
      </c>
    </row>
    <row r="7147" spans="1:4">
      <c r="A7147" s="2" t="s">
        <v>5781</v>
      </c>
      <c r="B7147" t="s">
        <v>5385</v>
      </c>
      <c r="C7147" t="s">
        <v>5757</v>
      </c>
      <c r="D7147">
        <v>1</v>
      </c>
    </row>
    <row r="7148" spans="1:4">
      <c r="A7148" s="2" t="s">
        <v>7015</v>
      </c>
      <c r="B7148" t="s">
        <v>5385</v>
      </c>
      <c r="C7148" t="s">
        <v>5917</v>
      </c>
      <c r="D7148">
        <v>1</v>
      </c>
    </row>
    <row r="7149" spans="1:4">
      <c r="A7149" s="2" t="s">
        <v>5396</v>
      </c>
      <c r="B7149" t="s">
        <v>5916</v>
      </c>
      <c r="C7149" t="s">
        <v>5917</v>
      </c>
      <c r="D7149">
        <v>1</v>
      </c>
    </row>
    <row r="7150" spans="1:4">
      <c r="A7150" s="2" t="s">
        <v>2627</v>
      </c>
      <c r="B7150" t="s">
        <v>5916</v>
      </c>
      <c r="C7150" t="s">
        <v>5756</v>
      </c>
      <c r="D7150">
        <v>1</v>
      </c>
    </row>
    <row r="7151" spans="1:4">
      <c r="A7151" s="2" t="s">
        <v>5459</v>
      </c>
      <c r="B7151" t="s">
        <v>7630</v>
      </c>
      <c r="C7151" t="s">
        <v>5917</v>
      </c>
      <c r="D7151">
        <v>2</v>
      </c>
    </row>
    <row r="7152" spans="1:4">
      <c r="A7152" s="2" t="s">
        <v>4379</v>
      </c>
      <c r="B7152" t="s">
        <v>7630</v>
      </c>
      <c r="C7152" t="s">
        <v>5917</v>
      </c>
      <c r="D7152">
        <v>2</v>
      </c>
    </row>
    <row r="7153" spans="1:4">
      <c r="A7153" s="2" t="s">
        <v>4138</v>
      </c>
      <c r="B7153" t="s">
        <v>7630</v>
      </c>
      <c r="C7153" t="s">
        <v>5917</v>
      </c>
      <c r="D7153">
        <v>2</v>
      </c>
    </row>
    <row r="7154" spans="1:4">
      <c r="A7154" s="2" t="s">
        <v>7974</v>
      </c>
      <c r="B7154" t="s">
        <v>7630</v>
      </c>
      <c r="C7154" t="s">
        <v>5917</v>
      </c>
      <c r="D7154">
        <v>2</v>
      </c>
    </row>
    <row r="7155" spans="1:4">
      <c r="A7155" s="2" t="s">
        <v>7981</v>
      </c>
      <c r="B7155" t="s">
        <v>7630</v>
      </c>
      <c r="C7155" t="s">
        <v>5917</v>
      </c>
      <c r="D7155">
        <v>2</v>
      </c>
    </row>
    <row r="7156" spans="1:4">
      <c r="A7156" s="2" t="s">
        <v>5724</v>
      </c>
      <c r="B7156" t="s">
        <v>7630</v>
      </c>
      <c r="C7156" t="s">
        <v>5917</v>
      </c>
      <c r="D7156">
        <v>2</v>
      </c>
    </row>
    <row r="7157" spans="1:4">
      <c r="A7157" s="2" t="s">
        <v>980</v>
      </c>
      <c r="B7157" t="s">
        <v>5916</v>
      </c>
      <c r="C7157" t="s">
        <v>5917</v>
      </c>
      <c r="D7157">
        <v>1</v>
      </c>
    </row>
    <row r="7158" spans="1:4">
      <c r="A7158" s="2" t="s">
        <v>1464</v>
      </c>
      <c r="B7158" t="s">
        <v>7630</v>
      </c>
      <c r="C7158" t="s">
        <v>5917</v>
      </c>
      <c r="D7158">
        <v>2</v>
      </c>
    </row>
    <row r="7159" spans="1:4">
      <c r="A7159" s="2" t="s">
        <v>3326</v>
      </c>
      <c r="B7159" t="s">
        <v>7630</v>
      </c>
      <c r="C7159" t="s">
        <v>5917</v>
      </c>
      <c r="D7159">
        <v>2</v>
      </c>
    </row>
    <row r="7160" spans="1:4">
      <c r="A7160" s="2" t="s">
        <v>3329</v>
      </c>
      <c r="B7160" t="s">
        <v>7630</v>
      </c>
      <c r="C7160" t="s">
        <v>5917</v>
      </c>
      <c r="D7160">
        <v>2</v>
      </c>
    </row>
    <row r="7161" spans="1:4">
      <c r="A7161" s="2" t="s">
        <v>3032</v>
      </c>
      <c r="B7161" t="s">
        <v>7630</v>
      </c>
      <c r="C7161" t="s">
        <v>5917</v>
      </c>
      <c r="D7161">
        <v>2</v>
      </c>
    </row>
    <row r="7162" spans="1:4">
      <c r="A7162" s="2" t="s">
        <v>6335</v>
      </c>
      <c r="B7162" t="s">
        <v>7630</v>
      </c>
      <c r="C7162" t="s">
        <v>5917</v>
      </c>
      <c r="D7162">
        <v>2</v>
      </c>
    </row>
    <row r="7163" spans="1:4">
      <c r="A7163" s="2" t="s">
        <v>5808</v>
      </c>
      <c r="B7163" t="s">
        <v>5173</v>
      </c>
      <c r="C7163" t="s">
        <v>5758</v>
      </c>
      <c r="D7163">
        <v>1</v>
      </c>
    </row>
    <row r="7164" spans="1:4">
      <c r="A7164" s="2" t="s">
        <v>5095</v>
      </c>
      <c r="B7164" t="s">
        <v>7630</v>
      </c>
      <c r="C7164" t="s">
        <v>5917</v>
      </c>
      <c r="D7164">
        <v>2</v>
      </c>
    </row>
    <row r="7165" spans="1:4">
      <c r="A7165" s="2" t="s">
        <v>6489</v>
      </c>
      <c r="B7165" t="s">
        <v>7630</v>
      </c>
      <c r="C7165" t="s">
        <v>5917</v>
      </c>
      <c r="D7165">
        <v>2</v>
      </c>
    </row>
    <row r="7166" spans="1:4">
      <c r="A7166" s="2" t="s">
        <v>6745</v>
      </c>
      <c r="B7166" t="s">
        <v>7630</v>
      </c>
      <c r="C7166" t="s">
        <v>5917</v>
      </c>
      <c r="D7166">
        <v>2</v>
      </c>
    </row>
    <row r="7167" spans="1:4">
      <c r="A7167" s="2" t="s">
        <v>7153</v>
      </c>
      <c r="B7167" t="s">
        <v>7630</v>
      </c>
      <c r="C7167" t="s">
        <v>5917</v>
      </c>
      <c r="D7167">
        <v>2</v>
      </c>
    </row>
    <row r="7168" spans="1:4">
      <c r="A7168" s="2" t="s">
        <v>43</v>
      </c>
      <c r="B7168" t="s">
        <v>5916</v>
      </c>
      <c r="C7168" t="s">
        <v>5917</v>
      </c>
      <c r="D7168">
        <v>1</v>
      </c>
    </row>
    <row r="7169" spans="1:4">
      <c r="A7169" s="2" t="s">
        <v>56</v>
      </c>
      <c r="B7169" t="s">
        <v>5385</v>
      </c>
      <c r="C7169" t="s">
        <v>5917</v>
      </c>
      <c r="D7169">
        <v>3</v>
      </c>
    </row>
    <row r="7170" spans="1:4">
      <c r="A7170" s="2" t="s">
        <v>3677</v>
      </c>
      <c r="B7170" t="s">
        <v>7630</v>
      </c>
      <c r="C7170" t="s">
        <v>5917</v>
      </c>
      <c r="D7170">
        <v>2</v>
      </c>
    </row>
    <row r="7171" spans="1:4">
      <c r="A7171" s="2" t="s">
        <v>3909</v>
      </c>
      <c r="B7171" t="s">
        <v>7630</v>
      </c>
      <c r="C7171" t="s">
        <v>5917</v>
      </c>
      <c r="D7171">
        <v>2</v>
      </c>
    </row>
    <row r="7172" spans="1:4">
      <c r="A7172" s="2" t="s">
        <v>1765</v>
      </c>
      <c r="B7172" t="s">
        <v>7630</v>
      </c>
      <c r="C7172" t="s">
        <v>5917</v>
      </c>
      <c r="D7172">
        <v>2</v>
      </c>
    </row>
    <row r="7173" spans="1:4">
      <c r="A7173" s="2" t="s">
        <v>5896</v>
      </c>
      <c r="B7173" t="s">
        <v>7630</v>
      </c>
      <c r="C7173" t="s">
        <v>5917</v>
      </c>
      <c r="D7173">
        <v>2</v>
      </c>
    </row>
    <row r="7174" spans="1:4">
      <c r="A7174" s="2" t="s">
        <v>7715</v>
      </c>
      <c r="B7174" t="s">
        <v>5385</v>
      </c>
      <c r="C7174" t="s">
        <v>5917</v>
      </c>
      <c r="D7174">
        <v>1</v>
      </c>
    </row>
    <row r="7175" spans="1:4">
      <c r="A7175" s="2" t="s">
        <v>5296</v>
      </c>
      <c r="B7175" t="s">
        <v>7630</v>
      </c>
      <c r="C7175" t="s">
        <v>5758</v>
      </c>
      <c r="D7175">
        <v>2</v>
      </c>
    </row>
    <row r="7176" spans="1:4">
      <c r="A7176" s="2" t="s">
        <v>864</v>
      </c>
      <c r="B7176" t="s">
        <v>5916</v>
      </c>
      <c r="C7176" t="s">
        <v>5917</v>
      </c>
      <c r="D7176">
        <v>1</v>
      </c>
    </row>
    <row r="7177" spans="1:4">
      <c r="A7177" s="2" t="s">
        <v>785</v>
      </c>
      <c r="B7177" t="s">
        <v>946</v>
      </c>
      <c r="C7177" t="s">
        <v>5917</v>
      </c>
      <c r="D7177">
        <v>1</v>
      </c>
    </row>
    <row r="7178" spans="1:4">
      <c r="A7178" s="2" t="s">
        <v>187</v>
      </c>
      <c r="B7178" t="s">
        <v>2594</v>
      </c>
      <c r="C7178" t="s">
        <v>5917</v>
      </c>
      <c r="D7178">
        <v>1</v>
      </c>
    </row>
    <row r="7179" spans="1:4">
      <c r="A7179" s="2" t="s">
        <v>5194</v>
      </c>
      <c r="B7179" t="s">
        <v>1011</v>
      </c>
      <c r="C7179" t="s">
        <v>5917</v>
      </c>
      <c r="D7179">
        <v>1</v>
      </c>
    </row>
    <row r="7180" spans="1:4">
      <c r="A7180" s="2" t="s">
        <v>3991</v>
      </c>
      <c r="B7180" t="s">
        <v>7630</v>
      </c>
      <c r="C7180" t="s">
        <v>5917</v>
      </c>
      <c r="D7180">
        <v>2</v>
      </c>
    </row>
    <row r="7181" spans="1:4">
      <c r="A7181" s="2" t="s">
        <v>7517</v>
      </c>
      <c r="B7181" t="s">
        <v>5385</v>
      </c>
      <c r="C7181" t="s">
        <v>5917</v>
      </c>
      <c r="D7181">
        <v>1</v>
      </c>
    </row>
    <row r="7182" spans="1:4">
      <c r="A7182" s="2" t="s">
        <v>3650</v>
      </c>
      <c r="B7182" t="s">
        <v>7630</v>
      </c>
      <c r="C7182" t="s">
        <v>5917</v>
      </c>
      <c r="D7182">
        <v>2</v>
      </c>
    </row>
    <row r="7183" spans="1:4">
      <c r="A7183" s="2" t="s">
        <v>2061</v>
      </c>
      <c r="B7183" t="s">
        <v>7630</v>
      </c>
      <c r="C7183" t="s">
        <v>5917</v>
      </c>
      <c r="D7183">
        <v>2</v>
      </c>
    </row>
    <row r="7184" spans="1:4">
      <c r="A7184" s="2" t="s">
        <v>2339</v>
      </c>
      <c r="B7184" t="s">
        <v>2770</v>
      </c>
      <c r="C7184" t="s">
        <v>5917</v>
      </c>
      <c r="D7184">
        <v>2</v>
      </c>
    </row>
    <row r="7185" spans="1:4">
      <c r="A7185" s="2" t="s">
        <v>966</v>
      </c>
      <c r="B7185" t="s">
        <v>5385</v>
      </c>
      <c r="C7185" t="s">
        <v>5917</v>
      </c>
      <c r="D7185">
        <v>1</v>
      </c>
    </row>
    <row r="7186" spans="1:4">
      <c r="A7186" s="2" t="s">
        <v>25</v>
      </c>
      <c r="B7186" t="s">
        <v>5385</v>
      </c>
      <c r="C7186" t="s">
        <v>5917</v>
      </c>
      <c r="D7186">
        <v>1</v>
      </c>
    </row>
    <row r="7187" spans="1:4">
      <c r="A7187" s="2" t="s">
        <v>579</v>
      </c>
      <c r="B7187" t="s">
        <v>5385</v>
      </c>
      <c r="C7187" t="s">
        <v>5917</v>
      </c>
      <c r="D7187">
        <v>1</v>
      </c>
    </row>
    <row r="7188" spans="1:4">
      <c r="A7188" s="2" t="s">
        <v>4273</v>
      </c>
      <c r="B7188" t="s">
        <v>7630</v>
      </c>
      <c r="C7188" t="s">
        <v>5917</v>
      </c>
      <c r="D7188">
        <v>2</v>
      </c>
    </row>
    <row r="7189" spans="1:4">
      <c r="A7189" s="2" t="s">
        <v>2168</v>
      </c>
      <c r="B7189" t="s">
        <v>7630</v>
      </c>
      <c r="C7189" t="s">
        <v>5917</v>
      </c>
      <c r="D7189">
        <v>2</v>
      </c>
    </row>
    <row r="7190" spans="1:4">
      <c r="A7190" s="2" t="s">
        <v>6032</v>
      </c>
      <c r="B7190" t="s">
        <v>5172</v>
      </c>
      <c r="C7190" t="s">
        <v>5758</v>
      </c>
      <c r="D7190">
        <v>2</v>
      </c>
    </row>
    <row r="7191" spans="1:4">
      <c r="A7191" s="2" t="s">
        <v>6955</v>
      </c>
      <c r="B7191" t="s">
        <v>7630</v>
      </c>
      <c r="C7191" t="s">
        <v>5917</v>
      </c>
      <c r="D7191">
        <v>2</v>
      </c>
    </row>
    <row r="7192" spans="1:4">
      <c r="A7192" s="2" t="s">
        <v>1719</v>
      </c>
      <c r="B7192" t="s">
        <v>7630</v>
      </c>
      <c r="C7192" t="s">
        <v>5917</v>
      </c>
      <c r="D7192">
        <v>2</v>
      </c>
    </row>
    <row r="7193" spans="1:4">
      <c r="A7193" s="2" t="s">
        <v>5142</v>
      </c>
      <c r="B7193" t="s">
        <v>7630</v>
      </c>
      <c r="C7193" t="s">
        <v>5917</v>
      </c>
      <c r="D7193">
        <v>2</v>
      </c>
    </row>
    <row r="7194" spans="1:4">
      <c r="A7194" s="2" t="s">
        <v>5225</v>
      </c>
      <c r="B7194" t="s">
        <v>2770</v>
      </c>
      <c r="C7194" t="s">
        <v>5917</v>
      </c>
      <c r="D7194">
        <v>2</v>
      </c>
    </row>
    <row r="7195" spans="1:4">
      <c r="A7195" s="2" t="s">
        <v>6240</v>
      </c>
      <c r="B7195" t="s">
        <v>7630</v>
      </c>
      <c r="C7195" t="s">
        <v>5917</v>
      </c>
      <c r="D7195">
        <v>2</v>
      </c>
    </row>
    <row r="7196" spans="1:4">
      <c r="A7196" s="2" t="s">
        <v>33</v>
      </c>
      <c r="B7196" t="s">
        <v>5916</v>
      </c>
      <c r="C7196" t="s">
        <v>5917</v>
      </c>
      <c r="D7196">
        <v>1</v>
      </c>
    </row>
    <row r="7197" spans="1:4">
      <c r="A7197" s="2" t="s">
        <v>3182</v>
      </c>
      <c r="B7197" t="s">
        <v>7630</v>
      </c>
      <c r="C7197" t="s">
        <v>5917</v>
      </c>
      <c r="D7197">
        <v>2</v>
      </c>
    </row>
    <row r="7198" spans="1:4">
      <c r="A7198" s="2" t="s">
        <v>5140</v>
      </c>
      <c r="B7198" t="s">
        <v>7630</v>
      </c>
      <c r="C7198" t="s">
        <v>5917</v>
      </c>
      <c r="D7198">
        <v>2</v>
      </c>
    </row>
    <row r="7199" spans="1:4">
      <c r="A7199" s="2" t="s">
        <v>5064</v>
      </c>
      <c r="B7199" t="s">
        <v>5385</v>
      </c>
      <c r="C7199" t="s">
        <v>5917</v>
      </c>
      <c r="D7199">
        <v>1</v>
      </c>
    </row>
    <row r="7200" spans="1:4">
      <c r="A7200" s="2" t="s">
        <v>5834</v>
      </c>
      <c r="B7200" t="s">
        <v>7630</v>
      </c>
      <c r="C7200" t="s">
        <v>5917</v>
      </c>
      <c r="D7200">
        <v>2</v>
      </c>
    </row>
    <row r="7201" spans="1:4">
      <c r="A7201" s="2" t="s">
        <v>6737</v>
      </c>
      <c r="B7201" t="s">
        <v>7630</v>
      </c>
      <c r="C7201" t="s">
        <v>5917</v>
      </c>
      <c r="D7201">
        <v>2</v>
      </c>
    </row>
    <row r="7202" spans="1:4">
      <c r="A7202" s="2" t="s">
        <v>7349</v>
      </c>
      <c r="B7202" t="s">
        <v>5385</v>
      </c>
      <c r="C7202" t="s">
        <v>5917</v>
      </c>
      <c r="D7202">
        <v>1</v>
      </c>
    </row>
    <row r="7203" spans="1:4">
      <c r="A7203" s="2" t="s">
        <v>249</v>
      </c>
      <c r="B7203" t="s">
        <v>5385</v>
      </c>
      <c r="C7203" t="s">
        <v>5917</v>
      </c>
      <c r="D7203">
        <v>1</v>
      </c>
    </row>
    <row r="7204" spans="1:4">
      <c r="A7204" s="2" t="s">
        <v>5829</v>
      </c>
      <c r="B7204" t="s">
        <v>7630</v>
      </c>
      <c r="C7204" t="s">
        <v>5917</v>
      </c>
      <c r="D7204">
        <v>2</v>
      </c>
    </row>
    <row r="7205" spans="1:4">
      <c r="A7205" s="2" t="s">
        <v>6473</v>
      </c>
      <c r="B7205" t="s">
        <v>7630</v>
      </c>
      <c r="C7205" t="s">
        <v>5917</v>
      </c>
      <c r="D7205">
        <v>2</v>
      </c>
    </row>
    <row r="7206" spans="1:4">
      <c r="A7206" s="2" t="s">
        <v>1117</v>
      </c>
      <c r="B7206" t="s">
        <v>5916</v>
      </c>
      <c r="C7206" t="s">
        <v>5756</v>
      </c>
      <c r="D7206">
        <v>1</v>
      </c>
    </row>
    <row r="7207" spans="1:4">
      <c r="A7207" s="2" t="s">
        <v>2542</v>
      </c>
      <c r="B7207" t="s">
        <v>364</v>
      </c>
      <c r="C7207" t="s">
        <v>5917</v>
      </c>
      <c r="D7207">
        <v>1</v>
      </c>
    </row>
    <row r="7208" spans="1:4">
      <c r="A7208" s="2" t="s">
        <v>2676</v>
      </c>
      <c r="B7208" t="s">
        <v>5916</v>
      </c>
      <c r="C7208" t="s">
        <v>5917</v>
      </c>
      <c r="D7208">
        <v>1</v>
      </c>
    </row>
    <row r="7209" spans="1:4">
      <c r="A7209" s="2" t="s">
        <v>335</v>
      </c>
      <c r="B7209" t="s">
        <v>5385</v>
      </c>
      <c r="C7209" t="s">
        <v>5917</v>
      </c>
      <c r="D7209">
        <v>1</v>
      </c>
    </row>
    <row r="7210" spans="1:4">
      <c r="A7210" s="2" t="s">
        <v>6515</v>
      </c>
      <c r="B7210" t="s">
        <v>5916</v>
      </c>
      <c r="C7210" t="s">
        <v>5917</v>
      </c>
      <c r="D7210">
        <v>1</v>
      </c>
    </row>
    <row r="7211" spans="1:4">
      <c r="A7211" s="2" t="s">
        <v>4461</v>
      </c>
      <c r="B7211" t="s">
        <v>7630</v>
      </c>
      <c r="C7211" t="s">
        <v>5917</v>
      </c>
      <c r="D7211">
        <v>2</v>
      </c>
    </row>
    <row r="7212" spans="1:4">
      <c r="A7212" s="2" t="s">
        <v>4775</v>
      </c>
      <c r="B7212" t="s">
        <v>7630</v>
      </c>
      <c r="C7212" t="s">
        <v>5917</v>
      </c>
      <c r="D7212">
        <v>2</v>
      </c>
    </row>
    <row r="7213" spans="1:4">
      <c r="A7213" s="2" t="s">
        <v>4998</v>
      </c>
      <c r="B7213" t="s">
        <v>7630</v>
      </c>
      <c r="C7213" t="s">
        <v>5917</v>
      </c>
      <c r="D7213">
        <v>2</v>
      </c>
    </row>
    <row r="7214" spans="1:4">
      <c r="A7214" s="2" t="s">
        <v>8028</v>
      </c>
      <c r="B7214" t="s">
        <v>7630</v>
      </c>
      <c r="C7214" t="s">
        <v>5917</v>
      </c>
      <c r="D7214">
        <v>2</v>
      </c>
    </row>
    <row r="7215" spans="1:4">
      <c r="A7215" s="2" t="s">
        <v>6859</v>
      </c>
      <c r="B7215" t="s">
        <v>5385</v>
      </c>
      <c r="C7215" t="s">
        <v>5917</v>
      </c>
      <c r="D7215">
        <v>1</v>
      </c>
    </row>
    <row r="7216" spans="1:4">
      <c r="A7216" s="2" t="s">
        <v>855</v>
      </c>
      <c r="B7216" t="s">
        <v>5385</v>
      </c>
      <c r="C7216" t="s">
        <v>5917</v>
      </c>
      <c r="D7216">
        <v>1</v>
      </c>
    </row>
    <row r="7217" spans="1:4">
      <c r="A7217" s="2" t="s">
        <v>3843</v>
      </c>
      <c r="B7217" t="s">
        <v>7630</v>
      </c>
      <c r="C7217" t="s">
        <v>5917</v>
      </c>
      <c r="D7217">
        <v>2</v>
      </c>
    </row>
    <row r="7218" spans="1:4">
      <c r="A7218" s="2" t="s">
        <v>4086</v>
      </c>
      <c r="B7218" t="s">
        <v>7630</v>
      </c>
      <c r="C7218" t="s">
        <v>5917</v>
      </c>
      <c r="D7218">
        <v>2</v>
      </c>
    </row>
    <row r="7219" spans="1:4">
      <c r="A7219" s="2" t="s">
        <v>3962</v>
      </c>
      <c r="B7219" t="s">
        <v>7630</v>
      </c>
      <c r="C7219" t="s">
        <v>5917</v>
      </c>
      <c r="D7219">
        <v>2</v>
      </c>
    </row>
    <row r="7220" spans="1:4">
      <c r="A7220" s="2" t="s">
        <v>6295</v>
      </c>
      <c r="B7220" t="s">
        <v>7630</v>
      </c>
      <c r="C7220" t="s">
        <v>5917</v>
      </c>
      <c r="D7220">
        <v>2</v>
      </c>
    </row>
    <row r="7221" spans="1:4">
      <c r="A7221" s="2" t="s">
        <v>3082</v>
      </c>
      <c r="B7221" t="s">
        <v>7630</v>
      </c>
      <c r="C7221" t="s">
        <v>5917</v>
      </c>
      <c r="D7221">
        <v>2</v>
      </c>
    </row>
    <row r="7222" spans="1:4">
      <c r="A7222" s="2" t="s">
        <v>5797</v>
      </c>
      <c r="B7222" t="s">
        <v>7630</v>
      </c>
      <c r="C7222" t="s">
        <v>5757</v>
      </c>
      <c r="D7222">
        <v>2</v>
      </c>
    </row>
    <row r="7223" spans="1:4">
      <c r="A7223" s="2" t="s">
        <v>2677</v>
      </c>
      <c r="B7223" t="s">
        <v>5916</v>
      </c>
      <c r="C7223" t="s">
        <v>5917</v>
      </c>
      <c r="D7223">
        <v>1</v>
      </c>
    </row>
    <row r="7224" spans="1:4">
      <c r="A7224" s="2" t="s">
        <v>6779</v>
      </c>
      <c r="B7224" t="s">
        <v>7630</v>
      </c>
      <c r="C7224" t="s">
        <v>5917</v>
      </c>
      <c r="D7224">
        <v>2</v>
      </c>
    </row>
    <row r="7225" spans="1:4">
      <c r="A7225" s="2" t="s">
        <v>2182</v>
      </c>
      <c r="B7225" t="s">
        <v>5385</v>
      </c>
      <c r="C7225" t="s">
        <v>5917</v>
      </c>
      <c r="D7225">
        <v>1</v>
      </c>
    </row>
    <row r="7226" spans="1:4">
      <c r="A7226" s="2" t="s">
        <v>5589</v>
      </c>
      <c r="B7226" t="s">
        <v>7630</v>
      </c>
      <c r="C7226" t="s">
        <v>5917</v>
      </c>
      <c r="D7226">
        <v>2</v>
      </c>
    </row>
    <row r="7227" spans="1:4">
      <c r="A7227" s="2" t="s">
        <v>1909</v>
      </c>
      <c r="B7227" t="s">
        <v>7630</v>
      </c>
      <c r="C7227" t="s">
        <v>5917</v>
      </c>
      <c r="D7227">
        <v>2</v>
      </c>
    </row>
    <row r="7228" spans="1:4">
      <c r="A7228" s="2" t="s">
        <v>2366</v>
      </c>
      <c r="B7228" t="s">
        <v>5173</v>
      </c>
      <c r="C7228" t="s">
        <v>5757</v>
      </c>
      <c r="D7228">
        <v>2</v>
      </c>
    </row>
    <row r="7229" spans="1:4">
      <c r="A7229" s="2" t="s">
        <v>2416</v>
      </c>
      <c r="B7229" t="s">
        <v>2770</v>
      </c>
      <c r="C7229" t="s">
        <v>5917</v>
      </c>
      <c r="D7229">
        <v>2</v>
      </c>
    </row>
    <row r="7230" spans="1:4">
      <c r="A7230" s="2" t="s">
        <v>4966</v>
      </c>
      <c r="B7230" t="s">
        <v>7630</v>
      </c>
      <c r="C7230" t="s">
        <v>5917</v>
      </c>
      <c r="D7230">
        <v>2</v>
      </c>
    </row>
    <row r="7231" spans="1:4">
      <c r="A7231" s="2" t="s">
        <v>7959</v>
      </c>
      <c r="B7231" t="s">
        <v>7630</v>
      </c>
      <c r="C7231" t="s">
        <v>5917</v>
      </c>
      <c r="D7231">
        <v>2</v>
      </c>
    </row>
    <row r="7232" spans="1:4">
      <c r="A7232" s="2" t="s">
        <v>1773</v>
      </c>
      <c r="B7232" t="s">
        <v>7630</v>
      </c>
      <c r="C7232" t="s">
        <v>5917</v>
      </c>
      <c r="D7232">
        <v>2</v>
      </c>
    </row>
    <row r="7233" spans="1:4">
      <c r="A7233" s="2" t="s">
        <v>6962</v>
      </c>
      <c r="B7233" t="s">
        <v>5173</v>
      </c>
      <c r="C7233" t="s">
        <v>5917</v>
      </c>
      <c r="D7233">
        <v>2</v>
      </c>
    </row>
    <row r="7234" spans="1:4">
      <c r="A7234" s="2" t="s">
        <v>7598</v>
      </c>
      <c r="B7234" t="s">
        <v>7630</v>
      </c>
      <c r="C7234" t="s">
        <v>5917</v>
      </c>
      <c r="D7234">
        <v>2</v>
      </c>
    </row>
    <row r="7235" spans="1:4">
      <c r="A7235" s="2" t="s">
        <v>1043</v>
      </c>
      <c r="B7235" t="s">
        <v>5385</v>
      </c>
      <c r="C7235" t="s">
        <v>5917</v>
      </c>
      <c r="D7235">
        <v>1</v>
      </c>
    </row>
    <row r="7236" spans="1:4">
      <c r="A7236" s="2" t="s">
        <v>1373</v>
      </c>
      <c r="B7236" t="s">
        <v>7630</v>
      </c>
      <c r="C7236" t="s">
        <v>5917</v>
      </c>
      <c r="D7236">
        <v>2</v>
      </c>
    </row>
    <row r="7237" spans="1:4">
      <c r="A7237" s="2" t="s">
        <v>3241</v>
      </c>
      <c r="B7237" t="s">
        <v>7630</v>
      </c>
      <c r="C7237" t="s">
        <v>5917</v>
      </c>
      <c r="D7237">
        <v>2</v>
      </c>
    </row>
    <row r="7238" spans="1:4">
      <c r="A7238" s="2" t="s">
        <v>3641</v>
      </c>
      <c r="B7238" t="s">
        <v>7630</v>
      </c>
      <c r="C7238" t="s">
        <v>5917</v>
      </c>
      <c r="D7238">
        <v>2</v>
      </c>
    </row>
    <row r="7239" spans="1:4">
      <c r="A7239" s="2" t="s">
        <v>5264</v>
      </c>
      <c r="B7239" t="s">
        <v>7630</v>
      </c>
      <c r="C7239" t="s">
        <v>5917</v>
      </c>
      <c r="D7239">
        <v>2</v>
      </c>
    </row>
    <row r="7240" spans="1:4">
      <c r="A7240" s="2" t="s">
        <v>5437</v>
      </c>
      <c r="B7240" t="s">
        <v>5916</v>
      </c>
      <c r="C7240" t="s">
        <v>5758</v>
      </c>
      <c r="D7240">
        <v>2</v>
      </c>
    </row>
    <row r="7241" spans="1:4">
      <c r="A7241" s="2" t="s">
        <v>1295</v>
      </c>
      <c r="B7241" t="s">
        <v>5385</v>
      </c>
      <c r="C7241" t="s">
        <v>5917</v>
      </c>
      <c r="D7241">
        <v>1</v>
      </c>
    </row>
    <row r="7242" spans="1:4">
      <c r="A7242" s="2" t="s">
        <v>2508</v>
      </c>
      <c r="B7242" t="s">
        <v>5168</v>
      </c>
      <c r="C7242" t="s">
        <v>5917</v>
      </c>
      <c r="D7242">
        <v>1</v>
      </c>
    </row>
    <row r="7243" spans="1:4">
      <c r="A7243" s="2" t="s">
        <v>4825</v>
      </c>
      <c r="B7243" t="s">
        <v>7630</v>
      </c>
      <c r="C7243" t="s">
        <v>5917</v>
      </c>
      <c r="D7243">
        <v>2</v>
      </c>
    </row>
    <row r="7244" spans="1:4">
      <c r="A7244" s="2" t="s">
        <v>2279</v>
      </c>
      <c r="B7244" t="s">
        <v>5385</v>
      </c>
      <c r="C7244" t="s">
        <v>5917</v>
      </c>
      <c r="D7244">
        <v>1</v>
      </c>
    </row>
    <row r="7245" spans="1:4">
      <c r="A7245" s="2" t="s">
        <v>580</v>
      </c>
      <c r="B7245" t="s">
        <v>5385</v>
      </c>
      <c r="C7245" t="s">
        <v>5917</v>
      </c>
      <c r="D7245">
        <v>1</v>
      </c>
    </row>
    <row r="7246" spans="1:4">
      <c r="A7246" s="2" t="s">
        <v>3044</v>
      </c>
      <c r="B7246" t="s">
        <v>7630</v>
      </c>
      <c r="C7246" t="s">
        <v>5917</v>
      </c>
      <c r="D7246">
        <v>2</v>
      </c>
    </row>
    <row r="7247" spans="1:4">
      <c r="A7247" s="2" t="s">
        <v>1865</v>
      </c>
      <c r="B7247" t="s">
        <v>7630</v>
      </c>
      <c r="C7247" t="s">
        <v>5917</v>
      </c>
      <c r="D7247">
        <v>2</v>
      </c>
    </row>
    <row r="7248" spans="1:4">
      <c r="A7248" s="2" t="s">
        <v>6210</v>
      </c>
      <c r="B7248" t="s">
        <v>5916</v>
      </c>
      <c r="C7248" t="s">
        <v>5756</v>
      </c>
      <c r="D7248">
        <v>1</v>
      </c>
    </row>
    <row r="7249" spans="1:4">
      <c r="A7249" s="2" t="s">
        <v>5747</v>
      </c>
      <c r="B7249" t="s">
        <v>7630</v>
      </c>
      <c r="C7249" t="s">
        <v>5917</v>
      </c>
      <c r="D7249">
        <v>2</v>
      </c>
    </row>
    <row r="7250" spans="1:4">
      <c r="A7250" s="2" t="s">
        <v>6697</v>
      </c>
      <c r="B7250" t="s">
        <v>7630</v>
      </c>
      <c r="C7250" t="s">
        <v>5917</v>
      </c>
      <c r="D7250">
        <v>2</v>
      </c>
    </row>
    <row r="7251" spans="1:4">
      <c r="A7251" s="2" t="s">
        <v>5233</v>
      </c>
      <c r="B7251" t="s">
        <v>7630</v>
      </c>
      <c r="C7251" t="s">
        <v>5917</v>
      </c>
      <c r="D7251">
        <v>2</v>
      </c>
    </row>
    <row r="7252" spans="1:4">
      <c r="A7252" s="2" t="s">
        <v>6966</v>
      </c>
      <c r="B7252" t="s">
        <v>7630</v>
      </c>
      <c r="C7252" t="s">
        <v>5917</v>
      </c>
      <c r="D7252">
        <v>2</v>
      </c>
    </row>
    <row r="7253" spans="1:4">
      <c r="A7253" s="2" t="s">
        <v>6421</v>
      </c>
      <c r="B7253" t="s">
        <v>616</v>
      </c>
      <c r="C7253" t="s">
        <v>5917</v>
      </c>
      <c r="D7253">
        <v>1</v>
      </c>
    </row>
    <row r="7254" spans="1:4">
      <c r="A7254" s="2" t="s">
        <v>788</v>
      </c>
      <c r="B7254" t="s">
        <v>759</v>
      </c>
      <c r="C7254" t="s">
        <v>5917</v>
      </c>
      <c r="D7254">
        <v>1</v>
      </c>
    </row>
    <row r="7255" spans="1:4">
      <c r="A7255" s="2" t="s">
        <v>131</v>
      </c>
      <c r="B7255" t="s">
        <v>5385</v>
      </c>
      <c r="C7255" t="s">
        <v>5917</v>
      </c>
      <c r="D7255">
        <v>1</v>
      </c>
    </row>
    <row r="7256" spans="1:4">
      <c r="A7256" s="2" t="s">
        <v>1337</v>
      </c>
      <c r="B7256" t="s">
        <v>7630</v>
      </c>
      <c r="C7256" t="s">
        <v>5917</v>
      </c>
      <c r="D7256">
        <v>2</v>
      </c>
    </row>
    <row r="7257" spans="1:4">
      <c r="A7257" s="2" t="s">
        <v>4135</v>
      </c>
      <c r="B7257" t="s">
        <v>7630</v>
      </c>
      <c r="C7257" t="s">
        <v>5917</v>
      </c>
      <c r="D7257">
        <v>2</v>
      </c>
    </row>
    <row r="7258" spans="1:4">
      <c r="A7258" s="2" t="s">
        <v>5213</v>
      </c>
      <c r="B7258" t="s">
        <v>7630</v>
      </c>
      <c r="C7258" t="s">
        <v>5917</v>
      </c>
      <c r="D7258">
        <v>2</v>
      </c>
    </row>
    <row r="7259" spans="1:4">
      <c r="A7259" s="2" t="s">
        <v>3244</v>
      </c>
      <c r="B7259" t="s">
        <v>7630</v>
      </c>
      <c r="C7259" t="s">
        <v>5917</v>
      </c>
      <c r="D7259">
        <v>2</v>
      </c>
    </row>
    <row r="7260" spans="1:4">
      <c r="A7260" s="2" t="s">
        <v>1829</v>
      </c>
      <c r="B7260" t="s">
        <v>7630</v>
      </c>
      <c r="C7260" t="s">
        <v>5917</v>
      </c>
      <c r="D7260">
        <v>2</v>
      </c>
    </row>
    <row r="7261" spans="1:4">
      <c r="A7261" s="2" t="s">
        <v>7646</v>
      </c>
      <c r="B7261" t="s">
        <v>7630</v>
      </c>
      <c r="C7261" t="s">
        <v>5917</v>
      </c>
      <c r="D7261">
        <v>2</v>
      </c>
    </row>
    <row r="7262" spans="1:4">
      <c r="A7262" s="2" t="s">
        <v>1746</v>
      </c>
      <c r="B7262" t="s">
        <v>5385</v>
      </c>
      <c r="C7262" t="s">
        <v>5917</v>
      </c>
      <c r="D7262">
        <v>1</v>
      </c>
    </row>
    <row r="7263" spans="1:4">
      <c r="A7263" s="2" t="s">
        <v>7143</v>
      </c>
      <c r="B7263" t="s">
        <v>7630</v>
      </c>
      <c r="C7263" t="s">
        <v>5917</v>
      </c>
      <c r="D7263">
        <v>2</v>
      </c>
    </row>
    <row r="7264" spans="1:4">
      <c r="A7264" s="2" t="s">
        <v>1890</v>
      </c>
      <c r="B7264" t="s">
        <v>7630</v>
      </c>
      <c r="C7264" t="s">
        <v>5917</v>
      </c>
      <c r="D7264">
        <v>2</v>
      </c>
    </row>
    <row r="7265" spans="1:4">
      <c r="A7265" s="2" t="s">
        <v>2390</v>
      </c>
      <c r="B7265" t="s">
        <v>7630</v>
      </c>
      <c r="C7265" t="s">
        <v>5917</v>
      </c>
      <c r="D7265">
        <v>2</v>
      </c>
    </row>
    <row r="7266" spans="1:4">
      <c r="A7266" s="2" t="s">
        <v>1154</v>
      </c>
      <c r="B7266" t="s">
        <v>5916</v>
      </c>
      <c r="C7266" t="s">
        <v>5758</v>
      </c>
      <c r="D7266">
        <v>1</v>
      </c>
    </row>
    <row r="7267" spans="1:4">
      <c r="A7267" s="2" t="s">
        <v>1466</v>
      </c>
      <c r="B7267" t="s">
        <v>7630</v>
      </c>
      <c r="C7267" t="s">
        <v>5917</v>
      </c>
      <c r="D7267">
        <v>2</v>
      </c>
    </row>
    <row r="7268" spans="1:4">
      <c r="A7268" s="2" t="s">
        <v>1501</v>
      </c>
      <c r="B7268" t="s">
        <v>7630</v>
      </c>
      <c r="C7268" t="s">
        <v>5917</v>
      </c>
      <c r="D7268">
        <v>2</v>
      </c>
    </row>
    <row r="7269" spans="1:4">
      <c r="A7269" s="2" t="s">
        <v>4245</v>
      </c>
      <c r="B7269" t="s">
        <v>7630</v>
      </c>
      <c r="C7269" t="s">
        <v>5917</v>
      </c>
      <c r="D7269">
        <v>2</v>
      </c>
    </row>
    <row r="7270" spans="1:4">
      <c r="A7270" s="2" t="s">
        <v>3815</v>
      </c>
      <c r="B7270" t="s">
        <v>7630</v>
      </c>
      <c r="C7270" t="s">
        <v>5917</v>
      </c>
      <c r="D7270">
        <v>2</v>
      </c>
    </row>
    <row r="7271" spans="1:4">
      <c r="A7271" s="2" t="s">
        <v>3847</v>
      </c>
      <c r="B7271" t="s">
        <v>7630</v>
      </c>
      <c r="C7271" t="s">
        <v>5917</v>
      </c>
      <c r="D7271">
        <v>2</v>
      </c>
    </row>
    <row r="7272" spans="1:4">
      <c r="A7272" s="2" t="s">
        <v>3336</v>
      </c>
      <c r="B7272" t="s">
        <v>7630</v>
      </c>
      <c r="C7272" t="s">
        <v>5917</v>
      </c>
      <c r="D7272">
        <v>2</v>
      </c>
    </row>
    <row r="7273" spans="1:4">
      <c r="A7273" s="2" t="s">
        <v>581</v>
      </c>
      <c r="B7273" t="s">
        <v>5385</v>
      </c>
      <c r="C7273" t="s">
        <v>5917</v>
      </c>
      <c r="D7273">
        <v>1</v>
      </c>
    </row>
    <row r="7274" spans="1:4">
      <c r="A7274" s="2" t="s">
        <v>7160</v>
      </c>
      <c r="B7274" t="s">
        <v>7630</v>
      </c>
      <c r="C7274" t="s">
        <v>5917</v>
      </c>
      <c r="D7274">
        <v>2</v>
      </c>
    </row>
    <row r="7275" spans="1:4">
      <c r="A7275" s="2" t="s">
        <v>6017</v>
      </c>
      <c r="B7275" t="s">
        <v>5916</v>
      </c>
      <c r="C7275" t="s">
        <v>5755</v>
      </c>
      <c r="D7275">
        <v>1</v>
      </c>
    </row>
    <row r="7276" spans="1:4">
      <c r="A7276" s="2" t="s">
        <v>5028</v>
      </c>
      <c r="B7276" t="s">
        <v>7630</v>
      </c>
      <c r="C7276" t="s">
        <v>5917</v>
      </c>
      <c r="D7276">
        <v>2</v>
      </c>
    </row>
    <row r="7277" spans="1:4">
      <c r="A7277" s="2" t="s">
        <v>6752</v>
      </c>
      <c r="B7277" t="s">
        <v>7630</v>
      </c>
      <c r="C7277" t="s">
        <v>5917</v>
      </c>
      <c r="D7277">
        <v>2</v>
      </c>
    </row>
    <row r="7278" spans="1:4">
      <c r="A7278" s="2" t="s">
        <v>6442</v>
      </c>
      <c r="B7278" t="s">
        <v>2602</v>
      </c>
      <c r="C7278" t="s">
        <v>5917</v>
      </c>
      <c r="D7278">
        <v>1</v>
      </c>
    </row>
    <row r="7279" spans="1:4">
      <c r="A7279" s="2" t="s">
        <v>2778</v>
      </c>
      <c r="B7279" t="s">
        <v>7630</v>
      </c>
      <c r="C7279" t="s">
        <v>5917</v>
      </c>
      <c r="D7279">
        <v>2</v>
      </c>
    </row>
    <row r="7280" spans="1:4">
      <c r="A7280" s="2" t="s">
        <v>4545</v>
      </c>
      <c r="B7280" t="s">
        <v>7630</v>
      </c>
      <c r="C7280" t="s">
        <v>5917</v>
      </c>
      <c r="D7280">
        <v>2</v>
      </c>
    </row>
    <row r="7281" spans="1:4">
      <c r="A7281" s="2" t="s">
        <v>3506</v>
      </c>
      <c r="B7281" t="s">
        <v>7630</v>
      </c>
      <c r="C7281" t="s">
        <v>5917</v>
      </c>
      <c r="D7281">
        <v>2</v>
      </c>
    </row>
    <row r="7282" spans="1:4">
      <c r="A7282" s="2" t="s">
        <v>5117</v>
      </c>
      <c r="B7282" t="s">
        <v>7630</v>
      </c>
      <c r="C7282" t="s">
        <v>5917</v>
      </c>
      <c r="D7282">
        <v>2</v>
      </c>
    </row>
    <row r="7283" spans="1:4">
      <c r="A7283" s="2" t="s">
        <v>3116</v>
      </c>
      <c r="B7283" t="s">
        <v>7630</v>
      </c>
      <c r="C7283" t="s">
        <v>5917</v>
      </c>
      <c r="D7283">
        <v>2</v>
      </c>
    </row>
    <row r="7284" spans="1:4">
      <c r="A7284" s="2" t="s">
        <v>4685</v>
      </c>
      <c r="B7284" t="s">
        <v>7630</v>
      </c>
      <c r="C7284" t="s">
        <v>5917</v>
      </c>
      <c r="D7284">
        <v>2</v>
      </c>
    </row>
    <row r="7285" spans="1:4">
      <c r="A7285" s="2" t="s">
        <v>1700</v>
      </c>
      <c r="B7285" t="s">
        <v>7630</v>
      </c>
      <c r="C7285" t="s">
        <v>5917</v>
      </c>
      <c r="D7285">
        <v>2</v>
      </c>
    </row>
    <row r="7286" spans="1:4">
      <c r="A7286" s="2" t="s">
        <v>5845</v>
      </c>
      <c r="B7286" t="s">
        <v>7630</v>
      </c>
      <c r="C7286" t="s">
        <v>5917</v>
      </c>
      <c r="D7286">
        <v>2</v>
      </c>
    </row>
    <row r="7287" spans="1:4">
      <c r="A7287" s="2" t="s">
        <v>5239</v>
      </c>
      <c r="B7287" t="s">
        <v>5173</v>
      </c>
      <c r="C7287" t="s">
        <v>5757</v>
      </c>
      <c r="D7287">
        <v>2</v>
      </c>
    </row>
    <row r="7288" spans="1:4">
      <c r="A7288" s="2" t="s">
        <v>1091</v>
      </c>
      <c r="B7288" t="s">
        <v>5385</v>
      </c>
      <c r="C7288" t="s">
        <v>5917</v>
      </c>
      <c r="D7288">
        <v>1</v>
      </c>
    </row>
    <row r="7289" spans="1:4">
      <c r="A7289" s="2" t="s">
        <v>2037</v>
      </c>
      <c r="B7289" t="s">
        <v>7630</v>
      </c>
      <c r="C7289" t="s">
        <v>5917</v>
      </c>
      <c r="D7289">
        <v>2</v>
      </c>
    </row>
    <row r="7290" spans="1:4">
      <c r="A7290" s="2" t="s">
        <v>3031</v>
      </c>
      <c r="B7290" t="s">
        <v>7630</v>
      </c>
      <c r="C7290" t="s">
        <v>5917</v>
      </c>
      <c r="D7290">
        <v>2</v>
      </c>
    </row>
    <row r="7291" spans="1:4">
      <c r="A7291" s="2" t="s">
        <v>1938</v>
      </c>
      <c r="B7291" t="s">
        <v>7630</v>
      </c>
      <c r="C7291" t="s">
        <v>5917</v>
      </c>
      <c r="D7291">
        <v>2</v>
      </c>
    </row>
    <row r="7292" spans="1:4">
      <c r="A7292" s="2" t="s">
        <v>2958</v>
      </c>
      <c r="B7292" t="s">
        <v>7630</v>
      </c>
      <c r="C7292" t="s">
        <v>5917</v>
      </c>
      <c r="D7292">
        <v>2</v>
      </c>
    </row>
    <row r="7293" spans="1:4">
      <c r="A7293" s="2" t="s">
        <v>5707</v>
      </c>
      <c r="B7293" t="s">
        <v>1078</v>
      </c>
      <c r="C7293" t="s">
        <v>5757</v>
      </c>
      <c r="D7293">
        <v>1</v>
      </c>
    </row>
    <row r="7294" spans="1:4">
      <c r="A7294" s="2" t="s">
        <v>5853</v>
      </c>
      <c r="B7294" t="s">
        <v>5385</v>
      </c>
      <c r="C7294" t="s">
        <v>5917</v>
      </c>
      <c r="D7294">
        <v>1</v>
      </c>
    </row>
    <row r="7295" spans="1:4">
      <c r="A7295" s="2" t="s">
        <v>7213</v>
      </c>
      <c r="B7295" t="s">
        <v>5385</v>
      </c>
      <c r="C7295" t="s">
        <v>5917</v>
      </c>
      <c r="D7295">
        <v>1</v>
      </c>
    </row>
    <row r="7296" spans="1:4">
      <c r="A7296" s="2" t="s">
        <v>6407</v>
      </c>
      <c r="B7296" t="s">
        <v>7630</v>
      </c>
      <c r="C7296" t="s">
        <v>5758</v>
      </c>
      <c r="D7296">
        <v>2</v>
      </c>
    </row>
    <row r="7297" spans="1:4">
      <c r="A7297" s="2" t="s">
        <v>582</v>
      </c>
      <c r="B7297" t="s">
        <v>5385</v>
      </c>
      <c r="C7297" t="s">
        <v>5917</v>
      </c>
      <c r="D7297">
        <v>1</v>
      </c>
    </row>
    <row r="7298" spans="1:4">
      <c r="A7298" s="2" t="s">
        <v>5579</v>
      </c>
      <c r="B7298" t="s">
        <v>7630</v>
      </c>
      <c r="C7298" t="s">
        <v>5917</v>
      </c>
      <c r="D7298">
        <v>2</v>
      </c>
    </row>
    <row r="7299" spans="1:4">
      <c r="A7299" s="2" t="s">
        <v>4398</v>
      </c>
      <c r="B7299" t="s">
        <v>7630</v>
      </c>
      <c r="C7299" t="s">
        <v>5917</v>
      </c>
      <c r="D7299">
        <v>2</v>
      </c>
    </row>
    <row r="7300" spans="1:4">
      <c r="A7300" s="2" t="s">
        <v>3710</v>
      </c>
      <c r="B7300" t="s">
        <v>7630</v>
      </c>
      <c r="C7300" t="s">
        <v>5917</v>
      </c>
      <c r="D7300">
        <v>2</v>
      </c>
    </row>
    <row r="7301" spans="1:4">
      <c r="A7301" s="2" t="s">
        <v>5875</v>
      </c>
      <c r="B7301" t="s">
        <v>5916</v>
      </c>
      <c r="C7301" t="s">
        <v>5917</v>
      </c>
      <c r="D7301">
        <v>1</v>
      </c>
    </row>
    <row r="7302" spans="1:4">
      <c r="A7302" s="2" t="s">
        <v>3045</v>
      </c>
      <c r="B7302" t="s">
        <v>7630</v>
      </c>
      <c r="C7302" t="s">
        <v>5917</v>
      </c>
      <c r="D7302">
        <v>2</v>
      </c>
    </row>
    <row r="7303" spans="1:4">
      <c r="A7303" s="2" t="s">
        <v>7374</v>
      </c>
      <c r="B7303" t="s">
        <v>5385</v>
      </c>
      <c r="C7303" t="s">
        <v>5917</v>
      </c>
      <c r="D7303">
        <v>1</v>
      </c>
    </row>
    <row r="7304" spans="1:4">
      <c r="A7304" s="2" t="s">
        <v>7029</v>
      </c>
      <c r="B7304" t="s">
        <v>7630</v>
      </c>
      <c r="C7304" t="s">
        <v>5917</v>
      </c>
      <c r="D7304">
        <v>2</v>
      </c>
    </row>
    <row r="7305" spans="1:4">
      <c r="A7305" s="2" t="s">
        <v>7058</v>
      </c>
      <c r="B7305" t="s">
        <v>7630</v>
      </c>
      <c r="C7305" t="s">
        <v>5917</v>
      </c>
      <c r="D7305">
        <v>2</v>
      </c>
    </row>
    <row r="7306" spans="1:4">
      <c r="A7306" s="2" t="s">
        <v>3004</v>
      </c>
      <c r="B7306" t="s">
        <v>7630</v>
      </c>
      <c r="C7306" t="s">
        <v>5917</v>
      </c>
      <c r="D7306">
        <v>2</v>
      </c>
    </row>
    <row r="7307" spans="1:4">
      <c r="A7307" s="2" t="s">
        <v>3667</v>
      </c>
      <c r="B7307" t="s">
        <v>7630</v>
      </c>
      <c r="C7307" t="s">
        <v>5917</v>
      </c>
      <c r="D7307">
        <v>2</v>
      </c>
    </row>
    <row r="7308" spans="1:4">
      <c r="A7308" s="2" t="s">
        <v>6505</v>
      </c>
      <c r="B7308" t="s">
        <v>7630</v>
      </c>
      <c r="C7308" t="s">
        <v>5917</v>
      </c>
      <c r="D7308">
        <v>2</v>
      </c>
    </row>
    <row r="7309" spans="1:4">
      <c r="A7309" s="2" t="s">
        <v>4033</v>
      </c>
      <c r="B7309" t="s">
        <v>7630</v>
      </c>
      <c r="C7309" t="s">
        <v>5917</v>
      </c>
      <c r="D7309">
        <v>2</v>
      </c>
    </row>
    <row r="7310" spans="1:4">
      <c r="A7310" s="2" t="s">
        <v>4049</v>
      </c>
      <c r="B7310" t="s">
        <v>7630</v>
      </c>
      <c r="C7310" t="s">
        <v>5917</v>
      </c>
      <c r="D7310">
        <v>2</v>
      </c>
    </row>
    <row r="7311" spans="1:4">
      <c r="A7311" s="2" t="s">
        <v>1982</v>
      </c>
      <c r="B7311" t="s">
        <v>5385</v>
      </c>
      <c r="C7311" t="s">
        <v>5917</v>
      </c>
      <c r="D7311">
        <v>1</v>
      </c>
    </row>
    <row r="7312" spans="1:4">
      <c r="A7312" s="2" t="s">
        <v>3105</v>
      </c>
      <c r="B7312" t="s">
        <v>1078</v>
      </c>
      <c r="C7312" t="s">
        <v>5917</v>
      </c>
      <c r="D7312">
        <v>1</v>
      </c>
    </row>
    <row r="7313" spans="1:4">
      <c r="A7313" s="2" t="s">
        <v>5827</v>
      </c>
      <c r="B7313" t="s">
        <v>7630</v>
      </c>
      <c r="C7313" t="s">
        <v>5917</v>
      </c>
      <c r="D7313">
        <v>2</v>
      </c>
    </row>
    <row r="7314" spans="1:4">
      <c r="A7314" s="2" t="s">
        <v>5732</v>
      </c>
      <c r="B7314" t="s">
        <v>7630</v>
      </c>
      <c r="C7314" t="s">
        <v>5917</v>
      </c>
      <c r="D7314">
        <v>2</v>
      </c>
    </row>
    <row r="7315" spans="1:4">
      <c r="A7315" s="2" t="s">
        <v>4013</v>
      </c>
      <c r="B7315" t="s">
        <v>7630</v>
      </c>
      <c r="C7315" t="s">
        <v>5917</v>
      </c>
      <c r="D7315">
        <v>2</v>
      </c>
    </row>
    <row r="7316" spans="1:4">
      <c r="A7316" s="2" t="s">
        <v>3526</v>
      </c>
      <c r="B7316" t="s">
        <v>7630</v>
      </c>
      <c r="C7316" t="s">
        <v>5917</v>
      </c>
      <c r="D7316">
        <v>2</v>
      </c>
    </row>
    <row r="7317" spans="1:4">
      <c r="A7317" s="2" t="s">
        <v>7946</v>
      </c>
      <c r="B7317" t="s">
        <v>7630</v>
      </c>
      <c r="C7317" t="s">
        <v>5917</v>
      </c>
      <c r="D7317">
        <v>2</v>
      </c>
    </row>
    <row r="7318" spans="1:4">
      <c r="A7318" s="2" t="s">
        <v>7788</v>
      </c>
      <c r="B7318" t="s">
        <v>7630</v>
      </c>
      <c r="C7318" t="s">
        <v>5917</v>
      </c>
      <c r="D7318">
        <v>2</v>
      </c>
    </row>
    <row r="7319" spans="1:4">
      <c r="A7319" s="2" t="s">
        <v>2219</v>
      </c>
      <c r="B7319" t="s">
        <v>7630</v>
      </c>
      <c r="C7319" t="s">
        <v>5917</v>
      </c>
      <c r="D7319">
        <v>2</v>
      </c>
    </row>
    <row r="7320" spans="1:4">
      <c r="A7320" s="2" t="s">
        <v>3411</v>
      </c>
      <c r="B7320" t="s">
        <v>7630</v>
      </c>
      <c r="C7320" t="s">
        <v>5917</v>
      </c>
      <c r="D7320">
        <v>2</v>
      </c>
    </row>
    <row r="7321" spans="1:4">
      <c r="A7321" s="2" t="s">
        <v>2395</v>
      </c>
      <c r="B7321" t="s">
        <v>5385</v>
      </c>
      <c r="C7321" t="s">
        <v>5917</v>
      </c>
      <c r="D7321">
        <v>1</v>
      </c>
    </row>
    <row r="7322" spans="1:4">
      <c r="A7322" s="2" t="s">
        <v>2823</v>
      </c>
      <c r="B7322" t="s">
        <v>5385</v>
      </c>
      <c r="C7322" t="s">
        <v>5917</v>
      </c>
      <c r="D7322">
        <v>1</v>
      </c>
    </row>
    <row r="7323" spans="1:4">
      <c r="A7323" s="2" t="s">
        <v>2824</v>
      </c>
      <c r="B7323" t="s">
        <v>5385</v>
      </c>
      <c r="C7323" t="s">
        <v>5917</v>
      </c>
      <c r="D7323">
        <v>1</v>
      </c>
    </row>
    <row r="7324" spans="1:4">
      <c r="A7324" s="2" t="s">
        <v>5454</v>
      </c>
      <c r="B7324" t="s">
        <v>7630</v>
      </c>
      <c r="C7324" t="s">
        <v>5917</v>
      </c>
      <c r="D7324">
        <v>2</v>
      </c>
    </row>
    <row r="7325" spans="1:4">
      <c r="A7325" s="2" t="s">
        <v>4396</v>
      </c>
      <c r="B7325" t="s">
        <v>7630</v>
      </c>
      <c r="C7325" t="s">
        <v>5917</v>
      </c>
      <c r="D7325">
        <v>2</v>
      </c>
    </row>
    <row r="7326" spans="1:4">
      <c r="A7326" s="2" t="s">
        <v>4235</v>
      </c>
      <c r="B7326" t="s">
        <v>7630</v>
      </c>
      <c r="C7326" t="s">
        <v>5917</v>
      </c>
      <c r="D7326">
        <v>2</v>
      </c>
    </row>
    <row r="7327" spans="1:4">
      <c r="A7327" s="2" t="s">
        <v>3934</v>
      </c>
      <c r="B7327" t="s">
        <v>7630</v>
      </c>
      <c r="C7327" t="s">
        <v>5917</v>
      </c>
      <c r="D7327">
        <v>2</v>
      </c>
    </row>
    <row r="7328" spans="1:4">
      <c r="A7328" s="2" t="s">
        <v>5050</v>
      </c>
      <c r="B7328" t="s">
        <v>7630</v>
      </c>
      <c r="C7328" t="s">
        <v>5917</v>
      </c>
      <c r="D7328">
        <v>2</v>
      </c>
    </row>
    <row r="7329" spans="1:4">
      <c r="A7329" s="2" t="s">
        <v>7875</v>
      </c>
      <c r="B7329" t="s">
        <v>7630</v>
      </c>
      <c r="C7329" t="s">
        <v>5917</v>
      </c>
      <c r="D7329">
        <v>2</v>
      </c>
    </row>
    <row r="7330" spans="1:4">
      <c r="A7330" s="2" t="s">
        <v>583</v>
      </c>
      <c r="B7330" t="s">
        <v>5385</v>
      </c>
      <c r="C7330" t="s">
        <v>5917</v>
      </c>
      <c r="D7330">
        <v>1</v>
      </c>
    </row>
    <row r="7331" spans="1:4">
      <c r="A7331" s="2" t="s">
        <v>2013</v>
      </c>
      <c r="B7331" t="s">
        <v>7630</v>
      </c>
      <c r="C7331" t="s">
        <v>5917</v>
      </c>
      <c r="D7331">
        <v>2</v>
      </c>
    </row>
    <row r="7332" spans="1:4">
      <c r="A7332" s="2" t="s">
        <v>6940</v>
      </c>
      <c r="B7332" t="s">
        <v>7630</v>
      </c>
      <c r="C7332" t="s">
        <v>5917</v>
      </c>
      <c r="D7332">
        <v>2</v>
      </c>
    </row>
    <row r="7333" spans="1:4">
      <c r="A7333" s="2" t="s">
        <v>3796</v>
      </c>
      <c r="B7333" t="s">
        <v>7630</v>
      </c>
      <c r="C7333" t="s">
        <v>5917</v>
      </c>
      <c r="D7333">
        <v>2</v>
      </c>
    </row>
    <row r="7334" spans="1:4">
      <c r="A7334" s="2" t="s">
        <v>5720</v>
      </c>
      <c r="B7334" t="s">
        <v>7630</v>
      </c>
      <c r="C7334" t="s">
        <v>5917</v>
      </c>
      <c r="D7334">
        <v>2</v>
      </c>
    </row>
    <row r="7335" spans="1:4">
      <c r="A7335" s="2" t="s">
        <v>2678</v>
      </c>
      <c r="B7335" t="s">
        <v>5916</v>
      </c>
      <c r="C7335" t="s">
        <v>5917</v>
      </c>
      <c r="D7335">
        <v>1</v>
      </c>
    </row>
    <row r="7336" spans="1:4">
      <c r="A7336" s="2" t="s">
        <v>48</v>
      </c>
      <c r="B7336" t="s">
        <v>5385</v>
      </c>
      <c r="C7336" t="s">
        <v>5917</v>
      </c>
      <c r="D7336">
        <v>1</v>
      </c>
    </row>
    <row r="7337" spans="1:4">
      <c r="A7337" s="2" t="s">
        <v>4068</v>
      </c>
      <c r="B7337" t="s">
        <v>7630</v>
      </c>
      <c r="C7337" t="s">
        <v>5917</v>
      </c>
      <c r="D7337">
        <v>2</v>
      </c>
    </row>
    <row r="7338" spans="1:4">
      <c r="A7338" s="2" t="s">
        <v>3173</v>
      </c>
      <c r="B7338" t="s">
        <v>7630</v>
      </c>
      <c r="C7338" t="s">
        <v>5917</v>
      </c>
      <c r="D7338">
        <v>2</v>
      </c>
    </row>
    <row r="7339" spans="1:4">
      <c r="A7339" s="2" t="s">
        <v>7987</v>
      </c>
      <c r="B7339" t="s">
        <v>7630</v>
      </c>
      <c r="C7339" t="s">
        <v>5917</v>
      </c>
      <c r="D7339">
        <v>2</v>
      </c>
    </row>
    <row r="7340" spans="1:4">
      <c r="A7340" s="2" t="s">
        <v>6204</v>
      </c>
      <c r="B7340" t="s">
        <v>7630</v>
      </c>
      <c r="C7340" t="s">
        <v>5917</v>
      </c>
      <c r="D7340">
        <v>2</v>
      </c>
    </row>
    <row r="7341" spans="1:4">
      <c r="A7341" s="2" t="s">
        <v>6762</v>
      </c>
      <c r="B7341" t="s">
        <v>7630</v>
      </c>
      <c r="C7341" t="s">
        <v>5917</v>
      </c>
      <c r="D7341">
        <v>2</v>
      </c>
    </row>
    <row r="7342" spans="1:4">
      <c r="A7342" s="2" t="s">
        <v>308</v>
      </c>
      <c r="B7342" t="s">
        <v>5385</v>
      </c>
      <c r="C7342" t="s">
        <v>5917</v>
      </c>
      <c r="D7342">
        <v>1</v>
      </c>
    </row>
    <row r="7343" spans="1:4">
      <c r="A7343" s="2" t="s">
        <v>3058</v>
      </c>
      <c r="B7343" t="s">
        <v>7630</v>
      </c>
      <c r="C7343" t="s">
        <v>5917</v>
      </c>
      <c r="D7343">
        <v>2</v>
      </c>
    </row>
    <row r="7344" spans="1:4">
      <c r="A7344" s="2" t="s">
        <v>926</v>
      </c>
      <c r="B7344" t="s">
        <v>5173</v>
      </c>
      <c r="C7344" t="s">
        <v>5917</v>
      </c>
      <c r="D7344">
        <v>1</v>
      </c>
    </row>
    <row r="7345" spans="1:4">
      <c r="A7345" s="2" t="s">
        <v>967</v>
      </c>
      <c r="B7345" t="s">
        <v>5385</v>
      </c>
      <c r="C7345" t="s">
        <v>5917</v>
      </c>
      <c r="D7345">
        <v>4</v>
      </c>
    </row>
    <row r="7346" spans="1:4">
      <c r="A7346" s="2" t="s">
        <v>770</v>
      </c>
      <c r="B7346" t="s">
        <v>2770</v>
      </c>
      <c r="C7346" t="s">
        <v>5917</v>
      </c>
      <c r="D7346">
        <v>1</v>
      </c>
    </row>
    <row r="7347" spans="1:4">
      <c r="A7347" s="2" t="s">
        <v>584</v>
      </c>
      <c r="B7347" t="s">
        <v>5385</v>
      </c>
      <c r="C7347" t="s">
        <v>5917</v>
      </c>
      <c r="D7347">
        <v>1</v>
      </c>
    </row>
    <row r="7348" spans="1:4">
      <c r="A7348" s="2" t="s">
        <v>309</v>
      </c>
      <c r="B7348" t="s">
        <v>5385</v>
      </c>
      <c r="C7348" t="s">
        <v>5917</v>
      </c>
      <c r="D7348">
        <v>1</v>
      </c>
    </row>
    <row r="7349" spans="1:4">
      <c r="A7349" s="2" t="s">
        <v>4609</v>
      </c>
      <c r="B7349" t="s">
        <v>7630</v>
      </c>
      <c r="C7349" t="s">
        <v>5917</v>
      </c>
      <c r="D7349">
        <v>2</v>
      </c>
    </row>
    <row r="7350" spans="1:4">
      <c r="A7350" s="2" t="s">
        <v>3582</v>
      </c>
      <c r="B7350" t="s">
        <v>7630</v>
      </c>
      <c r="C7350" t="s">
        <v>5917</v>
      </c>
      <c r="D7350">
        <v>2</v>
      </c>
    </row>
    <row r="7351" spans="1:4">
      <c r="A7351" s="2" t="s">
        <v>6004</v>
      </c>
      <c r="B7351" t="s">
        <v>7630</v>
      </c>
      <c r="C7351" t="s">
        <v>5917</v>
      </c>
      <c r="D7351">
        <v>2</v>
      </c>
    </row>
    <row r="7352" spans="1:4">
      <c r="A7352" s="2" t="s">
        <v>5086</v>
      </c>
      <c r="B7352" t="s">
        <v>7630</v>
      </c>
      <c r="C7352" t="s">
        <v>5917</v>
      </c>
      <c r="D7352">
        <v>2</v>
      </c>
    </row>
    <row r="7353" spans="1:4">
      <c r="A7353" s="2" t="s">
        <v>7522</v>
      </c>
      <c r="B7353" t="s">
        <v>2603</v>
      </c>
      <c r="C7353" t="s">
        <v>5917</v>
      </c>
      <c r="D7353">
        <v>1</v>
      </c>
    </row>
    <row r="7354" spans="1:4">
      <c r="A7354" s="2" t="s">
        <v>1280</v>
      </c>
      <c r="B7354" t="s">
        <v>5916</v>
      </c>
      <c r="C7354" t="s">
        <v>5758</v>
      </c>
      <c r="D7354">
        <v>1</v>
      </c>
    </row>
    <row r="7355" spans="1:4">
      <c r="A7355" s="2" t="s">
        <v>128</v>
      </c>
      <c r="B7355" t="s">
        <v>5385</v>
      </c>
      <c r="C7355" t="s">
        <v>5917</v>
      </c>
      <c r="D7355">
        <v>1</v>
      </c>
    </row>
    <row r="7356" spans="1:4">
      <c r="A7356" s="2" t="s">
        <v>4300</v>
      </c>
      <c r="B7356" t="s">
        <v>7630</v>
      </c>
      <c r="C7356" t="s">
        <v>5917</v>
      </c>
      <c r="D7356">
        <v>2</v>
      </c>
    </row>
    <row r="7357" spans="1:4">
      <c r="A7357" s="2" t="s">
        <v>7377</v>
      </c>
      <c r="B7357" t="s">
        <v>7630</v>
      </c>
      <c r="C7357" t="s">
        <v>5917</v>
      </c>
      <c r="D7357">
        <v>2</v>
      </c>
    </row>
    <row r="7358" spans="1:4">
      <c r="A7358" s="2" t="s">
        <v>7147</v>
      </c>
      <c r="B7358" t="s">
        <v>7630</v>
      </c>
      <c r="C7358" t="s">
        <v>5917</v>
      </c>
      <c r="D7358">
        <v>2</v>
      </c>
    </row>
    <row r="7359" spans="1:4">
      <c r="A7359" s="2" t="s">
        <v>3693</v>
      </c>
      <c r="B7359" t="s">
        <v>7630</v>
      </c>
      <c r="C7359" t="s">
        <v>5917</v>
      </c>
      <c r="D7359">
        <v>2</v>
      </c>
    </row>
    <row r="7360" spans="1:4">
      <c r="A7360" s="2" t="s">
        <v>7596</v>
      </c>
      <c r="B7360" t="s">
        <v>7630</v>
      </c>
      <c r="C7360" t="s">
        <v>5917</v>
      </c>
      <c r="D7360">
        <v>2</v>
      </c>
    </row>
    <row r="7361" spans="1:4">
      <c r="A7361" s="2" t="s">
        <v>5557</v>
      </c>
      <c r="B7361" t="s">
        <v>7630</v>
      </c>
      <c r="C7361" t="s">
        <v>5917</v>
      </c>
      <c r="D7361">
        <v>2</v>
      </c>
    </row>
    <row r="7362" spans="1:4">
      <c r="A7362" s="2" t="s">
        <v>2679</v>
      </c>
      <c r="B7362" t="s">
        <v>5916</v>
      </c>
      <c r="C7362" t="s">
        <v>5917</v>
      </c>
      <c r="D7362">
        <v>1</v>
      </c>
    </row>
    <row r="7363" spans="1:4">
      <c r="A7363" s="2" t="s">
        <v>2752</v>
      </c>
      <c r="B7363" t="s">
        <v>7630</v>
      </c>
      <c r="C7363" t="s">
        <v>5917</v>
      </c>
      <c r="D7363">
        <v>2</v>
      </c>
    </row>
    <row r="7364" spans="1:4">
      <c r="A7364" s="2" t="s">
        <v>1364</v>
      </c>
      <c r="B7364" t="s">
        <v>7630</v>
      </c>
      <c r="C7364" t="s">
        <v>5917</v>
      </c>
      <c r="D7364">
        <v>2</v>
      </c>
    </row>
    <row r="7365" spans="1:4">
      <c r="A7365" s="2" t="s">
        <v>3837</v>
      </c>
      <c r="B7365" t="s">
        <v>7630</v>
      </c>
      <c r="C7365" t="s">
        <v>5917</v>
      </c>
      <c r="D7365">
        <v>2</v>
      </c>
    </row>
    <row r="7366" spans="1:4">
      <c r="A7366" s="2" t="s">
        <v>3175</v>
      </c>
      <c r="B7366" t="s">
        <v>7630</v>
      </c>
      <c r="C7366" t="s">
        <v>5917</v>
      </c>
      <c r="D7366">
        <v>2</v>
      </c>
    </row>
    <row r="7367" spans="1:4">
      <c r="A7367" s="2" t="s">
        <v>7423</v>
      </c>
      <c r="B7367" t="s">
        <v>7630</v>
      </c>
      <c r="C7367" t="s">
        <v>5917</v>
      </c>
      <c r="D7367">
        <v>2</v>
      </c>
    </row>
    <row r="7368" spans="1:4">
      <c r="A7368" s="2" t="s">
        <v>1670</v>
      </c>
      <c r="B7368" t="s">
        <v>5385</v>
      </c>
      <c r="C7368" t="s">
        <v>5917</v>
      </c>
      <c r="D7368">
        <v>1</v>
      </c>
    </row>
    <row r="7369" spans="1:4">
      <c r="A7369" s="2" t="s">
        <v>7463</v>
      </c>
      <c r="B7369" t="s">
        <v>5385</v>
      </c>
      <c r="C7369" t="s">
        <v>5917</v>
      </c>
      <c r="D7369">
        <v>1</v>
      </c>
    </row>
    <row r="7370" spans="1:4">
      <c r="A7370" s="2" t="s">
        <v>387</v>
      </c>
      <c r="B7370" t="s">
        <v>5385</v>
      </c>
      <c r="C7370" t="s">
        <v>5917</v>
      </c>
      <c r="D7370">
        <v>1</v>
      </c>
    </row>
    <row r="7371" spans="1:4">
      <c r="A7371" s="2" t="s">
        <v>968</v>
      </c>
      <c r="B7371" t="s">
        <v>2590</v>
      </c>
      <c r="C7371" t="s">
        <v>5917</v>
      </c>
      <c r="D7371">
        <v>1</v>
      </c>
    </row>
    <row r="7372" spans="1:4">
      <c r="A7372" s="2" t="s">
        <v>4552</v>
      </c>
      <c r="B7372" t="s">
        <v>7630</v>
      </c>
      <c r="C7372" t="s">
        <v>5917</v>
      </c>
      <c r="D7372">
        <v>2</v>
      </c>
    </row>
    <row r="7373" spans="1:4">
      <c r="A7373" s="2" t="s">
        <v>4224</v>
      </c>
      <c r="B7373" t="s">
        <v>7630</v>
      </c>
      <c r="C7373" t="s">
        <v>5917</v>
      </c>
      <c r="D7373">
        <v>2</v>
      </c>
    </row>
    <row r="7374" spans="1:4">
      <c r="A7374" s="2" t="s">
        <v>7990</v>
      </c>
      <c r="B7374" t="s">
        <v>7630</v>
      </c>
      <c r="C7374" t="s">
        <v>5917</v>
      </c>
      <c r="D7374">
        <v>2</v>
      </c>
    </row>
    <row r="7375" spans="1:4">
      <c r="A7375" s="2" t="s">
        <v>5836</v>
      </c>
      <c r="B7375" t="s">
        <v>5916</v>
      </c>
      <c r="C7375" t="s">
        <v>5917</v>
      </c>
      <c r="D7375">
        <v>1</v>
      </c>
    </row>
    <row r="7376" spans="1:4">
      <c r="A7376" s="2" t="s">
        <v>6827</v>
      </c>
      <c r="B7376" t="s">
        <v>7630</v>
      </c>
      <c r="C7376" t="s">
        <v>5917</v>
      </c>
      <c r="D7376">
        <v>2</v>
      </c>
    </row>
    <row r="7377" spans="1:4">
      <c r="A7377" s="2" t="s">
        <v>2988</v>
      </c>
      <c r="B7377" t="s">
        <v>7630</v>
      </c>
      <c r="C7377" t="s">
        <v>5917</v>
      </c>
      <c r="D7377">
        <v>2</v>
      </c>
    </row>
    <row r="7378" spans="1:4">
      <c r="A7378" s="2" t="s">
        <v>6730</v>
      </c>
      <c r="B7378" t="s">
        <v>7630</v>
      </c>
      <c r="C7378" t="s">
        <v>5917</v>
      </c>
      <c r="D7378">
        <v>2</v>
      </c>
    </row>
    <row r="7379" spans="1:4">
      <c r="A7379" s="2" t="s">
        <v>2538</v>
      </c>
      <c r="B7379" t="s">
        <v>5385</v>
      </c>
      <c r="C7379" t="s">
        <v>5917</v>
      </c>
      <c r="D7379">
        <v>1</v>
      </c>
    </row>
    <row r="7380" spans="1:4">
      <c r="A7380" s="2" t="s">
        <v>388</v>
      </c>
      <c r="B7380" t="s">
        <v>5385</v>
      </c>
      <c r="C7380" t="s">
        <v>5917</v>
      </c>
      <c r="D7380">
        <v>1</v>
      </c>
    </row>
    <row r="7381" spans="1:4">
      <c r="A7381" s="2" t="s">
        <v>3443</v>
      </c>
      <c r="B7381" t="s">
        <v>7630</v>
      </c>
      <c r="C7381" t="s">
        <v>5917</v>
      </c>
      <c r="D7381">
        <v>2</v>
      </c>
    </row>
    <row r="7382" spans="1:4">
      <c r="A7382" s="2" t="s">
        <v>1849</v>
      </c>
      <c r="B7382" t="s">
        <v>7630</v>
      </c>
      <c r="C7382" t="s">
        <v>5917</v>
      </c>
      <c r="D7382">
        <v>2</v>
      </c>
    </row>
    <row r="7383" spans="1:4">
      <c r="A7383" s="2" t="s">
        <v>6687</v>
      </c>
      <c r="B7383" t="s">
        <v>7630</v>
      </c>
      <c r="C7383" t="s">
        <v>5917</v>
      </c>
      <c r="D7383">
        <v>2</v>
      </c>
    </row>
    <row r="7384" spans="1:4">
      <c r="A7384" s="2" t="s">
        <v>3568</v>
      </c>
      <c r="B7384" t="s">
        <v>7630</v>
      </c>
      <c r="C7384" t="s">
        <v>5917</v>
      </c>
      <c r="D7384">
        <v>2</v>
      </c>
    </row>
    <row r="7385" spans="1:4">
      <c r="A7385" s="2" t="s">
        <v>5368</v>
      </c>
      <c r="B7385" t="s">
        <v>7630</v>
      </c>
      <c r="C7385" t="s">
        <v>5917</v>
      </c>
      <c r="D7385">
        <v>2</v>
      </c>
    </row>
    <row r="7386" spans="1:4">
      <c r="A7386" s="2" t="s">
        <v>634</v>
      </c>
      <c r="B7386" t="s">
        <v>5385</v>
      </c>
      <c r="C7386" t="s">
        <v>5917</v>
      </c>
      <c r="D7386">
        <v>1</v>
      </c>
    </row>
    <row r="7387" spans="1:4">
      <c r="A7387" s="2" t="s">
        <v>4392</v>
      </c>
      <c r="B7387" t="s">
        <v>7630</v>
      </c>
      <c r="C7387" t="s">
        <v>5917</v>
      </c>
      <c r="D7387">
        <v>2</v>
      </c>
    </row>
    <row r="7388" spans="1:4">
      <c r="A7388" s="2" t="s">
        <v>4015</v>
      </c>
      <c r="B7388" t="s">
        <v>7630</v>
      </c>
      <c r="C7388" t="s">
        <v>5917</v>
      </c>
      <c r="D7388">
        <v>2</v>
      </c>
    </row>
    <row r="7389" spans="1:4">
      <c r="A7389" s="2" t="s">
        <v>7840</v>
      </c>
      <c r="B7389" t="s">
        <v>7630</v>
      </c>
      <c r="C7389" t="s">
        <v>5917</v>
      </c>
      <c r="D7389">
        <v>2</v>
      </c>
    </row>
    <row r="7390" spans="1:4">
      <c r="A7390" s="2" t="s">
        <v>7878</v>
      </c>
      <c r="B7390" t="s">
        <v>7630</v>
      </c>
      <c r="C7390" t="s">
        <v>5917</v>
      </c>
      <c r="D7390">
        <v>2</v>
      </c>
    </row>
    <row r="7391" spans="1:4">
      <c r="A7391" s="2" t="s">
        <v>6034</v>
      </c>
      <c r="B7391" t="s">
        <v>5916</v>
      </c>
      <c r="C7391" t="s">
        <v>5755</v>
      </c>
      <c r="D7391">
        <v>1</v>
      </c>
    </row>
    <row r="7392" spans="1:4">
      <c r="A7392" s="2" t="s">
        <v>6366</v>
      </c>
      <c r="B7392" t="s">
        <v>7630</v>
      </c>
      <c r="C7392" t="s">
        <v>5917</v>
      </c>
      <c r="D7392">
        <v>2</v>
      </c>
    </row>
    <row r="7393" spans="1:4">
      <c r="A7393" s="2" t="s">
        <v>6659</v>
      </c>
      <c r="B7393" t="s">
        <v>5385</v>
      </c>
      <c r="C7393" t="s">
        <v>5917</v>
      </c>
      <c r="D7393">
        <v>1</v>
      </c>
    </row>
    <row r="7394" spans="1:4">
      <c r="A7394" s="2" t="s">
        <v>5300</v>
      </c>
      <c r="B7394" t="s">
        <v>5385</v>
      </c>
      <c r="C7394" t="s">
        <v>5917</v>
      </c>
      <c r="D7394">
        <v>1</v>
      </c>
    </row>
    <row r="7395" spans="1:4">
      <c r="A7395" s="2" t="s">
        <v>4421</v>
      </c>
      <c r="B7395" t="s">
        <v>7630</v>
      </c>
      <c r="C7395" t="s">
        <v>5917</v>
      </c>
      <c r="D7395">
        <v>2</v>
      </c>
    </row>
    <row r="7396" spans="1:4">
      <c r="A7396" s="2" t="s">
        <v>5977</v>
      </c>
      <c r="B7396" t="s">
        <v>7630</v>
      </c>
      <c r="C7396" t="s">
        <v>5917</v>
      </c>
      <c r="D7396">
        <v>2</v>
      </c>
    </row>
    <row r="7397" spans="1:4">
      <c r="A7397" s="2" t="s">
        <v>6957</v>
      </c>
      <c r="B7397" t="s">
        <v>7630</v>
      </c>
      <c r="C7397" t="s">
        <v>5917</v>
      </c>
      <c r="D7397">
        <v>2</v>
      </c>
    </row>
    <row r="7398" spans="1:4">
      <c r="A7398" s="2" t="s">
        <v>6767</v>
      </c>
      <c r="B7398" t="s">
        <v>7630</v>
      </c>
      <c r="C7398" t="s">
        <v>5917</v>
      </c>
      <c r="D7398">
        <v>2</v>
      </c>
    </row>
    <row r="7399" spans="1:4">
      <c r="A7399" s="2" t="s">
        <v>2560</v>
      </c>
      <c r="B7399" t="s">
        <v>615</v>
      </c>
      <c r="C7399" t="s">
        <v>5917</v>
      </c>
      <c r="D7399">
        <v>1</v>
      </c>
    </row>
    <row r="7400" spans="1:4">
      <c r="A7400" s="2" t="s">
        <v>1419</v>
      </c>
      <c r="B7400" t="s">
        <v>7630</v>
      </c>
      <c r="C7400" t="s">
        <v>5917</v>
      </c>
      <c r="D7400">
        <v>2</v>
      </c>
    </row>
    <row r="7401" spans="1:4">
      <c r="A7401" s="2" t="s">
        <v>4329</v>
      </c>
      <c r="B7401" t="s">
        <v>7630</v>
      </c>
      <c r="C7401" t="s">
        <v>5917</v>
      </c>
      <c r="D7401">
        <v>2</v>
      </c>
    </row>
    <row r="7402" spans="1:4">
      <c r="A7402" s="2" t="s">
        <v>2995</v>
      </c>
      <c r="B7402" t="s">
        <v>7630</v>
      </c>
      <c r="C7402" t="s">
        <v>5917</v>
      </c>
      <c r="D7402">
        <v>2</v>
      </c>
    </row>
    <row r="7403" spans="1:4">
      <c r="A7403" s="2" t="s">
        <v>2220</v>
      </c>
      <c r="B7403" t="s">
        <v>7630</v>
      </c>
      <c r="C7403" t="s">
        <v>5917</v>
      </c>
      <c r="D7403">
        <v>2</v>
      </c>
    </row>
    <row r="7404" spans="1:4">
      <c r="A7404" s="2" t="s">
        <v>6587</v>
      </c>
      <c r="B7404" t="s">
        <v>7630</v>
      </c>
      <c r="C7404" t="s">
        <v>5917</v>
      </c>
      <c r="D7404">
        <v>2</v>
      </c>
    </row>
    <row r="7405" spans="1:4">
      <c r="A7405" s="2" t="s">
        <v>5373</v>
      </c>
      <c r="B7405" t="s">
        <v>7630</v>
      </c>
      <c r="C7405" t="s">
        <v>5917</v>
      </c>
      <c r="D7405">
        <v>2</v>
      </c>
    </row>
    <row r="7406" spans="1:4">
      <c r="A7406" s="2" t="s">
        <v>585</v>
      </c>
      <c r="B7406" t="s">
        <v>5385</v>
      </c>
      <c r="C7406" t="s">
        <v>5917</v>
      </c>
      <c r="D7406">
        <v>1</v>
      </c>
    </row>
    <row r="7407" spans="1:4">
      <c r="A7407" s="2" t="s">
        <v>336</v>
      </c>
      <c r="B7407" t="s">
        <v>5385</v>
      </c>
      <c r="C7407" t="s">
        <v>5917</v>
      </c>
      <c r="D7407">
        <v>1</v>
      </c>
    </row>
    <row r="7408" spans="1:4">
      <c r="A7408" s="2" t="s">
        <v>6550</v>
      </c>
      <c r="B7408" t="s">
        <v>7630</v>
      </c>
      <c r="C7408" t="s">
        <v>5917</v>
      </c>
      <c r="D7408">
        <v>2</v>
      </c>
    </row>
    <row r="7409" spans="1:4">
      <c r="A7409" s="2" t="s">
        <v>7741</v>
      </c>
      <c r="B7409" t="s">
        <v>7630</v>
      </c>
      <c r="C7409" t="s">
        <v>5917</v>
      </c>
      <c r="D7409">
        <v>2</v>
      </c>
    </row>
    <row r="7410" spans="1:4">
      <c r="A7410" s="2" t="s">
        <v>5746</v>
      </c>
      <c r="B7410" t="s">
        <v>7630</v>
      </c>
      <c r="C7410" t="s">
        <v>5917</v>
      </c>
      <c r="D7410">
        <v>2</v>
      </c>
    </row>
    <row r="7411" spans="1:4">
      <c r="A7411" s="2" t="s">
        <v>1809</v>
      </c>
      <c r="B7411" t="s">
        <v>5385</v>
      </c>
      <c r="C7411" t="s">
        <v>5917</v>
      </c>
      <c r="D7411">
        <v>1</v>
      </c>
    </row>
    <row r="7412" spans="1:4">
      <c r="A7412" s="2" t="s">
        <v>2494</v>
      </c>
      <c r="B7412" t="s">
        <v>4864</v>
      </c>
      <c r="C7412" t="s">
        <v>5917</v>
      </c>
      <c r="D7412">
        <v>1</v>
      </c>
    </row>
    <row r="7413" spans="1:4">
      <c r="A7413" s="2" t="s">
        <v>586</v>
      </c>
      <c r="B7413" t="s">
        <v>5385</v>
      </c>
      <c r="C7413" t="s">
        <v>5917</v>
      </c>
      <c r="D7413">
        <v>1</v>
      </c>
    </row>
    <row r="7414" spans="1:4">
      <c r="A7414" s="2" t="s">
        <v>3721</v>
      </c>
      <c r="B7414" t="s">
        <v>7630</v>
      </c>
      <c r="C7414" t="s">
        <v>5917</v>
      </c>
      <c r="D7414">
        <v>2</v>
      </c>
    </row>
    <row r="7415" spans="1:4">
      <c r="A7415" s="2" t="s">
        <v>3598</v>
      </c>
      <c r="B7415" t="s">
        <v>7630</v>
      </c>
      <c r="C7415" t="s">
        <v>5917</v>
      </c>
      <c r="D7415">
        <v>2</v>
      </c>
    </row>
    <row r="7416" spans="1:4">
      <c r="A7416" s="2" t="s">
        <v>3519</v>
      </c>
      <c r="B7416" t="s">
        <v>7630</v>
      </c>
      <c r="C7416" t="s">
        <v>5917</v>
      </c>
      <c r="D7416">
        <v>2</v>
      </c>
    </row>
    <row r="7417" spans="1:4">
      <c r="A7417" s="2" t="s">
        <v>2932</v>
      </c>
      <c r="B7417" t="s">
        <v>7630</v>
      </c>
      <c r="C7417" t="s">
        <v>5917</v>
      </c>
      <c r="D7417">
        <v>2</v>
      </c>
    </row>
    <row r="7418" spans="1:4">
      <c r="A7418" s="2" t="s">
        <v>3081</v>
      </c>
      <c r="B7418" t="s">
        <v>7630</v>
      </c>
      <c r="C7418" t="s">
        <v>5917</v>
      </c>
      <c r="D7418">
        <v>2</v>
      </c>
    </row>
    <row r="7419" spans="1:4">
      <c r="A7419" s="2" t="s">
        <v>5678</v>
      </c>
      <c r="B7419" t="s">
        <v>5385</v>
      </c>
      <c r="C7419" t="s">
        <v>5917</v>
      </c>
      <c r="D7419">
        <v>1</v>
      </c>
    </row>
    <row r="7420" spans="1:4">
      <c r="A7420" s="2" t="s">
        <v>6359</v>
      </c>
      <c r="B7420" t="s">
        <v>7630</v>
      </c>
      <c r="C7420" t="s">
        <v>5917</v>
      </c>
      <c r="D7420">
        <v>2</v>
      </c>
    </row>
    <row r="7421" spans="1:4">
      <c r="A7421" s="2" t="s">
        <v>359</v>
      </c>
      <c r="B7421" t="s">
        <v>5385</v>
      </c>
      <c r="C7421" t="s">
        <v>5917</v>
      </c>
      <c r="D7421">
        <v>1</v>
      </c>
    </row>
    <row r="7422" spans="1:4">
      <c r="A7422" s="2" t="s">
        <v>587</v>
      </c>
      <c r="B7422" t="s">
        <v>5385</v>
      </c>
      <c r="C7422" t="s">
        <v>5917</v>
      </c>
      <c r="D7422">
        <v>1</v>
      </c>
    </row>
    <row r="7423" spans="1:4">
      <c r="A7423" s="2" t="s">
        <v>4486</v>
      </c>
      <c r="B7423" t="s">
        <v>7630</v>
      </c>
      <c r="C7423" t="s">
        <v>5917</v>
      </c>
      <c r="D7423">
        <v>2</v>
      </c>
    </row>
    <row r="7424" spans="1:4">
      <c r="A7424" s="2" t="s">
        <v>3918</v>
      </c>
      <c r="B7424" t="s">
        <v>7630</v>
      </c>
      <c r="C7424" t="s">
        <v>5917</v>
      </c>
      <c r="D7424">
        <v>2</v>
      </c>
    </row>
    <row r="7425" spans="1:4">
      <c r="A7425" s="2" t="s">
        <v>3319</v>
      </c>
      <c r="B7425" t="s">
        <v>7630</v>
      </c>
      <c r="C7425" t="s">
        <v>5917</v>
      </c>
      <c r="D7425">
        <v>2</v>
      </c>
    </row>
    <row r="7426" spans="1:4">
      <c r="A7426" s="2" t="s">
        <v>4662</v>
      </c>
      <c r="B7426" t="s">
        <v>7630</v>
      </c>
      <c r="C7426" t="s">
        <v>5917</v>
      </c>
      <c r="D7426">
        <v>2</v>
      </c>
    </row>
    <row r="7427" spans="1:4">
      <c r="A7427" s="2" t="s">
        <v>4727</v>
      </c>
      <c r="B7427" t="s">
        <v>7630</v>
      </c>
      <c r="C7427" t="s">
        <v>5917</v>
      </c>
      <c r="D7427">
        <v>2</v>
      </c>
    </row>
    <row r="7428" spans="1:4">
      <c r="A7428" s="2" t="s">
        <v>5597</v>
      </c>
      <c r="B7428" t="s">
        <v>7630</v>
      </c>
      <c r="C7428" t="s">
        <v>5917</v>
      </c>
      <c r="D7428">
        <v>2</v>
      </c>
    </row>
    <row r="7429" spans="1:4">
      <c r="A7429" s="2" t="s">
        <v>2414</v>
      </c>
      <c r="B7429" t="s">
        <v>5385</v>
      </c>
      <c r="C7429" t="s">
        <v>5917</v>
      </c>
      <c r="D7429">
        <v>1</v>
      </c>
    </row>
    <row r="7430" spans="1:4">
      <c r="A7430" s="2" t="s">
        <v>1109</v>
      </c>
      <c r="B7430" t="s">
        <v>5385</v>
      </c>
      <c r="C7430" t="s">
        <v>5917</v>
      </c>
      <c r="D7430">
        <v>1</v>
      </c>
    </row>
    <row r="7431" spans="1:4">
      <c r="A7431" s="2" t="s">
        <v>2613</v>
      </c>
      <c r="B7431" t="s">
        <v>5385</v>
      </c>
      <c r="C7431" t="s">
        <v>5917</v>
      </c>
      <c r="D7431">
        <v>1</v>
      </c>
    </row>
    <row r="7432" spans="1:4">
      <c r="A7432" s="2" t="s">
        <v>588</v>
      </c>
      <c r="B7432" t="s">
        <v>5385</v>
      </c>
      <c r="C7432" t="s">
        <v>5917</v>
      </c>
      <c r="D7432">
        <v>1</v>
      </c>
    </row>
    <row r="7433" spans="1:4">
      <c r="A7433" s="2" t="s">
        <v>1587</v>
      </c>
      <c r="B7433" t="s">
        <v>7630</v>
      </c>
      <c r="C7433" t="s">
        <v>5917</v>
      </c>
      <c r="D7433">
        <v>2</v>
      </c>
    </row>
    <row r="7434" spans="1:4">
      <c r="A7434" s="2" t="s">
        <v>4031</v>
      </c>
      <c r="B7434" t="s">
        <v>7630</v>
      </c>
      <c r="C7434" t="s">
        <v>5917</v>
      </c>
      <c r="D7434">
        <v>2</v>
      </c>
    </row>
    <row r="7435" spans="1:4">
      <c r="A7435" s="2" t="s">
        <v>4021</v>
      </c>
      <c r="B7435" t="s">
        <v>7630</v>
      </c>
      <c r="C7435" t="s">
        <v>5917</v>
      </c>
      <c r="D7435">
        <v>2</v>
      </c>
    </row>
    <row r="7436" spans="1:4">
      <c r="A7436" s="2" t="s">
        <v>3742</v>
      </c>
      <c r="B7436" t="s">
        <v>7630</v>
      </c>
      <c r="C7436" t="s">
        <v>5917</v>
      </c>
      <c r="D7436">
        <v>2</v>
      </c>
    </row>
    <row r="7437" spans="1:4">
      <c r="A7437" s="2" t="s">
        <v>3535</v>
      </c>
      <c r="B7437" t="s">
        <v>7630</v>
      </c>
      <c r="C7437" t="s">
        <v>5917</v>
      </c>
      <c r="D7437">
        <v>2</v>
      </c>
    </row>
    <row r="7438" spans="1:4">
      <c r="A7438" s="2" t="s">
        <v>3561</v>
      </c>
      <c r="B7438" t="s">
        <v>7630</v>
      </c>
      <c r="C7438" t="s">
        <v>5917</v>
      </c>
      <c r="D7438">
        <v>2</v>
      </c>
    </row>
    <row r="7439" spans="1:4">
      <c r="A7439" s="2" t="s">
        <v>4745</v>
      </c>
      <c r="B7439" t="s">
        <v>5385</v>
      </c>
      <c r="C7439" t="s">
        <v>5917</v>
      </c>
      <c r="D7439">
        <v>1</v>
      </c>
    </row>
    <row r="7440" spans="1:4">
      <c r="A7440" s="2" t="s">
        <v>6432</v>
      </c>
      <c r="B7440" t="s">
        <v>5385</v>
      </c>
      <c r="C7440" t="s">
        <v>5917</v>
      </c>
      <c r="D7440">
        <v>1</v>
      </c>
    </row>
    <row r="7441" spans="1:4">
      <c r="A7441" s="2" t="s">
        <v>2753</v>
      </c>
      <c r="B7441" t="s">
        <v>7630</v>
      </c>
      <c r="C7441" t="s">
        <v>5917</v>
      </c>
      <c r="D7441">
        <v>2</v>
      </c>
    </row>
    <row r="7442" spans="1:4">
      <c r="A7442" s="2" t="s">
        <v>3585</v>
      </c>
      <c r="B7442" t="s">
        <v>7630</v>
      </c>
      <c r="C7442" t="s">
        <v>5917</v>
      </c>
      <c r="D7442">
        <v>2</v>
      </c>
    </row>
    <row r="7443" spans="1:4">
      <c r="A7443" s="2" t="s">
        <v>7864</v>
      </c>
      <c r="B7443" t="s">
        <v>7630</v>
      </c>
      <c r="C7443" t="s">
        <v>5917</v>
      </c>
      <c r="D7443">
        <v>2</v>
      </c>
    </row>
    <row r="7444" spans="1:4">
      <c r="A7444" s="2" t="s">
        <v>2025</v>
      </c>
      <c r="B7444" t="s">
        <v>7630</v>
      </c>
      <c r="C7444" t="s">
        <v>5917</v>
      </c>
      <c r="D7444">
        <v>2</v>
      </c>
    </row>
    <row r="7445" spans="1:4">
      <c r="A7445" s="2" t="s">
        <v>3050</v>
      </c>
      <c r="B7445" t="s">
        <v>7630</v>
      </c>
      <c r="C7445" t="s">
        <v>5917</v>
      </c>
      <c r="D7445">
        <v>2</v>
      </c>
    </row>
    <row r="7446" spans="1:4">
      <c r="A7446" s="2" t="s">
        <v>3399</v>
      </c>
      <c r="B7446" t="s">
        <v>7630</v>
      </c>
      <c r="C7446" t="s">
        <v>5917</v>
      </c>
      <c r="D7446">
        <v>2</v>
      </c>
    </row>
    <row r="7447" spans="1:4">
      <c r="A7447" s="2" t="s">
        <v>6161</v>
      </c>
      <c r="B7447" t="s">
        <v>7630</v>
      </c>
      <c r="C7447" t="s">
        <v>5917</v>
      </c>
      <c r="D7447">
        <v>2</v>
      </c>
    </row>
    <row r="7448" spans="1:4">
      <c r="A7448" s="2" t="s">
        <v>3712</v>
      </c>
      <c r="B7448" t="s">
        <v>7630</v>
      </c>
      <c r="C7448" t="s">
        <v>5917</v>
      </c>
      <c r="D7448">
        <v>2</v>
      </c>
    </row>
    <row r="7449" spans="1:4">
      <c r="A7449" s="2" t="s">
        <v>4085</v>
      </c>
      <c r="B7449" t="s">
        <v>7630</v>
      </c>
      <c r="C7449" t="s">
        <v>5917</v>
      </c>
      <c r="D7449">
        <v>2</v>
      </c>
    </row>
    <row r="7450" spans="1:4">
      <c r="A7450" s="2" t="s">
        <v>7953</v>
      </c>
      <c r="B7450" t="s">
        <v>7630</v>
      </c>
      <c r="C7450" t="s">
        <v>5917</v>
      </c>
      <c r="D7450">
        <v>2</v>
      </c>
    </row>
    <row r="7451" spans="1:4">
      <c r="A7451" s="2" t="s">
        <v>4901</v>
      </c>
      <c r="B7451" t="s">
        <v>7630</v>
      </c>
      <c r="C7451" t="s">
        <v>5917</v>
      </c>
      <c r="D7451">
        <v>2</v>
      </c>
    </row>
    <row r="7452" spans="1:4">
      <c r="A7452" s="2" t="s">
        <v>4706</v>
      </c>
      <c r="B7452" t="s">
        <v>7630</v>
      </c>
      <c r="C7452" t="s">
        <v>5917</v>
      </c>
      <c r="D7452">
        <v>2</v>
      </c>
    </row>
    <row r="7453" spans="1:4">
      <c r="A7453" s="2" t="s">
        <v>7849</v>
      </c>
      <c r="B7453" t="s">
        <v>7630</v>
      </c>
      <c r="C7453" t="s">
        <v>5917</v>
      </c>
      <c r="D7453">
        <v>2</v>
      </c>
    </row>
    <row r="7454" spans="1:4">
      <c r="A7454" s="2" t="s">
        <v>2825</v>
      </c>
      <c r="B7454" t="s">
        <v>5385</v>
      </c>
      <c r="C7454" t="s">
        <v>5917</v>
      </c>
      <c r="D7454">
        <v>1</v>
      </c>
    </row>
    <row r="7455" spans="1:4">
      <c r="A7455" s="2" t="s">
        <v>188</v>
      </c>
      <c r="B7455" t="s">
        <v>1306</v>
      </c>
      <c r="C7455" t="s">
        <v>5917</v>
      </c>
      <c r="D7455">
        <v>1</v>
      </c>
    </row>
    <row r="7456" spans="1:4">
      <c r="A7456" s="2" t="s">
        <v>2159</v>
      </c>
      <c r="B7456" t="s">
        <v>7630</v>
      </c>
      <c r="C7456" t="s">
        <v>5917</v>
      </c>
      <c r="D7456">
        <v>2</v>
      </c>
    </row>
    <row r="7457" spans="1:4">
      <c r="A7457" s="2" t="s">
        <v>7085</v>
      </c>
      <c r="B7457" t="s">
        <v>7630</v>
      </c>
      <c r="C7457" t="s">
        <v>5917</v>
      </c>
      <c r="D7457">
        <v>2</v>
      </c>
    </row>
    <row r="7458" spans="1:4">
      <c r="A7458" s="2" t="s">
        <v>7043</v>
      </c>
      <c r="B7458" t="s">
        <v>7630</v>
      </c>
      <c r="C7458" t="s">
        <v>5917</v>
      </c>
      <c r="D7458">
        <v>2</v>
      </c>
    </row>
    <row r="7459" spans="1:4">
      <c r="A7459" s="2" t="s">
        <v>1896</v>
      </c>
      <c r="B7459" t="s">
        <v>7630</v>
      </c>
      <c r="C7459" t="s">
        <v>5917</v>
      </c>
      <c r="D7459">
        <v>2</v>
      </c>
    </row>
    <row r="7460" spans="1:4">
      <c r="A7460" s="2" t="s">
        <v>5371</v>
      </c>
      <c r="B7460" t="s">
        <v>5172</v>
      </c>
      <c r="C7460" t="s">
        <v>5917</v>
      </c>
      <c r="D7460">
        <v>2</v>
      </c>
    </row>
    <row r="7461" spans="1:4">
      <c r="A7461" s="2" t="s">
        <v>1664</v>
      </c>
      <c r="B7461" t="s">
        <v>5916</v>
      </c>
      <c r="C7461" t="s">
        <v>5917</v>
      </c>
      <c r="D7461">
        <v>1</v>
      </c>
    </row>
    <row r="7462" spans="1:4">
      <c r="A7462" s="2" t="s">
        <v>5668</v>
      </c>
      <c r="B7462" t="s">
        <v>7630</v>
      </c>
      <c r="C7462" t="s">
        <v>5917</v>
      </c>
      <c r="D7462">
        <v>2</v>
      </c>
    </row>
    <row r="7463" spans="1:4">
      <c r="A7463" s="2" t="s">
        <v>1513</v>
      </c>
      <c r="B7463" t="s">
        <v>7630</v>
      </c>
      <c r="C7463" t="s">
        <v>5917</v>
      </c>
      <c r="D7463">
        <v>2</v>
      </c>
    </row>
    <row r="7464" spans="1:4">
      <c r="A7464" s="2" t="s">
        <v>3226</v>
      </c>
      <c r="B7464" t="s">
        <v>7630</v>
      </c>
      <c r="C7464" t="s">
        <v>5917</v>
      </c>
      <c r="D7464">
        <v>2</v>
      </c>
    </row>
    <row r="7465" spans="1:4">
      <c r="A7465" s="2" t="s">
        <v>3308</v>
      </c>
      <c r="B7465" t="s">
        <v>7630</v>
      </c>
      <c r="C7465" t="s">
        <v>5917</v>
      </c>
      <c r="D7465">
        <v>2</v>
      </c>
    </row>
    <row r="7466" spans="1:4">
      <c r="A7466" s="2" t="s">
        <v>1185</v>
      </c>
      <c r="B7466" t="s">
        <v>5385</v>
      </c>
      <c r="C7466" t="s">
        <v>5917</v>
      </c>
      <c r="D7466">
        <v>1</v>
      </c>
    </row>
    <row r="7467" spans="1:4">
      <c r="A7467" s="2" t="s">
        <v>874</v>
      </c>
      <c r="B7467" t="s">
        <v>5385</v>
      </c>
      <c r="C7467" t="s">
        <v>5917</v>
      </c>
      <c r="D7467">
        <v>1</v>
      </c>
    </row>
    <row r="7468" spans="1:4">
      <c r="A7468" s="2" t="s">
        <v>55</v>
      </c>
      <c r="B7468" t="s">
        <v>5385</v>
      </c>
      <c r="C7468" t="s">
        <v>5917</v>
      </c>
      <c r="D7468">
        <v>3</v>
      </c>
    </row>
    <row r="7469" spans="1:4">
      <c r="A7469" s="2" t="s">
        <v>218</v>
      </c>
      <c r="B7469" t="s">
        <v>5385</v>
      </c>
      <c r="C7469" t="s">
        <v>5758</v>
      </c>
      <c r="D7469">
        <v>1</v>
      </c>
    </row>
    <row r="7470" spans="1:4">
      <c r="A7470" s="2" t="s">
        <v>5469</v>
      </c>
      <c r="B7470" t="s">
        <v>7630</v>
      </c>
      <c r="C7470" t="s">
        <v>5917</v>
      </c>
      <c r="D7470">
        <v>2</v>
      </c>
    </row>
    <row r="7471" spans="1:4">
      <c r="A7471" s="2" t="s">
        <v>3185</v>
      </c>
      <c r="B7471" t="s">
        <v>7630</v>
      </c>
      <c r="C7471" t="s">
        <v>5917</v>
      </c>
      <c r="D7471">
        <v>2</v>
      </c>
    </row>
    <row r="7472" spans="1:4">
      <c r="A7472" s="2" t="s">
        <v>5954</v>
      </c>
      <c r="B7472" t="s">
        <v>5916</v>
      </c>
      <c r="C7472" t="s">
        <v>5917</v>
      </c>
      <c r="D7472">
        <v>2</v>
      </c>
    </row>
    <row r="7473" spans="1:4">
      <c r="A7473" s="2" t="s">
        <v>7119</v>
      </c>
      <c r="B7473" t="s">
        <v>7630</v>
      </c>
      <c r="C7473" t="s">
        <v>5917</v>
      </c>
      <c r="D7473">
        <v>2</v>
      </c>
    </row>
    <row r="7474" spans="1:4">
      <c r="A7474" s="2" t="s">
        <v>6109</v>
      </c>
      <c r="B7474" t="s">
        <v>7630</v>
      </c>
      <c r="C7474" t="s">
        <v>5917</v>
      </c>
      <c r="D7474">
        <v>2</v>
      </c>
    </row>
    <row r="7475" spans="1:4">
      <c r="A7475" s="2" t="s">
        <v>1120</v>
      </c>
      <c r="B7475" t="s">
        <v>2592</v>
      </c>
      <c r="C7475" t="s">
        <v>5917</v>
      </c>
      <c r="D7475">
        <v>1</v>
      </c>
    </row>
    <row r="7476" spans="1:4">
      <c r="A7476" s="2" t="s">
        <v>360</v>
      </c>
      <c r="B7476" t="s">
        <v>5385</v>
      </c>
      <c r="C7476" t="s">
        <v>5917</v>
      </c>
      <c r="D7476">
        <v>1</v>
      </c>
    </row>
    <row r="7477" spans="1:4">
      <c r="A7477" s="2" t="s">
        <v>250</v>
      </c>
      <c r="B7477" t="s">
        <v>5385</v>
      </c>
      <c r="C7477" t="s">
        <v>5917</v>
      </c>
      <c r="D7477">
        <v>1</v>
      </c>
    </row>
    <row r="7478" spans="1:4">
      <c r="A7478" s="2" t="s">
        <v>4152</v>
      </c>
      <c r="B7478" t="s">
        <v>7630</v>
      </c>
      <c r="C7478" t="s">
        <v>5917</v>
      </c>
      <c r="D7478">
        <v>2</v>
      </c>
    </row>
    <row r="7479" spans="1:4">
      <c r="A7479" s="2" t="s">
        <v>4052</v>
      </c>
      <c r="B7479" t="s">
        <v>7630</v>
      </c>
      <c r="C7479" t="s">
        <v>5917</v>
      </c>
      <c r="D7479">
        <v>2</v>
      </c>
    </row>
    <row r="7480" spans="1:4">
      <c r="A7480" s="2" t="s">
        <v>3351</v>
      </c>
      <c r="B7480" t="s">
        <v>7630</v>
      </c>
      <c r="C7480" t="s">
        <v>5917</v>
      </c>
      <c r="D7480">
        <v>2</v>
      </c>
    </row>
    <row r="7481" spans="1:4">
      <c r="A7481" s="2" t="s">
        <v>1782</v>
      </c>
      <c r="B7481" t="s">
        <v>7630</v>
      </c>
      <c r="C7481" t="s">
        <v>5917</v>
      </c>
      <c r="D7481">
        <v>2</v>
      </c>
    </row>
    <row r="7482" spans="1:4">
      <c r="A7482" s="2" t="s">
        <v>6910</v>
      </c>
      <c r="B7482" t="s">
        <v>7630</v>
      </c>
      <c r="C7482" t="s">
        <v>5917</v>
      </c>
      <c r="D7482">
        <v>2</v>
      </c>
    </row>
    <row r="7483" spans="1:4">
      <c r="A7483" s="2" t="s">
        <v>6184</v>
      </c>
      <c r="B7483" t="s">
        <v>7630</v>
      </c>
      <c r="C7483" t="s">
        <v>5917</v>
      </c>
      <c r="D7483">
        <v>2</v>
      </c>
    </row>
    <row r="7484" spans="1:4">
      <c r="A7484" s="2" t="s">
        <v>589</v>
      </c>
      <c r="B7484" t="s">
        <v>5385</v>
      </c>
      <c r="C7484" t="s">
        <v>5917</v>
      </c>
      <c r="D7484">
        <v>1</v>
      </c>
    </row>
    <row r="7485" spans="1:4">
      <c r="A7485" s="2" t="s">
        <v>4594</v>
      </c>
      <c r="B7485" t="s">
        <v>7630</v>
      </c>
      <c r="C7485" t="s">
        <v>5917</v>
      </c>
      <c r="D7485">
        <v>2</v>
      </c>
    </row>
    <row r="7486" spans="1:4">
      <c r="A7486" s="2" t="s">
        <v>7730</v>
      </c>
      <c r="B7486" t="s">
        <v>7630</v>
      </c>
      <c r="C7486" t="s">
        <v>5917</v>
      </c>
      <c r="D7486">
        <v>2</v>
      </c>
    </row>
    <row r="7487" spans="1:4">
      <c r="A7487" s="2" t="s">
        <v>7152</v>
      </c>
      <c r="B7487" t="s">
        <v>7630</v>
      </c>
      <c r="C7487" t="s">
        <v>5917</v>
      </c>
      <c r="D7487">
        <v>2</v>
      </c>
    </row>
    <row r="7488" spans="1:4">
      <c r="A7488" s="2" t="s">
        <v>7081</v>
      </c>
      <c r="B7488" t="s">
        <v>5916</v>
      </c>
      <c r="C7488" t="s">
        <v>5917</v>
      </c>
      <c r="D7488">
        <v>1</v>
      </c>
    </row>
    <row r="7489" spans="1:4">
      <c r="A7489" s="2" t="s">
        <v>4855</v>
      </c>
      <c r="B7489" t="s">
        <v>7630</v>
      </c>
      <c r="C7489" t="s">
        <v>5917</v>
      </c>
      <c r="D7489">
        <v>2</v>
      </c>
    </row>
    <row r="7490" spans="1:4">
      <c r="A7490" s="2" t="s">
        <v>5243</v>
      </c>
      <c r="B7490" t="s">
        <v>7630</v>
      </c>
      <c r="C7490" t="s">
        <v>5917</v>
      </c>
      <c r="D7490">
        <v>2</v>
      </c>
    </row>
    <row r="7491" spans="1:4">
      <c r="A7491" s="2" t="s">
        <v>5242</v>
      </c>
      <c r="B7491" t="s">
        <v>5916</v>
      </c>
      <c r="C7491" t="s">
        <v>5758</v>
      </c>
      <c r="D7491">
        <v>1</v>
      </c>
    </row>
    <row r="7492" spans="1:4">
      <c r="A7492" s="2" t="s">
        <v>1056</v>
      </c>
      <c r="B7492" t="s">
        <v>5385</v>
      </c>
      <c r="C7492" t="s">
        <v>5917</v>
      </c>
      <c r="D7492">
        <v>1</v>
      </c>
    </row>
    <row r="7493" spans="1:4">
      <c r="A7493" s="2" t="s">
        <v>2505</v>
      </c>
      <c r="B7493" t="s">
        <v>5172</v>
      </c>
      <c r="C7493" t="s">
        <v>5917</v>
      </c>
      <c r="D7493">
        <v>1</v>
      </c>
    </row>
    <row r="7494" spans="1:4">
      <c r="A7494" s="2" t="s">
        <v>590</v>
      </c>
      <c r="B7494" t="s">
        <v>5385</v>
      </c>
      <c r="C7494" t="s">
        <v>5917</v>
      </c>
      <c r="D7494">
        <v>1</v>
      </c>
    </row>
    <row r="7495" spans="1:4">
      <c r="A7495" s="2" t="s">
        <v>591</v>
      </c>
      <c r="B7495" t="s">
        <v>5385</v>
      </c>
      <c r="C7495" t="s">
        <v>5917</v>
      </c>
      <c r="D7495">
        <v>1</v>
      </c>
    </row>
    <row r="7496" spans="1:4">
      <c r="A7496" s="2" t="s">
        <v>1388</v>
      </c>
      <c r="B7496" t="s">
        <v>7630</v>
      </c>
      <c r="C7496" t="s">
        <v>5917</v>
      </c>
      <c r="D7496">
        <v>2</v>
      </c>
    </row>
    <row r="7497" spans="1:4">
      <c r="A7497" s="2" t="s">
        <v>4555</v>
      </c>
      <c r="B7497" t="s">
        <v>7630</v>
      </c>
      <c r="C7497" t="s">
        <v>5917</v>
      </c>
      <c r="D7497">
        <v>2</v>
      </c>
    </row>
    <row r="7498" spans="1:4">
      <c r="A7498" s="2" t="s">
        <v>3531</v>
      </c>
      <c r="B7498" t="s">
        <v>7630</v>
      </c>
      <c r="C7498" t="s">
        <v>5917</v>
      </c>
      <c r="D7498">
        <v>2</v>
      </c>
    </row>
    <row r="7499" spans="1:4">
      <c r="A7499" s="2" t="s">
        <v>4849</v>
      </c>
      <c r="B7499" t="s">
        <v>7630</v>
      </c>
      <c r="C7499" t="s">
        <v>5917</v>
      </c>
      <c r="D7499">
        <v>2</v>
      </c>
    </row>
    <row r="7500" spans="1:4">
      <c r="A7500" s="2" t="s">
        <v>7340</v>
      </c>
      <c r="B7500" t="s">
        <v>7630</v>
      </c>
      <c r="C7500" t="s">
        <v>5917</v>
      </c>
      <c r="D7500">
        <v>2</v>
      </c>
    </row>
    <row r="7501" spans="1:4">
      <c r="A7501" s="2" t="s">
        <v>3658</v>
      </c>
      <c r="B7501" t="s">
        <v>7630</v>
      </c>
      <c r="C7501" t="s">
        <v>5917</v>
      </c>
      <c r="D7501">
        <v>2</v>
      </c>
    </row>
    <row r="7502" spans="1:4">
      <c r="A7502" s="2" t="s">
        <v>5560</v>
      </c>
      <c r="B7502" t="s">
        <v>7630</v>
      </c>
      <c r="C7502" t="s">
        <v>5917</v>
      </c>
      <c r="D7502">
        <v>2</v>
      </c>
    </row>
    <row r="7503" spans="1:4">
      <c r="A7503" s="2" t="s">
        <v>1044</v>
      </c>
      <c r="B7503" t="s">
        <v>5385</v>
      </c>
      <c r="C7503" t="s">
        <v>5917</v>
      </c>
      <c r="D7503">
        <v>1</v>
      </c>
    </row>
    <row r="7504" spans="1:4">
      <c r="A7504" s="2" t="s">
        <v>1126</v>
      </c>
      <c r="B7504" t="s">
        <v>5385</v>
      </c>
      <c r="C7504" t="s">
        <v>5917</v>
      </c>
      <c r="D7504">
        <v>1</v>
      </c>
    </row>
    <row r="7505" spans="1:4">
      <c r="A7505" s="2" t="s">
        <v>592</v>
      </c>
      <c r="B7505" t="s">
        <v>5385</v>
      </c>
      <c r="C7505" t="s">
        <v>5917</v>
      </c>
      <c r="D7505">
        <v>1</v>
      </c>
    </row>
    <row r="7506" spans="1:4">
      <c r="A7506" s="2" t="s">
        <v>7943</v>
      </c>
      <c r="B7506" t="s">
        <v>7630</v>
      </c>
      <c r="C7506" t="s">
        <v>5917</v>
      </c>
      <c r="D7506">
        <v>2</v>
      </c>
    </row>
    <row r="7507" spans="1:4">
      <c r="A7507" s="2" t="s">
        <v>7232</v>
      </c>
      <c r="B7507" t="s">
        <v>7630</v>
      </c>
      <c r="C7507" t="s">
        <v>5917</v>
      </c>
      <c r="D7507">
        <v>2</v>
      </c>
    </row>
    <row r="7508" spans="1:4">
      <c r="A7508" s="2" t="s">
        <v>6796</v>
      </c>
      <c r="B7508" t="s">
        <v>5385</v>
      </c>
      <c r="C7508" t="s">
        <v>5917</v>
      </c>
      <c r="D7508">
        <v>1</v>
      </c>
    </row>
    <row r="7509" spans="1:4">
      <c r="A7509" s="2" t="s">
        <v>7074</v>
      </c>
      <c r="B7509" t="s">
        <v>7630</v>
      </c>
      <c r="C7509" t="s">
        <v>5917</v>
      </c>
      <c r="D7509">
        <v>2</v>
      </c>
    </row>
    <row r="7510" spans="1:4">
      <c r="A7510" s="2" t="s">
        <v>2303</v>
      </c>
      <c r="B7510" t="s">
        <v>5172</v>
      </c>
      <c r="C7510" t="s">
        <v>5917</v>
      </c>
      <c r="D7510">
        <v>1</v>
      </c>
    </row>
    <row r="7511" spans="1:4">
      <c r="A7511" s="2" t="s">
        <v>1246</v>
      </c>
      <c r="B7511" t="s">
        <v>620</v>
      </c>
      <c r="C7511" t="s">
        <v>5917</v>
      </c>
      <c r="D7511">
        <v>1</v>
      </c>
    </row>
    <row r="7512" spans="1:4">
      <c r="A7512" s="2" t="s">
        <v>771</v>
      </c>
      <c r="B7512" t="s">
        <v>5385</v>
      </c>
      <c r="C7512" t="s">
        <v>5917</v>
      </c>
      <c r="D7512">
        <v>1</v>
      </c>
    </row>
    <row r="7513" spans="1:4">
      <c r="A7513" s="2" t="s">
        <v>2754</v>
      </c>
      <c r="B7513" t="s">
        <v>7630</v>
      </c>
      <c r="C7513" t="s">
        <v>5917</v>
      </c>
      <c r="D7513">
        <v>2</v>
      </c>
    </row>
    <row r="7514" spans="1:4">
      <c r="A7514" s="2" t="s">
        <v>865</v>
      </c>
      <c r="B7514" t="s">
        <v>5916</v>
      </c>
      <c r="C7514" t="s">
        <v>5917</v>
      </c>
      <c r="D7514">
        <v>1</v>
      </c>
    </row>
    <row r="7515" spans="1:4">
      <c r="A7515" s="2" t="s">
        <v>1733</v>
      </c>
      <c r="B7515" t="s">
        <v>7630</v>
      </c>
      <c r="C7515" t="s">
        <v>5917</v>
      </c>
      <c r="D7515">
        <v>2</v>
      </c>
    </row>
    <row r="7516" spans="1:4">
      <c r="A7516" s="2" t="s">
        <v>1380</v>
      </c>
      <c r="B7516" t="s">
        <v>7630</v>
      </c>
      <c r="C7516" t="s">
        <v>5917</v>
      </c>
      <c r="D7516">
        <v>2</v>
      </c>
    </row>
    <row r="7517" spans="1:4">
      <c r="A7517" s="2" t="s">
        <v>1436</v>
      </c>
      <c r="B7517" t="s">
        <v>7630</v>
      </c>
      <c r="C7517" t="s">
        <v>5917</v>
      </c>
      <c r="D7517">
        <v>2</v>
      </c>
    </row>
    <row r="7518" spans="1:4">
      <c r="A7518" s="2" t="s">
        <v>7895</v>
      </c>
      <c r="B7518" t="s">
        <v>7630</v>
      </c>
      <c r="C7518" t="s">
        <v>5917</v>
      </c>
      <c r="D7518">
        <v>2</v>
      </c>
    </row>
    <row r="7519" spans="1:4">
      <c r="A7519" s="2" t="s">
        <v>1864</v>
      </c>
      <c r="B7519" t="s">
        <v>7630</v>
      </c>
      <c r="C7519" t="s">
        <v>5917</v>
      </c>
      <c r="D7519">
        <v>2</v>
      </c>
    </row>
    <row r="7520" spans="1:4">
      <c r="A7520" s="2" t="s">
        <v>7387</v>
      </c>
      <c r="B7520" t="s">
        <v>5385</v>
      </c>
      <c r="C7520" t="s">
        <v>5917</v>
      </c>
      <c r="D7520">
        <v>1</v>
      </c>
    </row>
    <row r="7521" spans="1:4">
      <c r="A7521" s="2" t="s">
        <v>6908</v>
      </c>
      <c r="B7521" t="s">
        <v>7630</v>
      </c>
      <c r="C7521" t="s">
        <v>5917</v>
      </c>
      <c r="D7521">
        <v>2</v>
      </c>
    </row>
    <row r="7522" spans="1:4">
      <c r="A7522" s="2" t="s">
        <v>5826</v>
      </c>
      <c r="B7522" t="s">
        <v>7630</v>
      </c>
      <c r="C7522" t="s">
        <v>5917</v>
      </c>
      <c r="D7522">
        <v>2</v>
      </c>
    </row>
    <row r="7523" spans="1:4">
      <c r="A7523" s="2" t="s">
        <v>7592</v>
      </c>
      <c r="B7523" t="s">
        <v>7630</v>
      </c>
      <c r="C7523" t="s">
        <v>5917</v>
      </c>
      <c r="D7523">
        <v>2</v>
      </c>
    </row>
    <row r="7524" spans="1:4">
      <c r="A7524" s="2" t="s">
        <v>1542</v>
      </c>
      <c r="B7524" t="s">
        <v>7630</v>
      </c>
      <c r="C7524" t="s">
        <v>5917</v>
      </c>
      <c r="D7524">
        <v>2</v>
      </c>
    </row>
    <row r="7525" spans="1:4">
      <c r="A7525" s="2" t="s">
        <v>1429</v>
      </c>
      <c r="B7525" t="s">
        <v>7630</v>
      </c>
      <c r="C7525" t="s">
        <v>5917</v>
      </c>
      <c r="D7525">
        <v>2</v>
      </c>
    </row>
    <row r="7526" spans="1:4">
      <c r="A7526" s="2" t="s">
        <v>4370</v>
      </c>
      <c r="B7526" t="s">
        <v>7630</v>
      </c>
      <c r="C7526" t="s">
        <v>5917</v>
      </c>
      <c r="D7526">
        <v>2</v>
      </c>
    </row>
    <row r="7527" spans="1:4">
      <c r="A7527" s="2" t="s">
        <v>3378</v>
      </c>
      <c r="B7527" t="s">
        <v>7630</v>
      </c>
      <c r="C7527" t="s">
        <v>5917</v>
      </c>
      <c r="D7527">
        <v>2</v>
      </c>
    </row>
    <row r="7528" spans="1:4">
      <c r="A7528" s="2" t="s">
        <v>3457</v>
      </c>
      <c r="B7528" t="s">
        <v>7630</v>
      </c>
      <c r="C7528" t="s">
        <v>5917</v>
      </c>
      <c r="D7528">
        <v>2</v>
      </c>
    </row>
    <row r="7529" spans="1:4">
      <c r="A7529" s="2" t="s">
        <v>1096</v>
      </c>
      <c r="B7529" t="s">
        <v>5385</v>
      </c>
      <c r="C7529" t="s">
        <v>5917</v>
      </c>
      <c r="D7529">
        <v>1</v>
      </c>
    </row>
    <row r="7530" spans="1:4">
      <c r="A7530" s="2" t="s">
        <v>2701</v>
      </c>
      <c r="B7530" t="s">
        <v>5385</v>
      </c>
      <c r="C7530" t="s">
        <v>5917</v>
      </c>
      <c r="D7530">
        <v>1</v>
      </c>
    </row>
    <row r="7531" spans="1:4">
      <c r="A7531" s="2" t="s">
        <v>593</v>
      </c>
      <c r="B7531" t="s">
        <v>5385</v>
      </c>
      <c r="C7531" t="s">
        <v>5917</v>
      </c>
      <c r="D7531">
        <v>1</v>
      </c>
    </row>
    <row r="7532" spans="1:4">
      <c r="A7532" s="2" t="s">
        <v>5449</v>
      </c>
      <c r="B7532" t="s">
        <v>7630</v>
      </c>
      <c r="C7532" t="s">
        <v>5917</v>
      </c>
      <c r="D7532">
        <v>2</v>
      </c>
    </row>
    <row r="7533" spans="1:4">
      <c r="A7533" s="2" t="s">
        <v>4795</v>
      </c>
      <c r="B7533" t="s">
        <v>7630</v>
      </c>
      <c r="C7533" t="s">
        <v>5917</v>
      </c>
      <c r="D7533">
        <v>2</v>
      </c>
    </row>
    <row r="7534" spans="1:4">
      <c r="A7534" s="2" t="s">
        <v>7708</v>
      </c>
      <c r="B7534" t="s">
        <v>5385</v>
      </c>
      <c r="C7534" t="s">
        <v>5917</v>
      </c>
      <c r="D7534">
        <v>1</v>
      </c>
    </row>
    <row r="7535" spans="1:4">
      <c r="A7535" s="2" t="s">
        <v>7808</v>
      </c>
      <c r="B7535" t="s">
        <v>5385</v>
      </c>
      <c r="C7535" t="s">
        <v>5917</v>
      </c>
      <c r="D7535">
        <v>1</v>
      </c>
    </row>
    <row r="7536" spans="1:4">
      <c r="A7536" s="2" t="s">
        <v>7722</v>
      </c>
      <c r="B7536" t="s">
        <v>5916</v>
      </c>
      <c r="C7536" t="s">
        <v>5917</v>
      </c>
      <c r="D7536">
        <v>1</v>
      </c>
    </row>
    <row r="7537" spans="1:4">
      <c r="A7537" s="2" t="s">
        <v>2319</v>
      </c>
      <c r="B7537" t="s">
        <v>5385</v>
      </c>
      <c r="C7537" t="s">
        <v>5917</v>
      </c>
      <c r="D7537">
        <v>1</v>
      </c>
    </row>
    <row r="7538" spans="1:4">
      <c r="A7538" s="2" t="s">
        <v>1463</v>
      </c>
      <c r="B7538" t="s">
        <v>7630</v>
      </c>
      <c r="C7538" t="s">
        <v>5917</v>
      </c>
      <c r="D7538">
        <v>2</v>
      </c>
    </row>
    <row r="7539" spans="1:4">
      <c r="A7539" s="2" t="s">
        <v>4550</v>
      </c>
      <c r="B7539" t="s">
        <v>7630</v>
      </c>
      <c r="C7539" t="s">
        <v>5917</v>
      </c>
      <c r="D7539">
        <v>2</v>
      </c>
    </row>
    <row r="7540" spans="1:4">
      <c r="A7540" s="2" t="s">
        <v>4666</v>
      </c>
      <c r="B7540" t="s">
        <v>7630</v>
      </c>
      <c r="C7540" t="s">
        <v>5917</v>
      </c>
      <c r="D7540">
        <v>2</v>
      </c>
    </row>
    <row r="7541" spans="1:4">
      <c r="A7541" s="2" t="s">
        <v>7537</v>
      </c>
      <c r="B7541" t="s">
        <v>7630</v>
      </c>
      <c r="C7541" t="s">
        <v>5917</v>
      </c>
      <c r="D7541">
        <v>2</v>
      </c>
    </row>
    <row r="7542" spans="1:4">
      <c r="A7542" s="2" t="s">
        <v>1840</v>
      </c>
      <c r="B7542" t="s">
        <v>7630</v>
      </c>
      <c r="C7542" t="s">
        <v>5917</v>
      </c>
      <c r="D7542">
        <v>2</v>
      </c>
    </row>
    <row r="7543" spans="1:4">
      <c r="A7543" s="2" t="s">
        <v>6030</v>
      </c>
      <c r="B7543" t="s">
        <v>5916</v>
      </c>
      <c r="C7543" t="s">
        <v>5757</v>
      </c>
      <c r="D7543">
        <v>1</v>
      </c>
    </row>
    <row r="7544" spans="1:4">
      <c r="A7544" s="2" t="s">
        <v>594</v>
      </c>
      <c r="B7544" t="s">
        <v>5385</v>
      </c>
      <c r="C7544" t="s">
        <v>5917</v>
      </c>
      <c r="D7544">
        <v>1</v>
      </c>
    </row>
    <row r="7545" spans="1:4">
      <c r="A7545" s="2" t="s">
        <v>5725</v>
      </c>
      <c r="B7545" t="s">
        <v>2770</v>
      </c>
      <c r="C7545" t="s">
        <v>5917</v>
      </c>
      <c r="D7545">
        <v>2</v>
      </c>
    </row>
    <row r="7546" spans="1:4">
      <c r="A7546" s="2" t="s">
        <v>5510</v>
      </c>
      <c r="B7546" t="s">
        <v>5916</v>
      </c>
      <c r="C7546" t="s">
        <v>5917</v>
      </c>
      <c r="D7546">
        <v>1</v>
      </c>
    </row>
    <row r="7547" spans="1:4">
      <c r="A7547" s="2" t="s">
        <v>6530</v>
      </c>
      <c r="B7547" t="s">
        <v>7630</v>
      </c>
      <c r="C7547" t="s">
        <v>5917</v>
      </c>
      <c r="D7547">
        <v>2</v>
      </c>
    </row>
    <row r="7548" spans="1:4">
      <c r="A7548" s="2" t="s">
        <v>4559</v>
      </c>
      <c r="B7548" t="s">
        <v>7630</v>
      </c>
      <c r="C7548" t="s">
        <v>5917</v>
      </c>
      <c r="D7548">
        <v>2</v>
      </c>
    </row>
    <row r="7549" spans="1:4">
      <c r="A7549" s="2" t="s">
        <v>7164</v>
      </c>
      <c r="B7549" t="s">
        <v>7630</v>
      </c>
      <c r="C7549" t="s">
        <v>5917</v>
      </c>
      <c r="D7549">
        <v>2</v>
      </c>
    </row>
    <row r="7550" spans="1:4">
      <c r="A7550" s="2" t="s">
        <v>5440</v>
      </c>
      <c r="B7550" t="s">
        <v>7630</v>
      </c>
      <c r="C7550" t="s">
        <v>5917</v>
      </c>
      <c r="D7550">
        <v>2</v>
      </c>
    </row>
    <row r="7551" spans="1:4">
      <c r="A7551" s="2" t="s">
        <v>6468</v>
      </c>
      <c r="B7551" t="s">
        <v>5385</v>
      </c>
      <c r="C7551" t="s">
        <v>5917</v>
      </c>
      <c r="D7551">
        <v>1</v>
      </c>
    </row>
    <row r="7552" spans="1:4">
      <c r="A7552" s="2" t="s">
        <v>389</v>
      </c>
      <c r="B7552" t="s">
        <v>5385</v>
      </c>
      <c r="C7552" t="s">
        <v>5917</v>
      </c>
      <c r="D7552">
        <v>1</v>
      </c>
    </row>
    <row r="7553" spans="1:4">
      <c r="A7553" s="2" t="s">
        <v>4279</v>
      </c>
      <c r="B7553" t="s">
        <v>7630</v>
      </c>
      <c r="C7553" t="s">
        <v>5917</v>
      </c>
      <c r="D7553">
        <v>2</v>
      </c>
    </row>
    <row r="7554" spans="1:4">
      <c r="A7554" s="2" t="s">
        <v>4524</v>
      </c>
      <c r="B7554" t="s">
        <v>7630</v>
      </c>
      <c r="C7554" t="s">
        <v>5917</v>
      </c>
      <c r="D7554">
        <v>2</v>
      </c>
    </row>
    <row r="7555" spans="1:4">
      <c r="A7555" s="2" t="s">
        <v>4660</v>
      </c>
      <c r="B7555" t="s">
        <v>7630</v>
      </c>
      <c r="C7555" t="s">
        <v>5917</v>
      </c>
      <c r="D7555">
        <v>2</v>
      </c>
    </row>
    <row r="7556" spans="1:4">
      <c r="A7556" s="2" t="s">
        <v>3231</v>
      </c>
      <c r="B7556" t="s">
        <v>7630</v>
      </c>
      <c r="C7556" t="s">
        <v>5917</v>
      </c>
      <c r="D7556">
        <v>2</v>
      </c>
    </row>
    <row r="7557" spans="1:4">
      <c r="A7557" s="2" t="s">
        <v>5697</v>
      </c>
      <c r="B7557" t="s">
        <v>5916</v>
      </c>
      <c r="C7557" t="s">
        <v>5757</v>
      </c>
      <c r="D7557">
        <v>1</v>
      </c>
    </row>
    <row r="7558" spans="1:4">
      <c r="A7558" s="2" t="s">
        <v>5950</v>
      </c>
      <c r="B7558" t="s">
        <v>5385</v>
      </c>
      <c r="C7558" t="s">
        <v>5917</v>
      </c>
      <c r="D7558">
        <v>1</v>
      </c>
    </row>
    <row r="7559" spans="1:4">
      <c r="A7559" s="2" t="s">
        <v>3265</v>
      </c>
      <c r="B7559" t="s">
        <v>7630</v>
      </c>
      <c r="C7559" t="s">
        <v>5917</v>
      </c>
      <c r="D7559">
        <v>2</v>
      </c>
    </row>
    <row r="7560" spans="1:4">
      <c r="A7560" s="2" t="s">
        <v>2837</v>
      </c>
      <c r="B7560" t="s">
        <v>7630</v>
      </c>
      <c r="C7560" t="s">
        <v>5917</v>
      </c>
      <c r="D7560">
        <v>2</v>
      </c>
    </row>
    <row r="7561" spans="1:4">
      <c r="A7561" s="2" t="s">
        <v>780</v>
      </c>
      <c r="B7561" t="s">
        <v>1030</v>
      </c>
      <c r="C7561" t="s">
        <v>5917</v>
      </c>
      <c r="D7561">
        <v>1</v>
      </c>
    </row>
    <row r="7562" spans="1:4">
      <c r="A7562" s="2" t="s">
        <v>361</v>
      </c>
      <c r="B7562" t="s">
        <v>5385</v>
      </c>
      <c r="C7562" t="s">
        <v>5917</v>
      </c>
      <c r="D7562">
        <v>1</v>
      </c>
    </row>
    <row r="7563" spans="1:4">
      <c r="A7563" s="2" t="s">
        <v>2090</v>
      </c>
      <c r="B7563" t="s">
        <v>7630</v>
      </c>
      <c r="C7563" t="s">
        <v>5917</v>
      </c>
      <c r="D7563">
        <v>2</v>
      </c>
    </row>
    <row r="7564" spans="1:4">
      <c r="A7564" s="2" t="s">
        <v>6365</v>
      </c>
      <c r="B7564" t="s">
        <v>7630</v>
      </c>
      <c r="C7564" t="s">
        <v>5917</v>
      </c>
      <c r="D7564">
        <v>2</v>
      </c>
    </row>
    <row r="7565" spans="1:4">
      <c r="A7565" s="2" t="s">
        <v>6453</v>
      </c>
      <c r="B7565" t="s">
        <v>5385</v>
      </c>
      <c r="C7565" t="s">
        <v>5917</v>
      </c>
      <c r="D7565">
        <v>1</v>
      </c>
    </row>
    <row r="7566" spans="1:4">
      <c r="A7566" s="2" t="s">
        <v>5421</v>
      </c>
      <c r="B7566" t="s">
        <v>7630</v>
      </c>
      <c r="C7566" t="s">
        <v>5917</v>
      </c>
      <c r="D7566">
        <v>2</v>
      </c>
    </row>
    <row r="7567" spans="1:4">
      <c r="A7567" s="2" t="s">
        <v>6418</v>
      </c>
      <c r="B7567" t="s">
        <v>5168</v>
      </c>
      <c r="C7567" t="s">
        <v>5917</v>
      </c>
      <c r="D7567">
        <v>1</v>
      </c>
    </row>
    <row r="7568" spans="1:4">
      <c r="A7568" s="2" t="s">
        <v>1074</v>
      </c>
      <c r="B7568" t="s">
        <v>5916</v>
      </c>
      <c r="C7568" t="s">
        <v>5917</v>
      </c>
      <c r="D7568">
        <v>1</v>
      </c>
    </row>
    <row r="7569" spans="1:4">
      <c r="A7569" s="2" t="s">
        <v>1136</v>
      </c>
      <c r="B7569" t="s">
        <v>5385</v>
      </c>
      <c r="C7569" t="s">
        <v>5917</v>
      </c>
      <c r="D7569">
        <v>1</v>
      </c>
    </row>
    <row r="7570" spans="1:4">
      <c r="A7570" s="2" t="s">
        <v>1689</v>
      </c>
      <c r="B7570" t="s">
        <v>7630</v>
      </c>
      <c r="C7570" t="s">
        <v>5917</v>
      </c>
      <c r="D7570">
        <v>2</v>
      </c>
    </row>
    <row r="7571" spans="1:4">
      <c r="A7571" s="2" t="s">
        <v>3679</v>
      </c>
      <c r="B7571" t="s">
        <v>7630</v>
      </c>
      <c r="C7571" t="s">
        <v>5917</v>
      </c>
      <c r="D7571">
        <v>2</v>
      </c>
    </row>
    <row r="7572" spans="1:4">
      <c r="A7572" s="2" t="s">
        <v>1070</v>
      </c>
      <c r="B7572" t="s">
        <v>5916</v>
      </c>
      <c r="C7572" t="s">
        <v>5917</v>
      </c>
      <c r="D7572">
        <v>1</v>
      </c>
    </row>
    <row r="7573" spans="1:4">
      <c r="A7573" s="2" t="s">
        <v>2438</v>
      </c>
      <c r="B7573" t="s">
        <v>4760</v>
      </c>
      <c r="C7573" t="s">
        <v>5917</v>
      </c>
      <c r="D7573">
        <v>1</v>
      </c>
    </row>
    <row r="7574" spans="1:4">
      <c r="A7574" s="2" t="s">
        <v>836</v>
      </c>
      <c r="B7574" t="s">
        <v>2772</v>
      </c>
      <c r="C7574" t="s">
        <v>5917</v>
      </c>
      <c r="D7574">
        <v>1</v>
      </c>
    </row>
    <row r="7575" spans="1:4">
      <c r="A7575" s="2" t="s">
        <v>2606</v>
      </c>
      <c r="B7575" t="s">
        <v>5385</v>
      </c>
      <c r="C7575" t="s">
        <v>5917</v>
      </c>
      <c r="D7575">
        <v>1</v>
      </c>
    </row>
    <row r="7576" spans="1:4">
      <c r="A7576" s="2" t="s">
        <v>4386</v>
      </c>
      <c r="B7576" t="s">
        <v>7630</v>
      </c>
      <c r="C7576" t="s">
        <v>5917</v>
      </c>
      <c r="D7576">
        <v>2</v>
      </c>
    </row>
    <row r="7577" spans="1:4">
      <c r="A7577" s="2" t="s">
        <v>4501</v>
      </c>
      <c r="B7577" t="s">
        <v>7630</v>
      </c>
      <c r="C7577" t="s">
        <v>5917</v>
      </c>
      <c r="D7577">
        <v>2</v>
      </c>
    </row>
    <row r="7578" spans="1:4">
      <c r="A7578" s="2" t="s">
        <v>3807</v>
      </c>
      <c r="B7578" t="s">
        <v>7630</v>
      </c>
      <c r="C7578" t="s">
        <v>5917</v>
      </c>
      <c r="D7578">
        <v>2</v>
      </c>
    </row>
    <row r="7579" spans="1:4">
      <c r="A7579" s="2" t="s">
        <v>1985</v>
      </c>
      <c r="B7579" t="s">
        <v>7630</v>
      </c>
      <c r="C7579" t="s">
        <v>5917</v>
      </c>
      <c r="D7579">
        <v>2</v>
      </c>
    </row>
    <row r="7580" spans="1:4">
      <c r="A7580" s="2" t="s">
        <v>6175</v>
      </c>
      <c r="B7580" t="s">
        <v>7630</v>
      </c>
      <c r="C7580" t="s">
        <v>5917</v>
      </c>
      <c r="D7580">
        <v>2</v>
      </c>
    </row>
    <row r="7581" spans="1:4">
      <c r="A7581" s="2" t="s">
        <v>5511</v>
      </c>
      <c r="B7581" t="s">
        <v>1229</v>
      </c>
      <c r="C7581" t="s">
        <v>5917</v>
      </c>
      <c r="D7581">
        <v>1</v>
      </c>
    </row>
    <row r="7582" spans="1:4">
      <c r="A7582" s="2" t="s">
        <v>4680</v>
      </c>
      <c r="B7582" t="s">
        <v>7630</v>
      </c>
      <c r="C7582" t="s">
        <v>5917</v>
      </c>
      <c r="D7582">
        <v>2</v>
      </c>
    </row>
    <row r="7583" spans="1:4">
      <c r="A7583" s="2" t="s">
        <v>4909</v>
      </c>
      <c r="B7583" t="s">
        <v>7630</v>
      </c>
      <c r="C7583" t="s">
        <v>5917</v>
      </c>
      <c r="D7583">
        <v>2</v>
      </c>
    </row>
    <row r="7584" spans="1:4">
      <c r="A7584" s="2" t="s">
        <v>5222</v>
      </c>
      <c r="B7584" t="s">
        <v>7630</v>
      </c>
      <c r="C7584" t="s">
        <v>5917</v>
      </c>
      <c r="D7584">
        <v>2</v>
      </c>
    </row>
    <row r="7585" spans="1:4">
      <c r="A7585" s="2" t="s">
        <v>3007</v>
      </c>
      <c r="B7585" t="s">
        <v>366</v>
      </c>
      <c r="C7585" t="s">
        <v>5917</v>
      </c>
      <c r="D7585">
        <v>1</v>
      </c>
    </row>
    <row r="7586" spans="1:4">
      <c r="A7586" s="2" t="s">
        <v>6064</v>
      </c>
      <c r="B7586" t="s">
        <v>5916</v>
      </c>
      <c r="C7586" t="s">
        <v>5917</v>
      </c>
      <c r="D7586">
        <v>1</v>
      </c>
    </row>
    <row r="7587" spans="1:4">
      <c r="A7587" s="2" t="s">
        <v>5166</v>
      </c>
      <c r="B7587" t="s">
        <v>5916</v>
      </c>
      <c r="C7587" t="s">
        <v>5756</v>
      </c>
      <c r="D7587">
        <v>1</v>
      </c>
    </row>
    <row r="7588" spans="1:4">
      <c r="A7588" s="2" t="s">
        <v>1249</v>
      </c>
      <c r="B7588" t="s">
        <v>5916</v>
      </c>
      <c r="C7588" t="s">
        <v>5758</v>
      </c>
      <c r="D7588">
        <v>1</v>
      </c>
    </row>
    <row r="7589" spans="1:4">
      <c r="A7589" s="2" t="s">
        <v>595</v>
      </c>
      <c r="B7589" t="s">
        <v>5385</v>
      </c>
      <c r="C7589" t="s">
        <v>5917</v>
      </c>
      <c r="D7589">
        <v>1</v>
      </c>
    </row>
    <row r="7590" spans="1:4">
      <c r="A7590" s="2" t="s">
        <v>4565</v>
      </c>
      <c r="B7590" t="s">
        <v>7630</v>
      </c>
      <c r="C7590" t="s">
        <v>5917</v>
      </c>
      <c r="D7590">
        <v>2</v>
      </c>
    </row>
    <row r="7591" spans="1:4">
      <c r="A7591" s="2" t="s">
        <v>5955</v>
      </c>
      <c r="B7591" t="s">
        <v>5916</v>
      </c>
      <c r="C7591" t="s">
        <v>5917</v>
      </c>
      <c r="D7591">
        <v>1</v>
      </c>
    </row>
    <row r="7592" spans="1:4">
      <c r="A7592" s="2" t="s">
        <v>7130</v>
      </c>
      <c r="B7592" t="s">
        <v>7630</v>
      </c>
      <c r="C7592" t="s">
        <v>5917</v>
      </c>
      <c r="D7592">
        <v>2</v>
      </c>
    </row>
    <row r="7593" spans="1:4">
      <c r="A7593" s="2" t="s">
        <v>6915</v>
      </c>
      <c r="B7593" t="s">
        <v>5385</v>
      </c>
      <c r="C7593" t="s">
        <v>5917</v>
      </c>
      <c r="D7593">
        <v>1</v>
      </c>
    </row>
    <row r="7594" spans="1:4">
      <c r="A7594" s="2" t="s">
        <v>6102</v>
      </c>
      <c r="B7594" t="s">
        <v>7630</v>
      </c>
      <c r="C7594" t="s">
        <v>5917</v>
      </c>
      <c r="D7594">
        <v>2</v>
      </c>
    </row>
    <row r="7595" spans="1:4">
      <c r="A7595" s="2" t="s">
        <v>5800</v>
      </c>
      <c r="B7595" t="s">
        <v>7630</v>
      </c>
      <c r="C7595" t="s">
        <v>5917</v>
      </c>
      <c r="D7595">
        <v>2</v>
      </c>
    </row>
    <row r="7596" spans="1:4">
      <c r="A7596" s="2" t="s">
        <v>4717</v>
      </c>
      <c r="B7596" t="s">
        <v>7630</v>
      </c>
      <c r="C7596" t="s">
        <v>5917</v>
      </c>
      <c r="D7596">
        <v>2</v>
      </c>
    </row>
    <row r="7597" spans="1:4">
      <c r="A7597" s="2" t="s">
        <v>6750</v>
      </c>
      <c r="B7597" t="s">
        <v>7630</v>
      </c>
      <c r="C7597" t="s">
        <v>5917</v>
      </c>
      <c r="D7597">
        <v>2</v>
      </c>
    </row>
    <row r="7598" spans="1:4">
      <c r="A7598" s="2" t="s">
        <v>6564</v>
      </c>
      <c r="B7598" t="s">
        <v>5385</v>
      </c>
      <c r="C7598" t="s">
        <v>5917</v>
      </c>
      <c r="D7598">
        <v>1</v>
      </c>
    </row>
    <row r="7599" spans="1:4">
      <c r="A7599" s="2" t="s">
        <v>4194</v>
      </c>
      <c r="B7599" t="s">
        <v>7630</v>
      </c>
      <c r="C7599" t="s">
        <v>5917</v>
      </c>
      <c r="D7599">
        <v>2</v>
      </c>
    </row>
    <row r="7600" spans="1:4">
      <c r="A7600" s="2" t="s">
        <v>4017</v>
      </c>
      <c r="B7600" t="s">
        <v>7630</v>
      </c>
      <c r="C7600" t="s">
        <v>5917</v>
      </c>
      <c r="D7600">
        <v>2</v>
      </c>
    </row>
    <row r="7601" spans="1:4">
      <c r="A7601" s="2" t="s">
        <v>3549</v>
      </c>
      <c r="B7601" t="s">
        <v>7630</v>
      </c>
      <c r="C7601" t="s">
        <v>5917</v>
      </c>
      <c r="D7601">
        <v>2</v>
      </c>
    </row>
    <row r="7602" spans="1:4">
      <c r="A7602" s="2" t="s">
        <v>7350</v>
      </c>
      <c r="B7602" t="s">
        <v>7630</v>
      </c>
      <c r="C7602" t="s">
        <v>5917</v>
      </c>
      <c r="D7602">
        <v>2</v>
      </c>
    </row>
    <row r="7603" spans="1:4">
      <c r="A7603" s="2" t="s">
        <v>6552</v>
      </c>
      <c r="B7603" t="s">
        <v>7630</v>
      </c>
      <c r="C7603" t="s">
        <v>5917</v>
      </c>
      <c r="D7603">
        <v>2</v>
      </c>
    </row>
    <row r="7604" spans="1:4">
      <c r="A7604" s="2" t="s">
        <v>1874</v>
      </c>
      <c r="B7604" t="s">
        <v>7630</v>
      </c>
      <c r="C7604" t="s">
        <v>5917</v>
      </c>
      <c r="D7604">
        <v>2</v>
      </c>
    </row>
    <row r="7605" spans="1:4">
      <c r="A7605" s="2" t="s">
        <v>6456</v>
      </c>
      <c r="B7605" t="s">
        <v>5385</v>
      </c>
      <c r="C7605" t="s">
        <v>5917</v>
      </c>
      <c r="D7605">
        <v>1</v>
      </c>
    </row>
    <row r="7606" spans="1:4">
      <c r="A7606" s="2" t="s">
        <v>6497</v>
      </c>
      <c r="B7606" t="s">
        <v>7630</v>
      </c>
      <c r="C7606" t="s">
        <v>5917</v>
      </c>
      <c r="D7606">
        <v>2</v>
      </c>
    </row>
    <row r="7607" spans="1:4">
      <c r="A7607" s="2" t="s">
        <v>5326</v>
      </c>
      <c r="B7607" t="s">
        <v>7630</v>
      </c>
      <c r="C7607" t="s">
        <v>5917</v>
      </c>
      <c r="D7607">
        <v>2</v>
      </c>
    </row>
    <row r="7608" spans="1:4">
      <c r="A7608" s="2" t="s">
        <v>4629</v>
      </c>
      <c r="B7608" t="s">
        <v>7630</v>
      </c>
      <c r="C7608" t="s">
        <v>5917</v>
      </c>
      <c r="D7608">
        <v>2</v>
      </c>
    </row>
    <row r="7609" spans="1:4">
      <c r="A7609" s="2" t="s">
        <v>3908</v>
      </c>
      <c r="B7609" t="s">
        <v>7630</v>
      </c>
      <c r="C7609" t="s">
        <v>5917</v>
      </c>
      <c r="D7609">
        <v>2</v>
      </c>
    </row>
    <row r="7610" spans="1:4">
      <c r="A7610" s="2" t="s">
        <v>3521</v>
      </c>
      <c r="B7610" t="s">
        <v>7630</v>
      </c>
      <c r="C7610" t="s">
        <v>5917</v>
      </c>
      <c r="D7610">
        <v>2</v>
      </c>
    </row>
    <row r="7611" spans="1:4">
      <c r="A7611" s="2" t="s">
        <v>7771</v>
      </c>
      <c r="B7611" t="s">
        <v>7630</v>
      </c>
      <c r="C7611" t="s">
        <v>5917</v>
      </c>
      <c r="D7611">
        <v>2</v>
      </c>
    </row>
    <row r="7612" spans="1:4">
      <c r="A7612" s="2" t="s">
        <v>6194</v>
      </c>
      <c r="B7612" t="s">
        <v>7630</v>
      </c>
      <c r="C7612" t="s">
        <v>5917</v>
      </c>
      <c r="D7612">
        <v>2</v>
      </c>
    </row>
    <row r="7613" spans="1:4">
      <c r="A7613" s="2" t="s">
        <v>5681</v>
      </c>
      <c r="B7613" t="s">
        <v>7630</v>
      </c>
      <c r="C7613" t="s">
        <v>5758</v>
      </c>
      <c r="D7613">
        <v>2</v>
      </c>
    </row>
    <row r="7614" spans="1:4">
      <c r="A7614" s="2" t="s">
        <v>7633</v>
      </c>
      <c r="B7614" t="s">
        <v>7630</v>
      </c>
      <c r="C7614" t="s">
        <v>5917</v>
      </c>
      <c r="D7614">
        <v>2</v>
      </c>
    </row>
    <row r="7615" spans="1:4">
      <c r="A7615" s="2" t="s">
        <v>2537</v>
      </c>
      <c r="B7615" t="s">
        <v>5385</v>
      </c>
      <c r="C7615" t="s">
        <v>5917</v>
      </c>
      <c r="D7615">
        <v>1</v>
      </c>
    </row>
    <row r="7616" spans="1:4">
      <c r="A7616" s="2" t="s">
        <v>390</v>
      </c>
      <c r="B7616" t="s">
        <v>5385</v>
      </c>
      <c r="C7616" t="s">
        <v>5917</v>
      </c>
      <c r="D7616">
        <v>1</v>
      </c>
    </row>
    <row r="7617" spans="1:4">
      <c r="A7617" s="2" t="s">
        <v>3289</v>
      </c>
      <c r="B7617" t="s">
        <v>7630</v>
      </c>
      <c r="C7617" t="s">
        <v>5917</v>
      </c>
      <c r="D7617">
        <v>2</v>
      </c>
    </row>
    <row r="7618" spans="1:4">
      <c r="A7618" s="2" t="s">
        <v>7432</v>
      </c>
      <c r="B7618" t="s">
        <v>7630</v>
      </c>
      <c r="C7618" t="s">
        <v>5917</v>
      </c>
      <c r="D7618">
        <v>2</v>
      </c>
    </row>
    <row r="7619" spans="1:4">
      <c r="A7619" s="2" t="s">
        <v>2144</v>
      </c>
      <c r="B7619" t="s">
        <v>7630</v>
      </c>
      <c r="C7619" t="s">
        <v>5917</v>
      </c>
      <c r="D7619">
        <v>2</v>
      </c>
    </row>
    <row r="7620" spans="1:4">
      <c r="A7620" s="2" t="s">
        <v>6225</v>
      </c>
      <c r="B7620" t="s">
        <v>7630</v>
      </c>
      <c r="C7620" t="s">
        <v>5758</v>
      </c>
      <c r="D7620">
        <v>2</v>
      </c>
    </row>
    <row r="7621" spans="1:4">
      <c r="A7621" s="2" t="s">
        <v>7721</v>
      </c>
      <c r="B7621" t="s">
        <v>7630</v>
      </c>
      <c r="C7621" t="s">
        <v>5917</v>
      </c>
      <c r="D7621">
        <v>2</v>
      </c>
    </row>
    <row r="7622" spans="1:4">
      <c r="A7622" s="2" t="s">
        <v>3592</v>
      </c>
      <c r="B7622" t="s">
        <v>7630</v>
      </c>
      <c r="C7622" t="s">
        <v>5917</v>
      </c>
      <c r="D7622">
        <v>2</v>
      </c>
    </row>
    <row r="7623" spans="1:4">
      <c r="A7623" s="2" t="s">
        <v>337</v>
      </c>
      <c r="B7623" t="s">
        <v>5385</v>
      </c>
      <c r="C7623" t="s">
        <v>5917</v>
      </c>
      <c r="D7623">
        <v>1</v>
      </c>
    </row>
    <row r="7624" spans="1:4">
      <c r="A7624" s="2" t="s">
        <v>4367</v>
      </c>
      <c r="B7624" t="s">
        <v>7630</v>
      </c>
      <c r="C7624" t="s">
        <v>5917</v>
      </c>
      <c r="D7624">
        <v>2</v>
      </c>
    </row>
    <row r="7625" spans="1:4">
      <c r="A7625" s="2" t="s">
        <v>4287</v>
      </c>
      <c r="B7625" t="s">
        <v>7630</v>
      </c>
      <c r="C7625" t="s">
        <v>5917</v>
      </c>
      <c r="D7625">
        <v>2</v>
      </c>
    </row>
    <row r="7626" spans="1:4">
      <c r="A7626" s="2" t="s">
        <v>3781</v>
      </c>
      <c r="B7626" t="s">
        <v>7630</v>
      </c>
      <c r="C7626" t="s">
        <v>5917</v>
      </c>
      <c r="D7626">
        <v>2</v>
      </c>
    </row>
    <row r="7627" spans="1:4">
      <c r="A7627" s="2" t="s">
        <v>3111</v>
      </c>
      <c r="B7627" t="s">
        <v>7630</v>
      </c>
      <c r="C7627" t="s">
        <v>5917</v>
      </c>
      <c r="D7627">
        <v>2</v>
      </c>
    </row>
    <row r="7628" spans="1:4">
      <c r="A7628" s="2" t="s">
        <v>2329</v>
      </c>
      <c r="B7628" t="s">
        <v>7630</v>
      </c>
      <c r="C7628" t="s">
        <v>5917</v>
      </c>
      <c r="D7628">
        <v>2</v>
      </c>
    </row>
    <row r="7629" spans="1:4">
      <c r="A7629" s="2" t="s">
        <v>1198</v>
      </c>
      <c r="B7629" t="s">
        <v>5385</v>
      </c>
      <c r="C7629" t="s">
        <v>5917</v>
      </c>
      <c r="D7629">
        <v>1</v>
      </c>
    </row>
    <row r="7630" spans="1:4">
      <c r="A7630" s="2" t="s">
        <v>2628</v>
      </c>
      <c r="B7630" t="s">
        <v>5385</v>
      </c>
      <c r="C7630" t="s">
        <v>5917</v>
      </c>
      <c r="D7630">
        <v>1</v>
      </c>
    </row>
    <row r="7631" spans="1:4">
      <c r="A7631" s="2" t="s">
        <v>189</v>
      </c>
      <c r="B7631" t="s">
        <v>5916</v>
      </c>
      <c r="C7631" t="s">
        <v>5917</v>
      </c>
      <c r="D7631">
        <v>1</v>
      </c>
    </row>
    <row r="7632" spans="1:4">
      <c r="A7632" s="2" t="s">
        <v>1698</v>
      </c>
      <c r="B7632" t="s">
        <v>7630</v>
      </c>
      <c r="C7632" t="s">
        <v>5917</v>
      </c>
      <c r="D7632">
        <v>2</v>
      </c>
    </row>
    <row r="7633" spans="1:4">
      <c r="A7633" s="2" t="s">
        <v>4208</v>
      </c>
      <c r="B7633" t="s">
        <v>7630</v>
      </c>
      <c r="C7633" t="s">
        <v>5917</v>
      </c>
      <c r="D7633">
        <v>2</v>
      </c>
    </row>
    <row r="7634" spans="1:4">
      <c r="A7634" s="2" t="s">
        <v>3199</v>
      </c>
      <c r="B7634" t="s">
        <v>7630</v>
      </c>
      <c r="C7634" t="s">
        <v>5917</v>
      </c>
      <c r="D7634">
        <v>2</v>
      </c>
    </row>
    <row r="7635" spans="1:4">
      <c r="A7635" s="2" t="s">
        <v>5350</v>
      </c>
      <c r="B7635" t="s">
        <v>5916</v>
      </c>
      <c r="C7635" t="s">
        <v>5917</v>
      </c>
      <c r="D7635">
        <v>1</v>
      </c>
    </row>
    <row r="7636" spans="1:4">
      <c r="A7636" s="2" t="s">
        <v>8023</v>
      </c>
      <c r="B7636" t="s">
        <v>7630</v>
      </c>
      <c r="C7636" t="s">
        <v>5917</v>
      </c>
      <c r="D7636">
        <v>2</v>
      </c>
    </row>
    <row r="7637" spans="1:4">
      <c r="A7637" s="2" t="s">
        <v>3686</v>
      </c>
      <c r="B7637" t="s">
        <v>7630</v>
      </c>
      <c r="C7637" t="s">
        <v>5917</v>
      </c>
      <c r="D7637">
        <v>2</v>
      </c>
    </row>
    <row r="7638" spans="1:4">
      <c r="A7638" s="2" t="s">
        <v>5596</v>
      </c>
      <c r="B7638" t="s">
        <v>7630</v>
      </c>
      <c r="C7638" t="s">
        <v>5917</v>
      </c>
      <c r="D7638">
        <v>2</v>
      </c>
    </row>
    <row r="7639" spans="1:4">
      <c r="A7639" s="2" t="s">
        <v>1799</v>
      </c>
      <c r="B7639" t="s">
        <v>7630</v>
      </c>
      <c r="C7639" t="s">
        <v>5917</v>
      </c>
      <c r="D7639">
        <v>2</v>
      </c>
    </row>
    <row r="7640" spans="1:4">
      <c r="A7640" s="2" t="s">
        <v>7617</v>
      </c>
      <c r="B7640" t="s">
        <v>7630</v>
      </c>
      <c r="C7640" t="s">
        <v>5917</v>
      </c>
      <c r="D7640">
        <v>2</v>
      </c>
    </row>
    <row r="7641" spans="1:4">
      <c r="A7641" s="2" t="s">
        <v>2227</v>
      </c>
      <c r="B7641" t="s">
        <v>7630</v>
      </c>
      <c r="C7641" t="s">
        <v>5917</v>
      </c>
      <c r="D7641">
        <v>2</v>
      </c>
    </row>
    <row r="7642" spans="1:4">
      <c r="A7642" s="2" t="s">
        <v>5318</v>
      </c>
      <c r="B7642" t="s">
        <v>7630</v>
      </c>
      <c r="C7642" t="s">
        <v>5917</v>
      </c>
      <c r="D7642">
        <v>2</v>
      </c>
    </row>
    <row r="7643" spans="1:4">
      <c r="A7643" s="2" t="s">
        <v>3486</v>
      </c>
      <c r="B7643" t="s">
        <v>7630</v>
      </c>
      <c r="C7643" t="s">
        <v>5917</v>
      </c>
      <c r="D7643">
        <v>2</v>
      </c>
    </row>
    <row r="7644" spans="1:4">
      <c r="A7644" s="2" t="s">
        <v>5442</v>
      </c>
      <c r="B7644" t="s">
        <v>7630</v>
      </c>
      <c r="C7644" t="s">
        <v>5917</v>
      </c>
      <c r="D7644">
        <v>2</v>
      </c>
    </row>
    <row r="7645" spans="1:4">
      <c r="A7645" s="2" t="s">
        <v>3374</v>
      </c>
      <c r="B7645" t="s">
        <v>7630</v>
      </c>
      <c r="C7645" t="s">
        <v>5917</v>
      </c>
      <c r="D7645">
        <v>2</v>
      </c>
    </row>
    <row r="7646" spans="1:4">
      <c r="A7646" s="2" t="s">
        <v>5422</v>
      </c>
      <c r="B7646" t="s">
        <v>73</v>
      </c>
      <c r="C7646" t="s">
        <v>5917</v>
      </c>
      <c r="D7646">
        <v>1</v>
      </c>
    </row>
    <row r="7647" spans="1:4">
      <c r="A7647" s="2" t="s">
        <v>3564</v>
      </c>
      <c r="B7647" t="s">
        <v>7630</v>
      </c>
      <c r="C7647" t="s">
        <v>5917</v>
      </c>
      <c r="D7647">
        <v>2</v>
      </c>
    </row>
    <row r="7648" spans="1:4">
      <c r="A7648" s="2" t="s">
        <v>7442</v>
      </c>
      <c r="B7648" t="s">
        <v>7630</v>
      </c>
      <c r="C7648" t="s">
        <v>5917</v>
      </c>
      <c r="D7648">
        <v>2</v>
      </c>
    </row>
    <row r="7649" spans="1:4">
      <c r="A7649" s="2" t="s">
        <v>5317</v>
      </c>
      <c r="B7649" t="s">
        <v>7630</v>
      </c>
      <c r="C7649" t="s">
        <v>5917</v>
      </c>
      <c r="D7649">
        <v>2</v>
      </c>
    </row>
    <row r="7650" spans="1:4">
      <c r="A7650" s="2" t="s">
        <v>6443</v>
      </c>
      <c r="B7650" t="s">
        <v>7630</v>
      </c>
      <c r="C7650" t="s">
        <v>5917</v>
      </c>
      <c r="D7650">
        <v>2</v>
      </c>
    </row>
    <row r="7651" spans="1:4">
      <c r="A7651" s="2" t="s">
        <v>5846</v>
      </c>
      <c r="B7651" t="s">
        <v>7630</v>
      </c>
      <c r="C7651" t="s">
        <v>5917</v>
      </c>
      <c r="D7651">
        <v>2</v>
      </c>
    </row>
    <row r="7652" spans="1:4">
      <c r="A7652" s="2" t="s">
        <v>6967</v>
      </c>
      <c r="B7652" t="s">
        <v>7630</v>
      </c>
      <c r="C7652" t="s">
        <v>5917</v>
      </c>
      <c r="D7652">
        <v>2</v>
      </c>
    </row>
    <row r="7653" spans="1:4">
      <c r="A7653" s="2" t="s">
        <v>3610</v>
      </c>
      <c r="B7653" t="s">
        <v>7630</v>
      </c>
      <c r="C7653" t="s">
        <v>5917</v>
      </c>
      <c r="D7653">
        <v>2</v>
      </c>
    </row>
    <row r="7654" spans="1:4">
      <c r="A7654" s="2" t="s">
        <v>7971</v>
      </c>
      <c r="B7654" t="s">
        <v>7630</v>
      </c>
      <c r="C7654" t="s">
        <v>5917</v>
      </c>
      <c r="D7654">
        <v>2</v>
      </c>
    </row>
    <row r="7655" spans="1:4">
      <c r="A7655" s="2" t="s">
        <v>5889</v>
      </c>
      <c r="B7655" t="s">
        <v>5916</v>
      </c>
      <c r="C7655" t="s">
        <v>5917</v>
      </c>
      <c r="D7655">
        <v>1</v>
      </c>
    </row>
    <row r="7656" spans="1:4">
      <c r="A7656" s="2" t="s">
        <v>3868</v>
      </c>
      <c r="B7656" t="s">
        <v>5385</v>
      </c>
      <c r="C7656" t="s">
        <v>5917</v>
      </c>
      <c r="D7656">
        <v>1</v>
      </c>
    </row>
    <row r="7657" spans="1:4">
      <c r="A7657" s="2" t="s">
        <v>7559</v>
      </c>
      <c r="B7657" t="s">
        <v>7630</v>
      </c>
      <c r="C7657" t="s">
        <v>5917</v>
      </c>
      <c r="D7657">
        <v>2</v>
      </c>
    </row>
    <row r="7658" spans="1:4">
      <c r="A7658" s="2" t="s">
        <v>6018</v>
      </c>
      <c r="B7658" t="s">
        <v>5385</v>
      </c>
      <c r="C7658" t="s">
        <v>5917</v>
      </c>
      <c r="D7658">
        <v>1</v>
      </c>
    </row>
    <row r="7659" spans="1:4">
      <c r="A7659" s="2" t="s">
        <v>7113</v>
      </c>
      <c r="B7659" t="s">
        <v>7630</v>
      </c>
      <c r="C7659" t="s">
        <v>5917</v>
      </c>
      <c r="D7659">
        <v>2</v>
      </c>
    </row>
    <row r="7660" spans="1:4">
      <c r="A7660" s="2" t="s">
        <v>1651</v>
      </c>
      <c r="B7660" t="s">
        <v>7630</v>
      </c>
      <c r="C7660" t="s">
        <v>5917</v>
      </c>
      <c r="D7660">
        <v>2</v>
      </c>
    </row>
    <row r="7661" spans="1:4">
      <c r="A7661" s="2" t="s">
        <v>2680</v>
      </c>
      <c r="B7661" t="s">
        <v>5916</v>
      </c>
      <c r="C7661" t="s">
        <v>5917</v>
      </c>
      <c r="D7661">
        <v>1</v>
      </c>
    </row>
    <row r="7662" spans="1:4">
      <c r="A7662" s="2" t="s">
        <v>6516</v>
      </c>
      <c r="B7662" t="s">
        <v>5916</v>
      </c>
      <c r="C7662" t="s">
        <v>5917</v>
      </c>
      <c r="D7662">
        <v>1</v>
      </c>
    </row>
    <row r="7663" spans="1:4">
      <c r="A7663" s="2" t="s">
        <v>5447</v>
      </c>
      <c r="B7663" t="s">
        <v>7630</v>
      </c>
      <c r="C7663" t="s">
        <v>5917</v>
      </c>
      <c r="D7663">
        <v>2</v>
      </c>
    </row>
    <row r="7664" spans="1:4">
      <c r="A7664" s="2" t="s">
        <v>1630</v>
      </c>
      <c r="B7664" t="s">
        <v>7630</v>
      </c>
      <c r="C7664" t="s">
        <v>5917</v>
      </c>
      <c r="D7664">
        <v>2</v>
      </c>
    </row>
    <row r="7665" spans="1:4">
      <c r="A7665" s="2" t="s">
        <v>3477</v>
      </c>
      <c r="B7665" t="s">
        <v>7630</v>
      </c>
      <c r="C7665" t="s">
        <v>5917</v>
      </c>
      <c r="D7665">
        <v>2</v>
      </c>
    </row>
    <row r="7666" spans="1:4">
      <c r="A7666" s="2" t="s">
        <v>7493</v>
      </c>
      <c r="B7666" t="s">
        <v>7630</v>
      </c>
      <c r="C7666" t="s">
        <v>5917</v>
      </c>
      <c r="D7666">
        <v>2</v>
      </c>
    </row>
    <row r="7667" spans="1:4">
      <c r="A7667" s="2" t="s">
        <v>7065</v>
      </c>
      <c r="B7667" t="s">
        <v>7630</v>
      </c>
      <c r="C7667" t="s">
        <v>5917</v>
      </c>
      <c r="D7667">
        <v>2</v>
      </c>
    </row>
    <row r="7668" spans="1:4">
      <c r="A7668" s="2" t="s">
        <v>6680</v>
      </c>
      <c r="B7668" t="s">
        <v>7630</v>
      </c>
      <c r="C7668" t="s">
        <v>5917</v>
      </c>
      <c r="D7668">
        <v>2</v>
      </c>
    </row>
    <row r="7669" spans="1:4">
      <c r="A7669" s="2" t="s">
        <v>1201</v>
      </c>
      <c r="B7669" t="s">
        <v>5385</v>
      </c>
      <c r="C7669" t="s">
        <v>5917</v>
      </c>
      <c r="D7669">
        <v>1</v>
      </c>
    </row>
    <row r="7670" spans="1:4">
      <c r="A7670" s="2" t="s">
        <v>1093</v>
      </c>
      <c r="B7670" t="s">
        <v>5916</v>
      </c>
      <c r="C7670" t="s">
        <v>5917</v>
      </c>
      <c r="D7670">
        <v>1</v>
      </c>
    </row>
    <row r="7671" spans="1:4">
      <c r="A7671" s="2" t="s">
        <v>2629</v>
      </c>
      <c r="B7671" t="s">
        <v>5385</v>
      </c>
      <c r="C7671" t="s">
        <v>5917</v>
      </c>
      <c r="D7671">
        <v>1</v>
      </c>
    </row>
    <row r="7672" spans="1:4">
      <c r="A7672" s="2" t="s">
        <v>808</v>
      </c>
      <c r="B7672" t="s">
        <v>5916</v>
      </c>
      <c r="C7672" t="s">
        <v>5917</v>
      </c>
      <c r="D7672">
        <v>1</v>
      </c>
    </row>
    <row r="7673" spans="1:4">
      <c r="A7673" s="2" t="s">
        <v>4584</v>
      </c>
      <c r="B7673" t="s">
        <v>7630</v>
      </c>
      <c r="C7673" t="s">
        <v>5917</v>
      </c>
      <c r="D7673">
        <v>2</v>
      </c>
    </row>
    <row r="7674" spans="1:4">
      <c r="A7674" s="2" t="s">
        <v>4535</v>
      </c>
      <c r="B7674" t="s">
        <v>7630</v>
      </c>
      <c r="C7674" t="s">
        <v>5917</v>
      </c>
      <c r="D7674">
        <v>2</v>
      </c>
    </row>
    <row r="7675" spans="1:4">
      <c r="A7675" s="2" t="s">
        <v>4418</v>
      </c>
      <c r="B7675" t="s">
        <v>7630</v>
      </c>
      <c r="C7675" t="s">
        <v>5917</v>
      </c>
      <c r="D7675">
        <v>2</v>
      </c>
    </row>
    <row r="7676" spans="1:4">
      <c r="A7676" s="2" t="s">
        <v>7914</v>
      </c>
      <c r="B7676" t="s">
        <v>7630</v>
      </c>
      <c r="C7676" t="s">
        <v>5917</v>
      </c>
      <c r="D7676">
        <v>2</v>
      </c>
    </row>
    <row r="7677" spans="1:4">
      <c r="A7677" s="2" t="s">
        <v>7475</v>
      </c>
      <c r="B7677" t="s">
        <v>7630</v>
      </c>
      <c r="C7677" t="s">
        <v>5917</v>
      </c>
      <c r="D7677">
        <v>2</v>
      </c>
    </row>
    <row r="7678" spans="1:4">
      <c r="A7678" s="2" t="s">
        <v>1913</v>
      </c>
      <c r="B7678" t="s">
        <v>7630</v>
      </c>
      <c r="C7678" t="s">
        <v>5917</v>
      </c>
      <c r="D7678">
        <v>2</v>
      </c>
    </row>
    <row r="7679" spans="1:4">
      <c r="A7679" s="2" t="s">
        <v>2830</v>
      </c>
      <c r="B7679" t="s">
        <v>7630</v>
      </c>
      <c r="C7679" t="s">
        <v>5917</v>
      </c>
      <c r="D7679">
        <v>2</v>
      </c>
    </row>
    <row r="7680" spans="1:4">
      <c r="A7680" s="2" t="s">
        <v>3726</v>
      </c>
      <c r="B7680" t="s">
        <v>7630</v>
      </c>
      <c r="C7680" t="s">
        <v>5917</v>
      </c>
      <c r="D7680">
        <v>2</v>
      </c>
    </row>
    <row r="7681" spans="1:4">
      <c r="A7681" s="2" t="s">
        <v>3033</v>
      </c>
      <c r="B7681" t="s">
        <v>7630</v>
      </c>
      <c r="C7681" t="s">
        <v>5917</v>
      </c>
      <c r="D7681">
        <v>2</v>
      </c>
    </row>
    <row r="7682" spans="1:4">
      <c r="A7682" s="2" t="s">
        <v>6925</v>
      </c>
      <c r="B7682" t="s">
        <v>7630</v>
      </c>
      <c r="C7682" t="s">
        <v>5917</v>
      </c>
      <c r="D7682">
        <v>2</v>
      </c>
    </row>
    <row r="7683" spans="1:4">
      <c r="A7683" s="2" t="s">
        <v>2297</v>
      </c>
      <c r="B7683" t="s">
        <v>5385</v>
      </c>
      <c r="C7683" t="s">
        <v>5917</v>
      </c>
      <c r="D7683">
        <v>1</v>
      </c>
    </row>
    <row r="7684" spans="1:4">
      <c r="A7684" s="2" t="s">
        <v>922</v>
      </c>
      <c r="B7684" t="s">
        <v>5385</v>
      </c>
      <c r="C7684" t="s">
        <v>5917</v>
      </c>
      <c r="D7684">
        <v>1</v>
      </c>
    </row>
    <row r="7685" spans="1:4">
      <c r="A7685" s="2" t="s">
        <v>6397</v>
      </c>
      <c r="B7685" t="s">
        <v>5385</v>
      </c>
      <c r="C7685" t="s">
        <v>5917</v>
      </c>
      <c r="D7685">
        <v>1</v>
      </c>
    </row>
    <row r="7686" spans="1:4">
      <c r="A7686" s="2" t="s">
        <v>3995</v>
      </c>
      <c r="B7686" t="s">
        <v>7630</v>
      </c>
      <c r="C7686" t="s">
        <v>5917</v>
      </c>
      <c r="D7686">
        <v>2</v>
      </c>
    </row>
    <row r="7687" spans="1:4">
      <c r="A7687" s="2" t="s">
        <v>3560</v>
      </c>
      <c r="B7687" t="s">
        <v>7630</v>
      </c>
      <c r="C7687" t="s">
        <v>5917</v>
      </c>
      <c r="D7687">
        <v>2</v>
      </c>
    </row>
    <row r="7688" spans="1:4">
      <c r="A7688" s="2" t="s">
        <v>7274</v>
      </c>
      <c r="B7688" t="s">
        <v>7630</v>
      </c>
      <c r="C7688" t="s">
        <v>5917</v>
      </c>
      <c r="D7688">
        <v>2</v>
      </c>
    </row>
    <row r="7689" spans="1:4">
      <c r="A7689" s="2" t="s">
        <v>6945</v>
      </c>
      <c r="B7689" t="s">
        <v>7630</v>
      </c>
      <c r="C7689" t="s">
        <v>5917</v>
      </c>
      <c r="D7689">
        <v>2</v>
      </c>
    </row>
    <row r="7690" spans="1:4">
      <c r="A7690" s="2" t="s">
        <v>6732</v>
      </c>
      <c r="B7690" t="s">
        <v>7630</v>
      </c>
      <c r="C7690" t="s">
        <v>5917</v>
      </c>
      <c r="D7690">
        <v>2</v>
      </c>
    </row>
    <row r="7691" spans="1:4">
      <c r="A7691" s="2" t="s">
        <v>929</v>
      </c>
      <c r="B7691" t="s">
        <v>5385</v>
      </c>
      <c r="C7691" t="s">
        <v>5917</v>
      </c>
      <c r="D7691">
        <v>1</v>
      </c>
    </row>
    <row r="7692" spans="1:4">
      <c r="A7692" s="2" t="s">
        <v>866</v>
      </c>
      <c r="B7692" t="s">
        <v>612</v>
      </c>
      <c r="C7692" t="s">
        <v>5917</v>
      </c>
      <c r="D7692">
        <v>1</v>
      </c>
    </row>
    <row r="7693" spans="1:4">
      <c r="A7693" s="2" t="s">
        <v>4572</v>
      </c>
      <c r="B7693" t="s">
        <v>7630</v>
      </c>
      <c r="C7693" t="s">
        <v>5917</v>
      </c>
      <c r="D7693">
        <v>2</v>
      </c>
    </row>
    <row r="7694" spans="1:4">
      <c r="A7694" s="2" t="s">
        <v>4575</v>
      </c>
      <c r="B7694" t="s">
        <v>7630</v>
      </c>
      <c r="C7694" t="s">
        <v>5917</v>
      </c>
      <c r="D7694">
        <v>2</v>
      </c>
    </row>
    <row r="7695" spans="1:4">
      <c r="A7695" s="2" t="s">
        <v>3613</v>
      </c>
      <c r="B7695" t="s">
        <v>7630</v>
      </c>
      <c r="C7695" t="s">
        <v>5917</v>
      </c>
      <c r="D7695">
        <v>2</v>
      </c>
    </row>
    <row r="7696" spans="1:4">
      <c r="A7696" s="2" t="s">
        <v>5047</v>
      </c>
      <c r="B7696" t="s">
        <v>7630</v>
      </c>
      <c r="C7696" t="s">
        <v>5917</v>
      </c>
      <c r="D7696">
        <v>2</v>
      </c>
    </row>
    <row r="7697" spans="1:4">
      <c r="A7697" s="2" t="s">
        <v>7019</v>
      </c>
      <c r="B7697" t="s">
        <v>5385</v>
      </c>
      <c r="C7697" t="s">
        <v>5917</v>
      </c>
      <c r="D7697">
        <v>1</v>
      </c>
    </row>
    <row r="7698" spans="1:4">
      <c r="A7698" s="2" t="s">
        <v>5244</v>
      </c>
      <c r="B7698" t="s">
        <v>5916</v>
      </c>
      <c r="C7698" t="s">
        <v>5758</v>
      </c>
      <c r="D7698">
        <v>1</v>
      </c>
    </row>
    <row r="7699" spans="1:4">
      <c r="A7699" s="2" t="s">
        <v>2278</v>
      </c>
      <c r="B7699" t="s">
        <v>5385</v>
      </c>
      <c r="C7699" t="s">
        <v>5917</v>
      </c>
      <c r="D7699">
        <v>1</v>
      </c>
    </row>
    <row r="7700" spans="1:4">
      <c r="A7700" s="2" t="s">
        <v>190</v>
      </c>
      <c r="B7700" t="s">
        <v>373</v>
      </c>
      <c r="C7700" t="s">
        <v>5917</v>
      </c>
      <c r="D7700">
        <v>1</v>
      </c>
    </row>
    <row r="7701" spans="1:4">
      <c r="A7701" s="2" t="s">
        <v>5327</v>
      </c>
      <c r="B7701" t="s">
        <v>7630</v>
      </c>
      <c r="C7701" t="s">
        <v>5917</v>
      </c>
      <c r="D7701">
        <v>2</v>
      </c>
    </row>
    <row r="7702" spans="1:4">
      <c r="A7702" s="2" t="s">
        <v>5363</v>
      </c>
      <c r="B7702" t="s">
        <v>7630</v>
      </c>
      <c r="C7702" t="s">
        <v>5917</v>
      </c>
      <c r="D7702">
        <v>2</v>
      </c>
    </row>
    <row r="7703" spans="1:4">
      <c r="A7703" s="2" t="s">
        <v>5212</v>
      </c>
      <c r="B7703" t="s">
        <v>7630</v>
      </c>
      <c r="C7703" t="s">
        <v>5917</v>
      </c>
      <c r="D7703">
        <v>2</v>
      </c>
    </row>
    <row r="7704" spans="1:4">
      <c r="A7704" s="2" t="s">
        <v>6301</v>
      </c>
      <c r="B7704" t="s">
        <v>2771</v>
      </c>
      <c r="C7704" t="s">
        <v>5917</v>
      </c>
      <c r="D7704">
        <v>2</v>
      </c>
    </row>
    <row r="7705" spans="1:4">
      <c r="A7705" s="2" t="s">
        <v>5208</v>
      </c>
      <c r="B7705" t="s">
        <v>7630</v>
      </c>
      <c r="C7705" t="s">
        <v>5917</v>
      </c>
      <c r="D7705">
        <v>2</v>
      </c>
    </row>
    <row r="7706" spans="1:4">
      <c r="A7706" s="2" t="s">
        <v>1814</v>
      </c>
      <c r="B7706" t="s">
        <v>7630</v>
      </c>
      <c r="C7706" t="s">
        <v>5917</v>
      </c>
      <c r="D7706">
        <v>2</v>
      </c>
    </row>
    <row r="7707" spans="1:4">
      <c r="A7707" s="2" t="s">
        <v>5108</v>
      </c>
      <c r="B7707" t="s">
        <v>7630</v>
      </c>
      <c r="C7707" t="s">
        <v>5917</v>
      </c>
      <c r="D7707">
        <v>2</v>
      </c>
    </row>
    <row r="7708" spans="1:4">
      <c r="A7708" s="2" t="s">
        <v>7651</v>
      </c>
      <c r="B7708" t="s">
        <v>7630</v>
      </c>
      <c r="C7708" t="s">
        <v>5917</v>
      </c>
      <c r="D7708">
        <v>2</v>
      </c>
    </row>
    <row r="7709" spans="1:4">
      <c r="A7709" s="2" t="s">
        <v>1358</v>
      </c>
      <c r="B7709" t="s">
        <v>7630</v>
      </c>
      <c r="C7709" t="s">
        <v>5917</v>
      </c>
      <c r="D7709">
        <v>2</v>
      </c>
    </row>
    <row r="7710" spans="1:4">
      <c r="A7710" s="2" t="s">
        <v>4653</v>
      </c>
      <c r="B7710" t="s">
        <v>7630</v>
      </c>
      <c r="C7710" t="s">
        <v>5917</v>
      </c>
      <c r="D7710">
        <v>2</v>
      </c>
    </row>
    <row r="7711" spans="1:4">
      <c r="A7711" s="2" t="s">
        <v>4677</v>
      </c>
      <c r="B7711" t="s">
        <v>7630</v>
      </c>
      <c r="C7711" t="s">
        <v>5917</v>
      </c>
      <c r="D7711">
        <v>2</v>
      </c>
    </row>
    <row r="7712" spans="1:4">
      <c r="A7712" s="2" t="s">
        <v>7483</v>
      </c>
      <c r="B7712" t="s">
        <v>7630</v>
      </c>
      <c r="C7712" t="s">
        <v>5917</v>
      </c>
      <c r="D7712">
        <v>2</v>
      </c>
    </row>
    <row r="7713" spans="1:4">
      <c r="A7713" s="2" t="s">
        <v>1879</v>
      </c>
      <c r="B7713" t="s">
        <v>7630</v>
      </c>
      <c r="C7713" t="s">
        <v>5917</v>
      </c>
      <c r="D7713">
        <v>2</v>
      </c>
    </row>
    <row r="7714" spans="1:4">
      <c r="A7714" s="2" t="s">
        <v>2964</v>
      </c>
      <c r="B7714" t="s">
        <v>7630</v>
      </c>
      <c r="C7714" t="s">
        <v>5917</v>
      </c>
      <c r="D7714">
        <v>2</v>
      </c>
    </row>
    <row r="7715" spans="1:4">
      <c r="A7715" s="2" t="s">
        <v>746</v>
      </c>
      <c r="B7715" t="s">
        <v>5916</v>
      </c>
      <c r="C7715" t="s">
        <v>5917</v>
      </c>
      <c r="D7715">
        <v>1</v>
      </c>
    </row>
    <row r="7716" spans="1:4">
      <c r="A7716" s="2" t="s">
        <v>6340</v>
      </c>
      <c r="B7716" t="s">
        <v>5916</v>
      </c>
      <c r="C7716" t="s">
        <v>5756</v>
      </c>
      <c r="D7716">
        <v>1</v>
      </c>
    </row>
    <row r="7717" spans="1:4">
      <c r="A7717" s="2" t="s">
        <v>7599</v>
      </c>
      <c r="B7717" t="s">
        <v>7630</v>
      </c>
      <c r="C7717" t="s">
        <v>5917</v>
      </c>
      <c r="D7717">
        <v>2</v>
      </c>
    </row>
    <row r="7718" spans="1:4">
      <c r="A7718" s="2" t="s">
        <v>6842</v>
      </c>
      <c r="B7718" t="s">
        <v>7630</v>
      </c>
      <c r="C7718" t="s">
        <v>5917</v>
      </c>
      <c r="D7718">
        <v>2</v>
      </c>
    </row>
    <row r="7719" spans="1:4">
      <c r="A7719" s="2" t="s">
        <v>6775</v>
      </c>
      <c r="B7719" t="s">
        <v>5916</v>
      </c>
      <c r="C7719" t="s">
        <v>5917</v>
      </c>
      <c r="D7719">
        <v>1</v>
      </c>
    </row>
    <row r="7720" spans="1:4">
      <c r="A7720" s="2" t="s">
        <v>1163</v>
      </c>
      <c r="B7720" t="s">
        <v>5916</v>
      </c>
      <c r="C7720" t="s">
        <v>5758</v>
      </c>
      <c r="D7720">
        <v>1</v>
      </c>
    </row>
    <row r="7721" spans="1:4">
      <c r="A7721" s="2" t="s">
        <v>809</v>
      </c>
      <c r="B7721" t="s">
        <v>7630</v>
      </c>
      <c r="C7721" t="s">
        <v>5917</v>
      </c>
      <c r="D7721">
        <v>2</v>
      </c>
    </row>
    <row r="7722" spans="1:4">
      <c r="A7722" s="2" t="s">
        <v>3093</v>
      </c>
      <c r="B7722" t="s">
        <v>7630</v>
      </c>
      <c r="C7722" t="s">
        <v>5917</v>
      </c>
      <c r="D7722">
        <v>2</v>
      </c>
    </row>
    <row r="7723" spans="1:4">
      <c r="A7723" s="2" t="s">
        <v>5082</v>
      </c>
      <c r="B7723" t="s">
        <v>7630</v>
      </c>
      <c r="C7723" t="s">
        <v>5917</v>
      </c>
      <c r="D7723">
        <v>2</v>
      </c>
    </row>
    <row r="7724" spans="1:4">
      <c r="A7724" s="2" t="s">
        <v>2063</v>
      </c>
      <c r="B7724" t="s">
        <v>7630</v>
      </c>
      <c r="C7724" t="s">
        <v>5917</v>
      </c>
      <c r="D7724">
        <v>2</v>
      </c>
    </row>
    <row r="7725" spans="1:4">
      <c r="A7725" s="2" t="s">
        <v>1133</v>
      </c>
      <c r="B7725" t="s">
        <v>5385</v>
      </c>
      <c r="C7725" t="s">
        <v>5917</v>
      </c>
      <c r="D7725">
        <v>1</v>
      </c>
    </row>
    <row r="7726" spans="1:4">
      <c r="A7726" s="2" t="s">
        <v>2779</v>
      </c>
      <c r="B7726" t="s">
        <v>7630</v>
      </c>
      <c r="C7726" t="s">
        <v>5917</v>
      </c>
      <c r="D7726">
        <v>2</v>
      </c>
    </row>
    <row r="7727" spans="1:4">
      <c r="A7727" s="2" t="s">
        <v>1382</v>
      </c>
      <c r="B7727" t="s">
        <v>7630</v>
      </c>
      <c r="C7727" t="s">
        <v>5917</v>
      </c>
      <c r="D7727">
        <v>2</v>
      </c>
    </row>
    <row r="7728" spans="1:4">
      <c r="A7728" s="2" t="s">
        <v>3112</v>
      </c>
      <c r="B7728" t="s">
        <v>7630</v>
      </c>
      <c r="C7728" t="s">
        <v>5917</v>
      </c>
      <c r="D7728">
        <v>2</v>
      </c>
    </row>
    <row r="7729" spans="1:4">
      <c r="A7729" s="2" t="s">
        <v>7911</v>
      </c>
      <c r="B7729" t="s">
        <v>7630</v>
      </c>
      <c r="C7729" t="s">
        <v>5917</v>
      </c>
      <c r="D7729">
        <v>2</v>
      </c>
    </row>
    <row r="7730" spans="1:4">
      <c r="A7730" s="2" t="s">
        <v>5135</v>
      </c>
      <c r="B7730" t="s">
        <v>7630</v>
      </c>
      <c r="C7730" t="s">
        <v>5917</v>
      </c>
      <c r="D7730">
        <v>2</v>
      </c>
    </row>
    <row r="7731" spans="1:4">
      <c r="A7731" s="2" t="s">
        <v>1668</v>
      </c>
      <c r="B7731" t="s">
        <v>7630</v>
      </c>
      <c r="C7731" t="s">
        <v>5917</v>
      </c>
      <c r="D7731">
        <v>2</v>
      </c>
    </row>
    <row r="7732" spans="1:4">
      <c r="A7732" s="2" t="s">
        <v>5559</v>
      </c>
      <c r="B7732" t="s">
        <v>5916</v>
      </c>
      <c r="C7732" t="s">
        <v>5917</v>
      </c>
      <c r="D7732">
        <v>1</v>
      </c>
    </row>
    <row r="7733" spans="1:4">
      <c r="A7733" s="2" t="s">
        <v>2309</v>
      </c>
      <c r="B7733" t="s">
        <v>5385</v>
      </c>
      <c r="C7733" t="s">
        <v>5917</v>
      </c>
      <c r="D7733">
        <v>1</v>
      </c>
    </row>
    <row r="7734" spans="1:4">
      <c r="A7734" s="2" t="s">
        <v>969</v>
      </c>
      <c r="B7734" t="s">
        <v>5385</v>
      </c>
      <c r="C7734" t="s">
        <v>5917</v>
      </c>
      <c r="D7734">
        <v>1</v>
      </c>
    </row>
    <row r="7735" spans="1:4">
      <c r="A7735" s="2" t="s">
        <v>121</v>
      </c>
      <c r="B7735" t="s">
        <v>5385</v>
      </c>
      <c r="C7735" t="s">
        <v>5917</v>
      </c>
      <c r="D7735">
        <v>1</v>
      </c>
    </row>
    <row r="7736" spans="1:4">
      <c r="A7736" s="2" t="s">
        <v>4621</v>
      </c>
      <c r="B7736" t="s">
        <v>7630</v>
      </c>
      <c r="C7736" t="s">
        <v>5917</v>
      </c>
      <c r="D7736">
        <v>2</v>
      </c>
    </row>
    <row r="7737" spans="1:4">
      <c r="A7737" s="2" t="s">
        <v>7857</v>
      </c>
      <c r="B7737" t="s">
        <v>7630</v>
      </c>
      <c r="C7737" t="s">
        <v>5917</v>
      </c>
      <c r="D7737">
        <v>2</v>
      </c>
    </row>
    <row r="7738" spans="1:4">
      <c r="A7738" s="2" t="s">
        <v>6631</v>
      </c>
      <c r="B7738" t="s">
        <v>7630</v>
      </c>
      <c r="C7738" t="s">
        <v>5917</v>
      </c>
      <c r="D7738">
        <v>2</v>
      </c>
    </row>
    <row r="7739" spans="1:4">
      <c r="A7739" s="2" t="s">
        <v>1057</v>
      </c>
      <c r="B7739" t="s">
        <v>5385</v>
      </c>
      <c r="C7739" t="s">
        <v>5917</v>
      </c>
      <c r="D7739">
        <v>1</v>
      </c>
    </row>
    <row r="7740" spans="1:4">
      <c r="A7740" s="2" t="s">
        <v>810</v>
      </c>
      <c r="B7740" t="s">
        <v>7630</v>
      </c>
      <c r="C7740" t="s">
        <v>5917</v>
      </c>
      <c r="D7740">
        <v>2</v>
      </c>
    </row>
    <row r="7741" spans="1:4">
      <c r="A7741" s="2" t="s">
        <v>5574</v>
      </c>
      <c r="B7741" t="s">
        <v>5385</v>
      </c>
      <c r="C7741" t="s">
        <v>5917</v>
      </c>
      <c r="D7741">
        <v>1</v>
      </c>
    </row>
    <row r="7742" spans="1:4">
      <c r="A7742" s="2" t="s">
        <v>5503</v>
      </c>
      <c r="B7742" t="s">
        <v>7630</v>
      </c>
      <c r="C7742" t="s">
        <v>5917</v>
      </c>
      <c r="D7742">
        <v>2</v>
      </c>
    </row>
    <row r="7743" spans="1:4">
      <c r="A7743" s="2" t="s">
        <v>4350</v>
      </c>
      <c r="B7743" t="s">
        <v>7630</v>
      </c>
      <c r="C7743" t="s">
        <v>5917</v>
      </c>
      <c r="D7743">
        <v>2</v>
      </c>
    </row>
    <row r="7744" spans="1:4">
      <c r="A7744" s="2" t="s">
        <v>3489</v>
      </c>
      <c r="B7744" t="s">
        <v>7630</v>
      </c>
      <c r="C7744" t="s">
        <v>5917</v>
      </c>
      <c r="D7744">
        <v>2</v>
      </c>
    </row>
    <row r="7745" spans="1:4">
      <c r="A7745" s="2" t="s">
        <v>5692</v>
      </c>
      <c r="B7745" t="s">
        <v>5172</v>
      </c>
      <c r="C7745" t="s">
        <v>5758</v>
      </c>
      <c r="D7745">
        <v>2</v>
      </c>
    </row>
    <row r="7746" spans="1:4">
      <c r="A7746" s="2" t="s">
        <v>6816</v>
      </c>
      <c r="B7746" t="s">
        <v>7630</v>
      </c>
      <c r="C7746" t="s">
        <v>5917</v>
      </c>
      <c r="D7746">
        <v>2</v>
      </c>
    </row>
    <row r="7747" spans="1:4">
      <c r="A7747" s="2" t="s">
        <v>2296</v>
      </c>
      <c r="B7747" t="s">
        <v>5172</v>
      </c>
      <c r="C7747" t="s">
        <v>5917</v>
      </c>
      <c r="D7747">
        <v>2</v>
      </c>
    </row>
    <row r="7748" spans="1:4">
      <c r="A7748" s="2" t="s">
        <v>5764</v>
      </c>
      <c r="B7748" t="s">
        <v>5385</v>
      </c>
      <c r="C7748" t="s">
        <v>5917</v>
      </c>
      <c r="D7748">
        <v>1</v>
      </c>
    </row>
    <row r="7749" spans="1:4">
      <c r="A7749" s="2" t="s">
        <v>4054</v>
      </c>
      <c r="B7749" t="s">
        <v>7630</v>
      </c>
      <c r="C7749" t="s">
        <v>5917</v>
      </c>
      <c r="D7749">
        <v>2</v>
      </c>
    </row>
    <row r="7750" spans="1:4">
      <c r="A7750" s="2" t="s">
        <v>3754</v>
      </c>
      <c r="B7750" t="s">
        <v>7630</v>
      </c>
      <c r="C7750" t="s">
        <v>5917</v>
      </c>
      <c r="D7750">
        <v>2</v>
      </c>
    </row>
    <row r="7751" spans="1:4">
      <c r="A7751" s="2" t="s">
        <v>3978</v>
      </c>
      <c r="B7751" t="s">
        <v>7630</v>
      </c>
      <c r="C7751" t="s">
        <v>5917</v>
      </c>
      <c r="D7751">
        <v>2</v>
      </c>
    </row>
    <row r="7752" spans="1:4">
      <c r="A7752" s="2" t="s">
        <v>4954</v>
      </c>
      <c r="B7752" t="s">
        <v>7630</v>
      </c>
      <c r="C7752" t="s">
        <v>5917</v>
      </c>
      <c r="D7752">
        <v>2</v>
      </c>
    </row>
    <row r="7753" spans="1:4">
      <c r="A7753" s="2" t="s">
        <v>4710</v>
      </c>
      <c r="B7753" t="s">
        <v>7630</v>
      </c>
      <c r="C7753" t="s">
        <v>5917</v>
      </c>
      <c r="D7753">
        <v>2</v>
      </c>
    </row>
    <row r="7754" spans="1:4">
      <c r="A7754" s="2" t="s">
        <v>1838</v>
      </c>
      <c r="B7754" t="s">
        <v>7630</v>
      </c>
      <c r="C7754" t="s">
        <v>5917</v>
      </c>
      <c r="D7754">
        <v>2</v>
      </c>
    </row>
    <row r="7755" spans="1:4">
      <c r="A7755" s="2" t="s">
        <v>4487</v>
      </c>
      <c r="B7755" t="s">
        <v>7630</v>
      </c>
      <c r="C7755" t="s">
        <v>5917</v>
      </c>
      <c r="D7755">
        <v>2</v>
      </c>
    </row>
    <row r="7756" spans="1:4">
      <c r="A7756" s="2" t="s">
        <v>4119</v>
      </c>
      <c r="B7756" t="s">
        <v>7630</v>
      </c>
      <c r="C7756" t="s">
        <v>5917</v>
      </c>
      <c r="D7756">
        <v>2</v>
      </c>
    </row>
    <row r="7757" spans="1:4">
      <c r="A7757" s="2" t="s">
        <v>3563</v>
      </c>
      <c r="B7757" t="s">
        <v>7630</v>
      </c>
      <c r="C7757" t="s">
        <v>5917</v>
      </c>
      <c r="D7757">
        <v>2</v>
      </c>
    </row>
    <row r="7758" spans="1:4">
      <c r="A7758" s="2" t="s">
        <v>2129</v>
      </c>
      <c r="B7758" t="s">
        <v>7630</v>
      </c>
      <c r="C7758" t="s">
        <v>5917</v>
      </c>
      <c r="D7758">
        <v>2</v>
      </c>
    </row>
    <row r="7759" spans="1:4">
      <c r="A7759" s="2" t="s">
        <v>4953</v>
      </c>
      <c r="B7759" t="s">
        <v>5385</v>
      </c>
      <c r="C7759" t="s">
        <v>5917</v>
      </c>
      <c r="D7759">
        <v>1</v>
      </c>
    </row>
    <row r="7760" spans="1:4">
      <c r="A7760" s="2" t="s">
        <v>5266</v>
      </c>
      <c r="B7760" t="s">
        <v>7630</v>
      </c>
      <c r="C7760" t="s">
        <v>5917</v>
      </c>
      <c r="D7760">
        <v>2</v>
      </c>
    </row>
    <row r="7761" spans="1:4">
      <c r="A7761" s="2" t="s">
        <v>5249</v>
      </c>
      <c r="B7761" t="s">
        <v>7630</v>
      </c>
      <c r="C7761" t="s">
        <v>5917</v>
      </c>
      <c r="D7761">
        <v>2</v>
      </c>
    </row>
    <row r="7762" spans="1:4">
      <c r="A7762" s="2" t="s">
        <v>338</v>
      </c>
      <c r="B7762" t="s">
        <v>5385</v>
      </c>
      <c r="C7762" t="s">
        <v>5917</v>
      </c>
      <c r="D7762">
        <v>1</v>
      </c>
    </row>
    <row r="7763" spans="1:4">
      <c r="A7763" s="2" t="s">
        <v>1472</v>
      </c>
      <c r="B7763" t="s">
        <v>7630</v>
      </c>
      <c r="C7763" t="s">
        <v>5917</v>
      </c>
      <c r="D7763">
        <v>2</v>
      </c>
    </row>
    <row r="7764" spans="1:4">
      <c r="A7764" s="2" t="s">
        <v>4244</v>
      </c>
      <c r="B7764" t="s">
        <v>7630</v>
      </c>
      <c r="C7764" t="s">
        <v>5917</v>
      </c>
      <c r="D7764">
        <v>2</v>
      </c>
    </row>
    <row r="7765" spans="1:4">
      <c r="A7765" s="2" t="s">
        <v>3495</v>
      </c>
      <c r="B7765" t="s">
        <v>7630</v>
      </c>
      <c r="C7765" t="s">
        <v>5917</v>
      </c>
      <c r="D7765">
        <v>2</v>
      </c>
    </row>
    <row r="7766" spans="1:4">
      <c r="A7766" s="2" t="s">
        <v>3475</v>
      </c>
      <c r="B7766" t="s">
        <v>7630</v>
      </c>
      <c r="C7766" t="s">
        <v>5917</v>
      </c>
      <c r="D7766">
        <v>2</v>
      </c>
    </row>
    <row r="7767" spans="1:4">
      <c r="A7767" s="2" t="s">
        <v>7747</v>
      </c>
      <c r="B7767" t="s">
        <v>7630</v>
      </c>
      <c r="C7767" t="s">
        <v>5917</v>
      </c>
      <c r="D7767">
        <v>2</v>
      </c>
    </row>
    <row r="7768" spans="1:4">
      <c r="A7768" s="2" t="s">
        <v>7360</v>
      </c>
      <c r="B7768" t="s">
        <v>7630</v>
      </c>
      <c r="C7768" t="s">
        <v>5917</v>
      </c>
      <c r="D7768">
        <v>2</v>
      </c>
    </row>
    <row r="7769" spans="1:4">
      <c r="A7769" s="2" t="s">
        <v>7683</v>
      </c>
      <c r="B7769" t="s">
        <v>7630</v>
      </c>
      <c r="C7769" t="s">
        <v>5917</v>
      </c>
      <c r="D7769">
        <v>2</v>
      </c>
    </row>
    <row r="7770" spans="1:4">
      <c r="A7770" s="2" t="s">
        <v>339</v>
      </c>
      <c r="B7770" t="s">
        <v>5385</v>
      </c>
      <c r="C7770" t="s">
        <v>5917</v>
      </c>
      <c r="D7770">
        <v>1</v>
      </c>
    </row>
    <row r="7771" spans="1:4">
      <c r="A7771" s="2" t="s">
        <v>3189</v>
      </c>
      <c r="B7771" t="s">
        <v>7630</v>
      </c>
      <c r="C7771" t="s">
        <v>5917</v>
      </c>
      <c r="D7771">
        <v>2</v>
      </c>
    </row>
    <row r="7772" spans="1:4">
      <c r="A7772" s="2" t="s">
        <v>7980</v>
      </c>
      <c r="B7772" t="s">
        <v>7630</v>
      </c>
      <c r="C7772" t="s">
        <v>5917</v>
      </c>
      <c r="D7772">
        <v>2</v>
      </c>
    </row>
    <row r="7773" spans="1:4">
      <c r="A7773" s="2" t="s">
        <v>2054</v>
      </c>
      <c r="B7773" t="s">
        <v>7630</v>
      </c>
      <c r="C7773" t="s">
        <v>5917</v>
      </c>
      <c r="D7773">
        <v>2</v>
      </c>
    </row>
    <row r="7774" spans="1:4">
      <c r="A7774" s="2" t="s">
        <v>2426</v>
      </c>
      <c r="B7774" t="s">
        <v>5385</v>
      </c>
      <c r="C7774" t="s">
        <v>5758</v>
      </c>
      <c r="D7774">
        <v>1</v>
      </c>
    </row>
    <row r="7775" spans="1:4">
      <c r="A7775" s="2" t="s">
        <v>391</v>
      </c>
      <c r="B7775" t="s">
        <v>5385</v>
      </c>
      <c r="C7775" t="s">
        <v>5756</v>
      </c>
      <c r="D7775">
        <v>1</v>
      </c>
    </row>
    <row r="7776" spans="1:4">
      <c r="A7776" s="2" t="s">
        <v>362</v>
      </c>
      <c r="B7776" t="s">
        <v>5385</v>
      </c>
      <c r="C7776" t="s">
        <v>5917</v>
      </c>
      <c r="D7776">
        <v>1</v>
      </c>
    </row>
    <row r="7777" spans="1:4">
      <c r="A7777" s="2" t="s">
        <v>23</v>
      </c>
      <c r="B7777" t="s">
        <v>5385</v>
      </c>
      <c r="C7777" t="s">
        <v>5917</v>
      </c>
      <c r="D7777">
        <v>1</v>
      </c>
    </row>
    <row r="7778" spans="1:4">
      <c r="A7778" s="2" t="s">
        <v>4617</v>
      </c>
      <c r="B7778" t="s">
        <v>7630</v>
      </c>
      <c r="C7778" t="s">
        <v>5917</v>
      </c>
      <c r="D7778">
        <v>2</v>
      </c>
    </row>
    <row r="7779" spans="1:4">
      <c r="A7779" s="2" t="s">
        <v>3083</v>
      </c>
      <c r="B7779" t="s">
        <v>7630</v>
      </c>
      <c r="C7779" t="s">
        <v>5917</v>
      </c>
      <c r="D7779">
        <v>2</v>
      </c>
    </row>
    <row r="7780" spans="1:4">
      <c r="A7780" s="2" t="s">
        <v>3797</v>
      </c>
      <c r="B7780" t="s">
        <v>7630</v>
      </c>
      <c r="C7780" t="s">
        <v>5917</v>
      </c>
      <c r="D7780">
        <v>2</v>
      </c>
    </row>
    <row r="7781" spans="1:4">
      <c r="A7781" s="2" t="s">
        <v>3407</v>
      </c>
      <c r="B7781" t="s">
        <v>7630</v>
      </c>
      <c r="C7781" t="s">
        <v>5917</v>
      </c>
      <c r="D7781">
        <v>2</v>
      </c>
    </row>
    <row r="7782" spans="1:4">
      <c r="A7782" s="2" t="s">
        <v>4483</v>
      </c>
      <c r="B7782" t="s">
        <v>7630</v>
      </c>
      <c r="C7782" t="s">
        <v>5917</v>
      </c>
      <c r="D7782">
        <v>2</v>
      </c>
    </row>
    <row r="7783" spans="1:4">
      <c r="A7783" s="2" t="s">
        <v>4306</v>
      </c>
      <c r="B7783" t="s">
        <v>7630</v>
      </c>
      <c r="C7783" t="s">
        <v>5917</v>
      </c>
      <c r="D7783">
        <v>2</v>
      </c>
    </row>
    <row r="7784" spans="1:4">
      <c r="A7784" s="2" t="s">
        <v>3893</v>
      </c>
      <c r="B7784" t="s">
        <v>7630</v>
      </c>
      <c r="C7784" t="s">
        <v>5917</v>
      </c>
      <c r="D7784">
        <v>2</v>
      </c>
    </row>
    <row r="7785" spans="1:4">
      <c r="A7785" s="2" t="s">
        <v>935</v>
      </c>
      <c r="B7785" t="s">
        <v>2591</v>
      </c>
      <c r="C7785" t="s">
        <v>5917</v>
      </c>
      <c r="D7785">
        <v>1</v>
      </c>
    </row>
    <row r="7786" spans="1:4">
      <c r="A7786" s="2" t="s">
        <v>0</v>
      </c>
      <c r="B7786" t="s">
        <v>5916</v>
      </c>
      <c r="C7786" t="s">
        <v>5917</v>
      </c>
      <c r="D7786">
        <v>1</v>
      </c>
    </row>
    <row r="7787" spans="1:4">
      <c r="A7787" s="2" t="s">
        <v>4218</v>
      </c>
      <c r="B7787" t="s">
        <v>7630</v>
      </c>
      <c r="C7787" t="s">
        <v>5917</v>
      </c>
      <c r="D7787">
        <v>2</v>
      </c>
    </row>
    <row r="7788" spans="1:4">
      <c r="A7788" s="2" t="s">
        <v>6294</v>
      </c>
      <c r="B7788" t="s">
        <v>7630</v>
      </c>
      <c r="C7788" t="s">
        <v>5917</v>
      </c>
      <c r="D7788">
        <v>2</v>
      </c>
    </row>
    <row r="7789" spans="1:4">
      <c r="A7789" s="2" t="s">
        <v>1998</v>
      </c>
      <c r="B7789" t="s">
        <v>7630</v>
      </c>
      <c r="C7789" t="s">
        <v>5917</v>
      </c>
      <c r="D7789">
        <v>2</v>
      </c>
    </row>
    <row r="7790" spans="1:4">
      <c r="A7790" s="2" t="s">
        <v>7336</v>
      </c>
      <c r="B7790" t="s">
        <v>7630</v>
      </c>
      <c r="C7790" t="s">
        <v>5917</v>
      </c>
      <c r="D7790">
        <v>2</v>
      </c>
    </row>
    <row r="7791" spans="1:4">
      <c r="A7791" s="2" t="s">
        <v>7719</v>
      </c>
      <c r="B7791" t="s">
        <v>5385</v>
      </c>
      <c r="C7791" t="s">
        <v>5917</v>
      </c>
      <c r="D7791">
        <v>1</v>
      </c>
    </row>
    <row r="7792" spans="1:4">
      <c r="A7792" s="2" t="s">
        <v>2987</v>
      </c>
      <c r="B7792" t="s">
        <v>7630</v>
      </c>
      <c r="C7792" t="s">
        <v>5917</v>
      </c>
      <c r="D7792">
        <v>2</v>
      </c>
    </row>
    <row r="7793" spans="1:4">
      <c r="A7793" s="2" t="s">
        <v>6474</v>
      </c>
      <c r="B7793" t="s">
        <v>5385</v>
      </c>
      <c r="C7793" t="s">
        <v>5917</v>
      </c>
      <c r="D7793">
        <v>1</v>
      </c>
    </row>
    <row r="7794" spans="1:4">
      <c r="A7794" s="2" t="s">
        <v>235</v>
      </c>
      <c r="B7794" t="s">
        <v>5385</v>
      </c>
      <c r="C7794" t="s">
        <v>5758</v>
      </c>
      <c r="D7794">
        <v>1</v>
      </c>
    </row>
    <row r="7795" spans="1:4">
      <c r="A7795" s="2" t="s">
        <v>1738</v>
      </c>
      <c r="B7795" t="s">
        <v>7630</v>
      </c>
      <c r="C7795" t="s">
        <v>5917</v>
      </c>
      <c r="D7795">
        <v>2</v>
      </c>
    </row>
    <row r="7796" spans="1:4">
      <c r="A7796" s="2" t="s">
        <v>3921</v>
      </c>
      <c r="B7796" t="s">
        <v>7630</v>
      </c>
      <c r="C7796" t="s">
        <v>5917</v>
      </c>
      <c r="D7796">
        <v>2</v>
      </c>
    </row>
    <row r="7797" spans="1:4">
      <c r="A7797" s="2" t="s">
        <v>3955</v>
      </c>
      <c r="B7797" t="s">
        <v>7630</v>
      </c>
      <c r="C7797" t="s">
        <v>5917</v>
      </c>
      <c r="D7797">
        <v>2</v>
      </c>
    </row>
    <row r="7798" spans="1:4">
      <c r="A7798" s="2" t="s">
        <v>3155</v>
      </c>
      <c r="B7798" t="s">
        <v>7630</v>
      </c>
      <c r="C7798" t="s">
        <v>5917</v>
      </c>
      <c r="D7798">
        <v>2</v>
      </c>
    </row>
    <row r="7799" spans="1:4">
      <c r="A7799" s="2" t="s">
        <v>2170</v>
      </c>
      <c r="B7799" t="s">
        <v>7630</v>
      </c>
      <c r="C7799" t="s">
        <v>5917</v>
      </c>
      <c r="D7799">
        <v>2</v>
      </c>
    </row>
    <row r="7800" spans="1:4">
      <c r="A7800" s="2" t="s">
        <v>3661</v>
      </c>
      <c r="B7800" t="s">
        <v>5385</v>
      </c>
      <c r="C7800" t="s">
        <v>5917</v>
      </c>
      <c r="D7800">
        <v>1</v>
      </c>
    </row>
    <row r="7801" spans="1:4">
      <c r="A7801" s="2" t="s">
        <v>4058</v>
      </c>
      <c r="B7801" t="s">
        <v>7630</v>
      </c>
      <c r="C7801" t="s">
        <v>5917</v>
      </c>
      <c r="D7801">
        <v>2</v>
      </c>
    </row>
    <row r="7802" spans="1:4">
      <c r="A7802" s="2" t="s">
        <v>6036</v>
      </c>
      <c r="B7802" t="s">
        <v>5916</v>
      </c>
      <c r="C7802" t="s">
        <v>5757</v>
      </c>
      <c r="D7802">
        <v>1</v>
      </c>
    </row>
    <row r="7803" spans="1:4">
      <c r="A7803" s="2" t="s">
        <v>7025</v>
      </c>
      <c r="B7803" t="s">
        <v>5385</v>
      </c>
      <c r="C7803" t="s">
        <v>5917</v>
      </c>
      <c r="D7803">
        <v>1</v>
      </c>
    </row>
    <row r="7804" spans="1:4">
      <c r="A7804" s="2" t="s">
        <v>7682</v>
      </c>
      <c r="B7804" t="s">
        <v>7630</v>
      </c>
      <c r="C7804" t="s">
        <v>5917</v>
      </c>
      <c r="D7804">
        <v>2</v>
      </c>
    </row>
    <row r="7805" spans="1:4">
      <c r="A7805" s="2" t="s">
        <v>7024</v>
      </c>
      <c r="B7805" t="s">
        <v>5385</v>
      </c>
      <c r="C7805" t="s">
        <v>5917</v>
      </c>
      <c r="D7805">
        <v>1</v>
      </c>
    </row>
    <row r="7806" spans="1:4">
      <c r="A7806" s="2" t="s">
        <v>2853</v>
      </c>
      <c r="B7806" t="s">
        <v>7630</v>
      </c>
      <c r="C7806" t="s">
        <v>5917</v>
      </c>
      <c r="D7806">
        <v>2</v>
      </c>
    </row>
    <row r="7807" spans="1:4">
      <c r="A7807" s="2" t="s">
        <v>3596</v>
      </c>
      <c r="B7807" t="s">
        <v>7630</v>
      </c>
      <c r="C7807" t="s">
        <v>5917</v>
      </c>
      <c r="D7807">
        <v>2</v>
      </c>
    </row>
    <row r="7808" spans="1:4">
      <c r="A7808" s="2" t="s">
        <v>7240</v>
      </c>
      <c r="B7808" t="s">
        <v>7630</v>
      </c>
      <c r="C7808" t="s">
        <v>5917</v>
      </c>
      <c r="D7808">
        <v>2</v>
      </c>
    </row>
    <row r="7809" spans="1:4">
      <c r="A7809" s="2" t="s">
        <v>7272</v>
      </c>
      <c r="B7809" t="s">
        <v>7630</v>
      </c>
      <c r="C7809" t="s">
        <v>5917</v>
      </c>
      <c r="D7809">
        <v>2</v>
      </c>
    </row>
    <row r="7810" spans="1:4">
      <c r="A7810" s="2" t="s">
        <v>7108</v>
      </c>
      <c r="B7810" t="s">
        <v>7630</v>
      </c>
      <c r="C7810" t="s">
        <v>5917</v>
      </c>
      <c r="D7810">
        <v>2</v>
      </c>
    </row>
    <row r="7811" spans="1:4">
      <c r="A7811" s="2" t="s">
        <v>2235</v>
      </c>
      <c r="B7811" t="s">
        <v>7630</v>
      </c>
      <c r="C7811" t="s">
        <v>5917</v>
      </c>
      <c r="D7811">
        <v>2</v>
      </c>
    </row>
    <row r="7812" spans="1:4">
      <c r="A7812" s="2" t="s">
        <v>596</v>
      </c>
      <c r="B7812" t="s">
        <v>5385</v>
      </c>
      <c r="C7812" t="s">
        <v>5917</v>
      </c>
      <c r="D7812">
        <v>1</v>
      </c>
    </row>
    <row r="7813" spans="1:4">
      <c r="A7813" s="2" t="s">
        <v>1376</v>
      </c>
      <c r="B7813" t="s">
        <v>7630</v>
      </c>
      <c r="C7813" t="s">
        <v>5917</v>
      </c>
      <c r="D7813">
        <v>2</v>
      </c>
    </row>
    <row r="7814" spans="1:4">
      <c r="A7814" s="2" t="s">
        <v>4531</v>
      </c>
      <c r="B7814" t="s">
        <v>7630</v>
      </c>
      <c r="C7814" t="s">
        <v>5917</v>
      </c>
      <c r="D7814">
        <v>2</v>
      </c>
    </row>
    <row r="7815" spans="1:4">
      <c r="A7815" s="2" t="s">
        <v>3788</v>
      </c>
      <c r="B7815" t="s">
        <v>7630</v>
      </c>
      <c r="C7815" t="s">
        <v>5917</v>
      </c>
      <c r="D7815">
        <v>2</v>
      </c>
    </row>
    <row r="7816" spans="1:4">
      <c r="A7816" s="2" t="s">
        <v>7508</v>
      </c>
      <c r="B7816" t="s">
        <v>7630</v>
      </c>
      <c r="C7816" t="s">
        <v>5917</v>
      </c>
      <c r="D7816">
        <v>2</v>
      </c>
    </row>
    <row r="7817" spans="1:4">
      <c r="A7817" s="2" t="s">
        <v>2261</v>
      </c>
      <c r="B7817" t="s">
        <v>7630</v>
      </c>
      <c r="C7817" t="s">
        <v>5917</v>
      </c>
      <c r="D7817">
        <v>2</v>
      </c>
    </row>
    <row r="7818" spans="1:4">
      <c r="A7818" s="2" t="s">
        <v>1761</v>
      </c>
      <c r="B7818" t="s">
        <v>7630</v>
      </c>
      <c r="C7818" t="s">
        <v>5917</v>
      </c>
      <c r="D7818">
        <v>2</v>
      </c>
    </row>
    <row r="7819" spans="1:4">
      <c r="A7819" s="2" t="s">
        <v>2293</v>
      </c>
      <c r="B7819" t="s">
        <v>5385</v>
      </c>
      <c r="C7819" t="s">
        <v>5917</v>
      </c>
      <c r="D7819">
        <v>1</v>
      </c>
    </row>
    <row r="7820" spans="1:4">
      <c r="A7820" s="2" t="s">
        <v>597</v>
      </c>
      <c r="B7820" t="s">
        <v>5385</v>
      </c>
      <c r="C7820" t="s">
        <v>5917</v>
      </c>
      <c r="D7820">
        <v>1</v>
      </c>
    </row>
    <row r="7821" spans="1:4">
      <c r="A7821" s="2" t="s">
        <v>1453</v>
      </c>
      <c r="B7821" t="s">
        <v>7630</v>
      </c>
      <c r="C7821" t="s">
        <v>5917</v>
      </c>
      <c r="D7821">
        <v>2</v>
      </c>
    </row>
    <row r="7822" spans="1:4">
      <c r="A7822" s="2" t="s">
        <v>3352</v>
      </c>
      <c r="B7822" t="s">
        <v>7630</v>
      </c>
      <c r="C7822" t="s">
        <v>5917</v>
      </c>
      <c r="D7822">
        <v>2</v>
      </c>
    </row>
    <row r="7823" spans="1:4">
      <c r="A7823" s="2" t="s">
        <v>5978</v>
      </c>
      <c r="B7823" t="s">
        <v>7630</v>
      </c>
      <c r="C7823" t="s">
        <v>5917</v>
      </c>
      <c r="D7823">
        <v>2</v>
      </c>
    </row>
    <row r="7824" spans="1:4">
      <c r="A7824" s="2" t="s">
        <v>5130</v>
      </c>
      <c r="B7824" t="s">
        <v>7630</v>
      </c>
      <c r="C7824" t="s">
        <v>5917</v>
      </c>
      <c r="D7824">
        <v>2</v>
      </c>
    </row>
    <row r="7825" spans="1:4">
      <c r="A7825" s="2" t="s">
        <v>5196</v>
      </c>
      <c r="B7825" t="s">
        <v>7630</v>
      </c>
      <c r="C7825" t="s">
        <v>5917</v>
      </c>
      <c r="D7825">
        <v>2</v>
      </c>
    </row>
    <row r="7826" spans="1:4">
      <c r="A7826" s="2" t="s">
        <v>5538</v>
      </c>
      <c r="B7826" t="s">
        <v>5385</v>
      </c>
      <c r="C7826" t="s">
        <v>5917</v>
      </c>
      <c r="D7826">
        <v>1</v>
      </c>
    </row>
    <row r="7827" spans="1:4">
      <c r="A7827" s="2" t="s">
        <v>7566</v>
      </c>
      <c r="B7827" t="s">
        <v>5385</v>
      </c>
      <c r="C7827" t="s">
        <v>5917</v>
      </c>
      <c r="D7827">
        <v>1</v>
      </c>
    </row>
    <row r="7828" spans="1:4">
      <c r="A7828" s="2" t="s">
        <v>1628</v>
      </c>
      <c r="B7828" t="s">
        <v>7630</v>
      </c>
      <c r="C7828" t="s">
        <v>5917</v>
      </c>
      <c r="D7828">
        <v>2</v>
      </c>
    </row>
    <row r="7829" spans="1:4">
      <c r="A7829" s="2" t="s">
        <v>4005</v>
      </c>
      <c r="B7829" t="s">
        <v>7630</v>
      </c>
      <c r="C7829" t="s">
        <v>5917</v>
      </c>
      <c r="D7829">
        <v>2</v>
      </c>
    </row>
    <row r="7830" spans="1:4">
      <c r="A7830" s="2" t="s">
        <v>4896</v>
      </c>
      <c r="B7830" t="s">
        <v>7630</v>
      </c>
      <c r="C7830" t="s">
        <v>5917</v>
      </c>
      <c r="D7830">
        <v>2</v>
      </c>
    </row>
    <row r="7831" spans="1:4">
      <c r="A7831" s="2" t="s">
        <v>5059</v>
      </c>
      <c r="B7831" t="s">
        <v>5385</v>
      </c>
      <c r="C7831" t="s">
        <v>5917</v>
      </c>
      <c r="D7831">
        <v>1</v>
      </c>
    </row>
    <row r="7832" spans="1:4">
      <c r="A7832" s="2" t="s">
        <v>6051</v>
      </c>
      <c r="B7832" t="s">
        <v>5916</v>
      </c>
      <c r="C7832" t="s">
        <v>5756</v>
      </c>
      <c r="D7832">
        <v>1</v>
      </c>
    </row>
    <row r="7833" spans="1:4">
      <c r="A7833" s="2" t="s">
        <v>7591</v>
      </c>
      <c r="B7833" t="s">
        <v>5385</v>
      </c>
      <c r="C7833" t="s">
        <v>5917</v>
      </c>
      <c r="D7833">
        <v>1</v>
      </c>
    </row>
    <row r="7834" spans="1:4">
      <c r="A7834" s="2" t="s">
        <v>7679</v>
      </c>
      <c r="B7834" t="s">
        <v>5385</v>
      </c>
      <c r="C7834" t="s">
        <v>5917</v>
      </c>
      <c r="D7834">
        <v>1</v>
      </c>
    </row>
    <row r="7835" spans="1:4">
      <c r="A7835" s="2" t="s">
        <v>4980</v>
      </c>
      <c r="B7835" t="s">
        <v>5385</v>
      </c>
      <c r="C7835" t="s">
        <v>5917</v>
      </c>
      <c r="D7835">
        <v>1</v>
      </c>
    </row>
    <row r="7836" spans="1:4">
      <c r="A7836" s="2" t="s">
        <v>1997</v>
      </c>
      <c r="B7836" t="s">
        <v>7630</v>
      </c>
      <c r="C7836" t="s">
        <v>5917</v>
      </c>
      <c r="D7836">
        <v>2</v>
      </c>
    </row>
    <row r="7837" spans="1:4">
      <c r="A7837" s="2" t="s">
        <v>4159</v>
      </c>
      <c r="B7837" t="s">
        <v>7630</v>
      </c>
      <c r="C7837" t="s">
        <v>5917</v>
      </c>
      <c r="D7837">
        <v>2</v>
      </c>
    </row>
    <row r="7838" spans="1:4">
      <c r="A7838" s="2" t="s">
        <v>3846</v>
      </c>
      <c r="B7838" t="s">
        <v>7630</v>
      </c>
      <c r="C7838" t="s">
        <v>5917</v>
      </c>
      <c r="D7838">
        <v>2</v>
      </c>
    </row>
    <row r="7839" spans="1:4">
      <c r="A7839" s="2" t="s">
        <v>3903</v>
      </c>
      <c r="B7839" t="s">
        <v>7630</v>
      </c>
      <c r="C7839" t="s">
        <v>5917</v>
      </c>
      <c r="D7839">
        <v>2</v>
      </c>
    </row>
    <row r="7840" spans="1:4">
      <c r="A7840" s="2" t="s">
        <v>7535</v>
      </c>
      <c r="B7840" t="s">
        <v>7630</v>
      </c>
      <c r="C7840" t="s">
        <v>5917</v>
      </c>
      <c r="D7840">
        <v>2</v>
      </c>
    </row>
    <row r="7841" spans="1:4">
      <c r="A7841" s="2" t="s">
        <v>7429</v>
      </c>
      <c r="B7841" t="s">
        <v>7630</v>
      </c>
      <c r="C7841" t="s">
        <v>5917</v>
      </c>
      <c r="D7841">
        <v>2</v>
      </c>
    </row>
    <row r="7842" spans="1:4">
      <c r="A7842" s="2" t="s">
        <v>6873</v>
      </c>
      <c r="B7842" t="s">
        <v>7630</v>
      </c>
      <c r="C7842" t="s">
        <v>5917</v>
      </c>
      <c r="D7842">
        <v>2</v>
      </c>
    </row>
    <row r="7843" spans="1:4">
      <c r="A7843" s="2" t="s">
        <v>5805</v>
      </c>
      <c r="B7843" t="s">
        <v>7994</v>
      </c>
      <c r="C7843" t="s">
        <v>5757</v>
      </c>
      <c r="D7843">
        <v>2</v>
      </c>
    </row>
    <row r="7844" spans="1:4">
      <c r="A7844" s="2" t="s">
        <v>3401</v>
      </c>
      <c r="B7844" t="s">
        <v>7630</v>
      </c>
      <c r="C7844" t="s">
        <v>5917</v>
      </c>
      <c r="D7844">
        <v>2</v>
      </c>
    </row>
    <row r="7845" spans="1:4">
      <c r="A7845" s="2" t="s">
        <v>2432</v>
      </c>
      <c r="B7845" t="s">
        <v>5172</v>
      </c>
      <c r="C7845" t="s">
        <v>5917</v>
      </c>
      <c r="D7845">
        <v>2</v>
      </c>
    </row>
    <row r="7846" spans="1:4">
      <c r="A7846" s="2" t="s">
        <v>191</v>
      </c>
      <c r="B7846" t="s">
        <v>380</v>
      </c>
      <c r="C7846" t="s">
        <v>5917</v>
      </c>
      <c r="D7846">
        <v>1</v>
      </c>
    </row>
    <row r="7847" spans="1:4">
      <c r="A7847" s="2" t="s">
        <v>4479</v>
      </c>
      <c r="B7847" t="s">
        <v>7630</v>
      </c>
      <c r="C7847" t="s">
        <v>5917</v>
      </c>
      <c r="D7847">
        <v>2</v>
      </c>
    </row>
    <row r="7848" spans="1:4">
      <c r="A7848" s="2" t="s">
        <v>3884</v>
      </c>
      <c r="B7848" t="s">
        <v>7630</v>
      </c>
      <c r="C7848" t="s">
        <v>5917</v>
      </c>
      <c r="D7848">
        <v>2</v>
      </c>
    </row>
    <row r="7849" spans="1:4">
      <c r="A7849" s="2" t="s">
        <v>3353</v>
      </c>
      <c r="B7849" t="s">
        <v>7630</v>
      </c>
      <c r="C7849" t="s">
        <v>5917</v>
      </c>
      <c r="D7849">
        <v>2</v>
      </c>
    </row>
    <row r="7850" spans="1:4">
      <c r="A7850" s="2" t="s">
        <v>6227</v>
      </c>
      <c r="B7850" t="s">
        <v>7630</v>
      </c>
      <c r="C7850" t="s">
        <v>5917</v>
      </c>
      <c r="D7850">
        <v>2</v>
      </c>
    </row>
    <row r="7851" spans="1:4">
      <c r="A7851" s="2" t="s">
        <v>936</v>
      </c>
      <c r="B7851" t="s">
        <v>5385</v>
      </c>
      <c r="C7851" t="s">
        <v>5917</v>
      </c>
      <c r="D7851">
        <v>1</v>
      </c>
    </row>
    <row r="7852" spans="1:4">
      <c r="A7852" s="2" t="s">
        <v>598</v>
      </c>
      <c r="B7852" t="s">
        <v>5385</v>
      </c>
      <c r="C7852" t="s">
        <v>5917</v>
      </c>
      <c r="D7852">
        <v>1</v>
      </c>
    </row>
    <row r="7853" spans="1:4">
      <c r="A7853" s="2" t="s">
        <v>720</v>
      </c>
      <c r="B7853" t="s">
        <v>5385</v>
      </c>
      <c r="C7853" t="s">
        <v>5917</v>
      </c>
      <c r="D7853">
        <v>1</v>
      </c>
    </row>
    <row r="7854" spans="1:4">
      <c r="A7854" s="2" t="s">
        <v>3625</v>
      </c>
      <c r="B7854" t="s">
        <v>7630</v>
      </c>
      <c r="C7854" t="s">
        <v>5917</v>
      </c>
      <c r="D7854">
        <v>2</v>
      </c>
    </row>
    <row r="7855" spans="1:4">
      <c r="A7855" s="2" t="s">
        <v>7811</v>
      </c>
      <c r="B7855" t="s">
        <v>7630</v>
      </c>
      <c r="C7855" t="s">
        <v>5917</v>
      </c>
      <c r="D7855">
        <v>2</v>
      </c>
    </row>
    <row r="7856" spans="1:4">
      <c r="A7856" s="2" t="s">
        <v>6979</v>
      </c>
      <c r="B7856" t="s">
        <v>7630</v>
      </c>
      <c r="C7856" t="s">
        <v>5917</v>
      </c>
      <c r="D7856">
        <v>2</v>
      </c>
    </row>
    <row r="7857" spans="1:4">
      <c r="A7857" s="2" t="s">
        <v>5810</v>
      </c>
      <c r="B7857" t="s">
        <v>7630</v>
      </c>
      <c r="C7857" t="s">
        <v>5917</v>
      </c>
      <c r="D7857">
        <v>2</v>
      </c>
    </row>
    <row r="7858" spans="1:4">
      <c r="A7858" s="2" t="s">
        <v>4925</v>
      </c>
      <c r="B7858" t="s">
        <v>7630</v>
      </c>
      <c r="C7858" t="s">
        <v>5917</v>
      </c>
      <c r="D7858">
        <v>2</v>
      </c>
    </row>
    <row r="7859" spans="1:4">
      <c r="A7859" s="2" t="s">
        <v>973</v>
      </c>
      <c r="B7859" t="s">
        <v>5385</v>
      </c>
      <c r="C7859" t="s">
        <v>5917</v>
      </c>
      <c r="D7859">
        <v>1</v>
      </c>
    </row>
    <row r="7860" spans="1:4">
      <c r="A7860" s="2" t="s">
        <v>37</v>
      </c>
      <c r="B7860" t="s">
        <v>5916</v>
      </c>
      <c r="C7860" t="s">
        <v>5917</v>
      </c>
      <c r="D7860">
        <v>1</v>
      </c>
    </row>
    <row r="7861" spans="1:4">
      <c r="A7861" s="2" t="s">
        <v>3919</v>
      </c>
      <c r="B7861" t="s">
        <v>7630</v>
      </c>
      <c r="C7861" t="s">
        <v>5917</v>
      </c>
      <c r="D7861">
        <v>2</v>
      </c>
    </row>
    <row r="7862" spans="1:4">
      <c r="A7862" s="2" t="s">
        <v>4009</v>
      </c>
      <c r="B7862" t="s">
        <v>7630</v>
      </c>
      <c r="C7862" t="s">
        <v>5917</v>
      </c>
      <c r="D7862">
        <v>2</v>
      </c>
    </row>
    <row r="7863" spans="1:4">
      <c r="A7863" s="2" t="s">
        <v>2966</v>
      </c>
      <c r="B7863" t="s">
        <v>7630</v>
      </c>
      <c r="C7863" t="s">
        <v>5917</v>
      </c>
      <c r="D7863">
        <v>2</v>
      </c>
    </row>
    <row r="7864" spans="1:4">
      <c r="A7864" s="2" t="s">
        <v>8018</v>
      </c>
      <c r="B7864" t="s">
        <v>7630</v>
      </c>
      <c r="C7864" t="s">
        <v>5917</v>
      </c>
      <c r="D7864">
        <v>2</v>
      </c>
    </row>
    <row r="7865" spans="1:4">
      <c r="A7865" s="2" t="s">
        <v>811</v>
      </c>
      <c r="B7865" t="s">
        <v>7630</v>
      </c>
      <c r="C7865" t="s">
        <v>5917</v>
      </c>
      <c r="D7865">
        <v>2</v>
      </c>
    </row>
    <row r="7866" spans="1:4">
      <c r="A7866" s="2" t="s">
        <v>649</v>
      </c>
      <c r="B7866" t="s">
        <v>5385</v>
      </c>
      <c r="C7866" t="s">
        <v>5917</v>
      </c>
      <c r="D7866">
        <v>1</v>
      </c>
    </row>
    <row r="7867" spans="1:4">
      <c r="A7867" s="2" t="s">
        <v>4238</v>
      </c>
      <c r="B7867" t="s">
        <v>7630</v>
      </c>
      <c r="C7867" t="s">
        <v>5917</v>
      </c>
      <c r="D7867">
        <v>2</v>
      </c>
    </row>
    <row r="7868" spans="1:4">
      <c r="A7868" s="2" t="s">
        <v>3836</v>
      </c>
      <c r="B7868" t="s">
        <v>7630</v>
      </c>
      <c r="C7868" t="s">
        <v>5917</v>
      </c>
      <c r="D7868">
        <v>2</v>
      </c>
    </row>
    <row r="7869" spans="1:4">
      <c r="A7869" s="2" t="s">
        <v>4070</v>
      </c>
      <c r="B7869" t="s">
        <v>7630</v>
      </c>
      <c r="C7869" t="s">
        <v>5917</v>
      </c>
      <c r="D7869">
        <v>2</v>
      </c>
    </row>
    <row r="7870" spans="1:4">
      <c r="A7870" s="2" t="s">
        <v>3286</v>
      </c>
      <c r="B7870" t="s">
        <v>7630</v>
      </c>
      <c r="C7870" t="s">
        <v>5917</v>
      </c>
      <c r="D7870">
        <v>2</v>
      </c>
    </row>
    <row r="7871" spans="1:4">
      <c r="A7871" s="2" t="s">
        <v>2034</v>
      </c>
      <c r="B7871" t="s">
        <v>7630</v>
      </c>
      <c r="C7871" t="s">
        <v>5917</v>
      </c>
      <c r="D7871">
        <v>2</v>
      </c>
    </row>
    <row r="7872" spans="1:4">
      <c r="A7872" s="2" t="s">
        <v>5694</v>
      </c>
      <c r="B7872" t="s">
        <v>8022</v>
      </c>
      <c r="C7872" t="s">
        <v>5758</v>
      </c>
      <c r="D7872">
        <v>1</v>
      </c>
    </row>
    <row r="7873" spans="1:4">
      <c r="A7873" s="2" t="s">
        <v>1016</v>
      </c>
      <c r="B7873" t="s">
        <v>5385</v>
      </c>
      <c r="C7873" t="s">
        <v>5917</v>
      </c>
      <c r="D7873">
        <v>1</v>
      </c>
    </row>
    <row r="7874" spans="1:4">
      <c r="A7874" s="2" t="s">
        <v>219</v>
      </c>
      <c r="B7874" t="s">
        <v>5385</v>
      </c>
      <c r="C7874" t="s">
        <v>5758</v>
      </c>
      <c r="D7874">
        <v>1</v>
      </c>
    </row>
    <row r="7875" spans="1:4">
      <c r="A7875" s="2" t="s">
        <v>7529</v>
      </c>
      <c r="B7875" t="s">
        <v>7630</v>
      </c>
      <c r="C7875" t="s">
        <v>5917</v>
      </c>
      <c r="D7875">
        <v>2</v>
      </c>
    </row>
    <row r="7876" spans="1:4">
      <c r="A7876" s="2" t="s">
        <v>7478</v>
      </c>
      <c r="B7876" t="s">
        <v>7630</v>
      </c>
      <c r="C7876" t="s">
        <v>5917</v>
      </c>
      <c r="D7876">
        <v>2</v>
      </c>
    </row>
    <row r="7877" spans="1:4">
      <c r="A7877" s="2" t="s">
        <v>6192</v>
      </c>
      <c r="B7877" t="s">
        <v>7630</v>
      </c>
      <c r="C7877" t="s">
        <v>5917</v>
      </c>
      <c r="D7877">
        <v>2</v>
      </c>
    </row>
    <row r="7878" spans="1:4">
      <c r="A7878" s="2" t="s">
        <v>2177</v>
      </c>
      <c r="B7878" t="s">
        <v>5385</v>
      </c>
      <c r="C7878" t="s">
        <v>5917</v>
      </c>
      <c r="D7878">
        <v>1</v>
      </c>
    </row>
    <row r="7879" spans="1:4">
      <c r="A7879" s="2" t="s">
        <v>7830</v>
      </c>
      <c r="B7879" t="s">
        <v>5385</v>
      </c>
      <c r="C7879" t="s">
        <v>5917</v>
      </c>
      <c r="D7879">
        <v>1</v>
      </c>
    </row>
    <row r="7880" spans="1:4">
      <c r="A7880" s="2" t="s">
        <v>7217</v>
      </c>
      <c r="B7880" t="s">
        <v>5385</v>
      </c>
      <c r="C7880" t="s">
        <v>5917</v>
      </c>
      <c r="D7880">
        <v>1</v>
      </c>
    </row>
    <row r="7881" spans="1:4">
      <c r="A7881" s="2" t="s">
        <v>4474</v>
      </c>
      <c r="B7881" t="s">
        <v>7630</v>
      </c>
      <c r="C7881" t="s">
        <v>5917</v>
      </c>
      <c r="D7881">
        <v>2</v>
      </c>
    </row>
    <row r="7882" spans="1:4">
      <c r="A7882" s="2" t="s">
        <v>3851</v>
      </c>
      <c r="B7882" t="s">
        <v>7630</v>
      </c>
      <c r="C7882" t="s">
        <v>5917</v>
      </c>
      <c r="D7882">
        <v>2</v>
      </c>
    </row>
    <row r="7883" spans="1:4">
      <c r="A7883" s="2" t="s">
        <v>4693</v>
      </c>
      <c r="B7883" t="s">
        <v>7630</v>
      </c>
      <c r="C7883" t="s">
        <v>5917</v>
      </c>
      <c r="D7883">
        <v>2</v>
      </c>
    </row>
    <row r="7884" spans="1:4">
      <c r="A7884" s="2" t="s">
        <v>7117</v>
      </c>
      <c r="B7884" t="s">
        <v>7630</v>
      </c>
      <c r="C7884" t="s">
        <v>5917</v>
      </c>
      <c r="D7884">
        <v>2</v>
      </c>
    </row>
    <row r="7885" spans="1:4">
      <c r="A7885" s="2" t="s">
        <v>990</v>
      </c>
      <c r="B7885" t="s">
        <v>5916</v>
      </c>
      <c r="C7885" t="s">
        <v>5757</v>
      </c>
      <c r="D7885">
        <v>1</v>
      </c>
    </row>
    <row r="7886" spans="1:4">
      <c r="A7886" s="2" t="s">
        <v>2448</v>
      </c>
      <c r="B7886" t="s">
        <v>8022</v>
      </c>
      <c r="C7886" t="s">
        <v>5917</v>
      </c>
      <c r="D7886">
        <v>1</v>
      </c>
    </row>
    <row r="7887" spans="1:4">
      <c r="A7887" s="2" t="s">
        <v>5453</v>
      </c>
      <c r="B7887" t="s">
        <v>7630</v>
      </c>
      <c r="C7887" t="s">
        <v>5917</v>
      </c>
      <c r="D7887">
        <v>2</v>
      </c>
    </row>
    <row r="7888" spans="1:4">
      <c r="A7888" s="2" t="s">
        <v>4035</v>
      </c>
      <c r="B7888" t="s">
        <v>7630</v>
      </c>
      <c r="C7888" t="s">
        <v>5917</v>
      </c>
      <c r="D7888">
        <v>2</v>
      </c>
    </row>
    <row r="7889" spans="1:4">
      <c r="A7889" s="2" t="s">
        <v>3888</v>
      </c>
      <c r="B7889" t="s">
        <v>7630</v>
      </c>
      <c r="C7889" t="s">
        <v>5917</v>
      </c>
      <c r="D7889">
        <v>2</v>
      </c>
    </row>
    <row r="7890" spans="1:4">
      <c r="A7890" s="2" t="s">
        <v>3606</v>
      </c>
      <c r="B7890" t="s">
        <v>7630</v>
      </c>
      <c r="C7890" t="s">
        <v>5917</v>
      </c>
      <c r="D7890">
        <v>2</v>
      </c>
    </row>
    <row r="7891" spans="1:4">
      <c r="A7891" s="2" t="s">
        <v>4847</v>
      </c>
      <c r="B7891" t="s">
        <v>7630</v>
      </c>
      <c r="C7891" t="s">
        <v>5917</v>
      </c>
      <c r="D7891">
        <v>2</v>
      </c>
    </row>
    <row r="7892" spans="1:4">
      <c r="A7892" s="2" t="s">
        <v>1815</v>
      </c>
      <c r="B7892" t="s">
        <v>7630</v>
      </c>
      <c r="C7892" t="s">
        <v>5917</v>
      </c>
      <c r="D7892">
        <v>2</v>
      </c>
    </row>
    <row r="7893" spans="1:4">
      <c r="A7893" s="2" t="s">
        <v>6167</v>
      </c>
      <c r="B7893" t="s">
        <v>5385</v>
      </c>
      <c r="C7893" t="s">
        <v>5917</v>
      </c>
      <c r="D7893">
        <v>1</v>
      </c>
    </row>
    <row r="7894" spans="1:4">
      <c r="A7894" s="2" t="s">
        <v>7468</v>
      </c>
      <c r="B7894" t="s">
        <v>7630</v>
      </c>
      <c r="C7894" t="s">
        <v>5917</v>
      </c>
      <c r="D7894">
        <v>2</v>
      </c>
    </row>
    <row r="7895" spans="1:4">
      <c r="A7895" s="2" t="s">
        <v>981</v>
      </c>
      <c r="B7895" t="s">
        <v>5916</v>
      </c>
      <c r="C7895" t="s">
        <v>5917</v>
      </c>
      <c r="D7895">
        <v>1</v>
      </c>
    </row>
    <row r="7896" spans="1:4">
      <c r="A7896" s="2" t="s">
        <v>6734</v>
      </c>
      <c r="B7896" t="s">
        <v>7630</v>
      </c>
      <c r="C7896" t="s">
        <v>5917</v>
      </c>
      <c r="D7896">
        <v>2</v>
      </c>
    </row>
    <row r="7897" spans="1:4">
      <c r="A7897" s="2" t="s">
        <v>1190</v>
      </c>
      <c r="B7897" t="s">
        <v>5385</v>
      </c>
      <c r="C7897" t="s">
        <v>5917</v>
      </c>
      <c r="D7897">
        <v>1</v>
      </c>
    </row>
    <row r="7898" spans="1:4">
      <c r="A7898" s="2" t="s">
        <v>867</v>
      </c>
      <c r="B7898" t="s">
        <v>5385</v>
      </c>
      <c r="C7898" t="s">
        <v>5917</v>
      </c>
      <c r="D7898">
        <v>1</v>
      </c>
    </row>
    <row r="7899" spans="1:4">
      <c r="A7899" s="2" t="s">
        <v>1384</v>
      </c>
      <c r="B7899" t="s">
        <v>7630</v>
      </c>
      <c r="C7899" t="s">
        <v>5917</v>
      </c>
      <c r="D7899">
        <v>2</v>
      </c>
    </row>
    <row r="7900" spans="1:4">
      <c r="A7900" s="2" t="s">
        <v>5997</v>
      </c>
      <c r="B7900" t="s">
        <v>7630</v>
      </c>
      <c r="C7900" t="s">
        <v>5917</v>
      </c>
      <c r="D7900">
        <v>2</v>
      </c>
    </row>
    <row r="7901" spans="1:4">
      <c r="A7901" s="2" t="s">
        <v>5100</v>
      </c>
      <c r="B7901" t="s">
        <v>7630</v>
      </c>
      <c r="C7901" t="s">
        <v>5917</v>
      </c>
      <c r="D7901">
        <v>2</v>
      </c>
    </row>
    <row r="7902" spans="1:4">
      <c r="A7902" s="2" t="s">
        <v>6828</v>
      </c>
      <c r="B7902" t="s">
        <v>5385</v>
      </c>
      <c r="C7902" t="s">
        <v>5917</v>
      </c>
      <c r="D7902">
        <v>1</v>
      </c>
    </row>
    <row r="7903" spans="1:4">
      <c r="A7903" s="2" t="s">
        <v>930</v>
      </c>
      <c r="B7903" t="s">
        <v>5385</v>
      </c>
      <c r="C7903" t="s">
        <v>5917</v>
      </c>
      <c r="D7903">
        <v>1</v>
      </c>
    </row>
    <row r="7904" spans="1:4">
      <c r="A7904" s="2" t="s">
        <v>1207</v>
      </c>
      <c r="B7904" t="s">
        <v>5385</v>
      </c>
      <c r="C7904" t="s">
        <v>5917</v>
      </c>
      <c r="D7904">
        <v>1</v>
      </c>
    </row>
    <row r="7905" spans="1:4">
      <c r="A7905" s="2" t="s">
        <v>2607</v>
      </c>
      <c r="B7905" t="s">
        <v>5385</v>
      </c>
      <c r="C7905" t="s">
        <v>5917</v>
      </c>
      <c r="D7905">
        <v>1</v>
      </c>
    </row>
    <row r="7906" spans="1:4">
      <c r="A7906" s="2" t="s">
        <v>733</v>
      </c>
      <c r="B7906" t="s">
        <v>5385</v>
      </c>
      <c r="C7906" t="s">
        <v>5917</v>
      </c>
      <c r="D7906">
        <v>1</v>
      </c>
    </row>
    <row r="7907" spans="1:4">
      <c r="A7907" s="2" t="s">
        <v>192</v>
      </c>
      <c r="B7907" t="s">
        <v>2590</v>
      </c>
      <c r="C7907" t="s">
        <v>5917</v>
      </c>
      <c r="D7907">
        <v>1</v>
      </c>
    </row>
    <row r="7908" spans="1:4">
      <c r="A7908" s="2" t="s">
        <v>193</v>
      </c>
      <c r="B7908" t="s">
        <v>5916</v>
      </c>
      <c r="C7908" t="s">
        <v>5917</v>
      </c>
      <c r="D7908">
        <v>1</v>
      </c>
    </row>
    <row r="7909" spans="1:4">
      <c r="A7909" s="2" t="s">
        <v>7388</v>
      </c>
      <c r="B7909" t="s">
        <v>5385</v>
      </c>
      <c r="C7909" t="s">
        <v>5917</v>
      </c>
      <c r="D7909">
        <v>1</v>
      </c>
    </row>
    <row r="7910" spans="1:4">
      <c r="A7910" s="2" t="s">
        <v>4913</v>
      </c>
      <c r="B7910" t="s">
        <v>7630</v>
      </c>
      <c r="C7910" t="s">
        <v>5917</v>
      </c>
      <c r="D7910">
        <v>2</v>
      </c>
    </row>
    <row r="7911" spans="1:4">
      <c r="A7911" s="2" t="s">
        <v>6531</v>
      </c>
      <c r="B7911" t="s">
        <v>5173</v>
      </c>
      <c r="C7911" t="s">
        <v>5917</v>
      </c>
      <c r="D7911">
        <v>2</v>
      </c>
    </row>
    <row r="7912" spans="1:4">
      <c r="A7912" s="2" t="s">
        <v>4155</v>
      </c>
      <c r="B7912" t="s">
        <v>7630</v>
      </c>
      <c r="C7912" t="s">
        <v>5917</v>
      </c>
      <c r="D7912">
        <v>2</v>
      </c>
    </row>
    <row r="7913" spans="1:4">
      <c r="A7913" s="2" t="s">
        <v>4106</v>
      </c>
      <c r="B7913" t="s">
        <v>7630</v>
      </c>
      <c r="C7913" t="s">
        <v>5917</v>
      </c>
      <c r="D7913">
        <v>2</v>
      </c>
    </row>
    <row r="7914" spans="1:4">
      <c r="A7914" s="2" t="s">
        <v>3791</v>
      </c>
      <c r="B7914" t="s">
        <v>7630</v>
      </c>
      <c r="C7914" t="s">
        <v>5917</v>
      </c>
      <c r="D7914">
        <v>2</v>
      </c>
    </row>
    <row r="7915" spans="1:4">
      <c r="A7915" s="2" t="s">
        <v>3435</v>
      </c>
      <c r="B7915" t="s">
        <v>7630</v>
      </c>
      <c r="C7915" t="s">
        <v>5917</v>
      </c>
      <c r="D7915">
        <v>2</v>
      </c>
    </row>
    <row r="7916" spans="1:4">
      <c r="A7916" s="2" t="s">
        <v>7382</v>
      </c>
      <c r="B7916" t="s">
        <v>7630</v>
      </c>
      <c r="C7916" t="s">
        <v>5917</v>
      </c>
      <c r="D7916">
        <v>2</v>
      </c>
    </row>
    <row r="7917" spans="1:4">
      <c r="A7917" s="2" t="s">
        <v>1934</v>
      </c>
      <c r="B7917" t="s">
        <v>7630</v>
      </c>
      <c r="C7917" t="s">
        <v>5917</v>
      </c>
      <c r="D7917">
        <v>2</v>
      </c>
    </row>
    <row r="7918" spans="1:4">
      <c r="A7918" s="2" t="s">
        <v>5733</v>
      </c>
      <c r="B7918" t="s">
        <v>5385</v>
      </c>
      <c r="C7918" t="s">
        <v>5917</v>
      </c>
      <c r="D7918">
        <v>1</v>
      </c>
    </row>
    <row r="7919" spans="1:4">
      <c r="A7919" s="2" t="s">
        <v>807</v>
      </c>
      <c r="B7919" t="s">
        <v>5385</v>
      </c>
      <c r="C7919" t="s">
        <v>5917</v>
      </c>
      <c r="D7919">
        <v>1</v>
      </c>
    </row>
    <row r="7920" spans="1:4">
      <c r="A7920" s="2" t="s">
        <v>5465</v>
      </c>
      <c r="B7920" t="s">
        <v>7630</v>
      </c>
      <c r="C7920" t="s">
        <v>5917</v>
      </c>
      <c r="D7920">
        <v>2</v>
      </c>
    </row>
    <row r="7921" spans="1:4">
      <c r="A7921" s="2" t="s">
        <v>4529</v>
      </c>
      <c r="B7921" t="s">
        <v>7630</v>
      </c>
      <c r="C7921" t="s">
        <v>5917</v>
      </c>
      <c r="D7921">
        <v>2</v>
      </c>
    </row>
    <row r="7922" spans="1:4">
      <c r="A7922" s="2" t="s">
        <v>4022</v>
      </c>
      <c r="B7922" t="s">
        <v>7630</v>
      </c>
      <c r="C7922" t="s">
        <v>5917</v>
      </c>
      <c r="D7922">
        <v>2</v>
      </c>
    </row>
    <row r="7923" spans="1:4">
      <c r="A7923" s="2" t="s">
        <v>6628</v>
      </c>
      <c r="B7923" t="s">
        <v>7630</v>
      </c>
      <c r="C7923" t="s">
        <v>5917</v>
      </c>
      <c r="D7923">
        <v>2</v>
      </c>
    </row>
    <row r="7924" spans="1:4">
      <c r="A7924" s="2" t="s">
        <v>812</v>
      </c>
      <c r="B7924" t="s">
        <v>7630</v>
      </c>
      <c r="C7924" t="s">
        <v>5917</v>
      </c>
      <c r="D7924">
        <v>2</v>
      </c>
    </row>
    <row r="7925" spans="1:4">
      <c r="A7925" s="2" t="s">
        <v>868</v>
      </c>
      <c r="B7925" t="s">
        <v>30</v>
      </c>
      <c r="C7925" t="s">
        <v>5917</v>
      </c>
      <c r="D7925">
        <v>1</v>
      </c>
    </row>
    <row r="7926" spans="1:4">
      <c r="A7926" s="2" t="s">
        <v>5759</v>
      </c>
      <c r="B7926" t="s">
        <v>7630</v>
      </c>
      <c r="C7926" t="s">
        <v>5917</v>
      </c>
      <c r="D7926">
        <v>2</v>
      </c>
    </row>
    <row r="7927" spans="1:4">
      <c r="A7927" s="2" t="s">
        <v>7621</v>
      </c>
      <c r="B7927" t="s">
        <v>7630</v>
      </c>
      <c r="C7927" t="s">
        <v>5917</v>
      </c>
      <c r="D7927">
        <v>2</v>
      </c>
    </row>
    <row r="7928" spans="1:4">
      <c r="A7928" s="2" t="s">
        <v>2009</v>
      </c>
      <c r="B7928" t="s">
        <v>7630</v>
      </c>
      <c r="C7928" t="s">
        <v>5917</v>
      </c>
      <c r="D7928">
        <v>2</v>
      </c>
    </row>
    <row r="7929" spans="1:4">
      <c r="A7929" s="2" t="s">
        <v>6574</v>
      </c>
      <c r="B7929" t="s">
        <v>7630</v>
      </c>
      <c r="C7929" t="s">
        <v>5917</v>
      </c>
      <c r="D7929">
        <v>2</v>
      </c>
    </row>
    <row r="7930" spans="1:4">
      <c r="A7930" s="2" t="s">
        <v>7400</v>
      </c>
      <c r="B7930" t="s">
        <v>5385</v>
      </c>
      <c r="C7930" t="s">
        <v>5917</v>
      </c>
      <c r="D7930">
        <v>1</v>
      </c>
    </row>
    <row r="7931" spans="1:4">
      <c r="A7931" s="2" t="s">
        <v>3771</v>
      </c>
      <c r="B7931" t="s">
        <v>7630</v>
      </c>
      <c r="C7931" t="s">
        <v>5917</v>
      </c>
      <c r="D7931">
        <v>2</v>
      </c>
    </row>
    <row r="7932" spans="1:4">
      <c r="A7932" s="2" t="s">
        <v>2389</v>
      </c>
      <c r="B7932" t="s">
        <v>5916</v>
      </c>
      <c r="C7932" t="s">
        <v>5917</v>
      </c>
      <c r="D7932">
        <v>1</v>
      </c>
    </row>
    <row r="7933" spans="1:4">
      <c r="A7933" s="2" t="s">
        <v>3053</v>
      </c>
      <c r="B7933" t="s">
        <v>7630</v>
      </c>
      <c r="C7933" t="s">
        <v>5917</v>
      </c>
      <c r="D7933">
        <v>2</v>
      </c>
    </row>
    <row r="7934" spans="1:4">
      <c r="A7934" s="2" t="s">
        <v>6191</v>
      </c>
      <c r="B7934" t="s">
        <v>7630</v>
      </c>
      <c r="C7934" t="s">
        <v>5917</v>
      </c>
      <c r="D7934">
        <v>2</v>
      </c>
    </row>
    <row r="7935" spans="1:4">
      <c r="A7935" s="2" t="s">
        <v>6133</v>
      </c>
      <c r="B7935" t="s">
        <v>7630</v>
      </c>
      <c r="C7935" t="s">
        <v>5917</v>
      </c>
      <c r="D7935">
        <v>2</v>
      </c>
    </row>
    <row r="7936" spans="1:4">
      <c r="A7936" s="2" t="s">
        <v>2377</v>
      </c>
      <c r="B7936" t="s">
        <v>632</v>
      </c>
      <c r="C7936" t="s">
        <v>5917</v>
      </c>
      <c r="D7936">
        <v>2</v>
      </c>
    </row>
    <row r="7937" spans="1:4">
      <c r="A7937" s="2" t="s">
        <v>1049</v>
      </c>
      <c r="B7937" t="s">
        <v>30</v>
      </c>
      <c r="C7937" t="s">
        <v>5917</v>
      </c>
      <c r="D7937">
        <v>1</v>
      </c>
    </row>
    <row r="7938" spans="1:4">
      <c r="A7938" s="2" t="s">
        <v>44</v>
      </c>
      <c r="B7938" t="s">
        <v>5916</v>
      </c>
      <c r="C7938" t="s">
        <v>5917</v>
      </c>
      <c r="D7938">
        <v>1</v>
      </c>
    </row>
  </sheetData>
  <phoneticPr fontId="0" type="noConversion"/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7"/>
  <sheetViews>
    <sheetView workbookViewId="0">
      <selection activeCell="A52" sqref="A52:A56"/>
    </sheetView>
  </sheetViews>
  <sheetFormatPr defaultColWidth="8.6640625" defaultRowHeight="13.2"/>
  <cols>
    <col min="1" max="1" width="15.6640625" style="1" bestFit="1" customWidth="1"/>
  </cols>
  <sheetData>
    <row r="1" spans="1:2">
      <c r="A1" s="1" t="s">
        <v>2232</v>
      </c>
      <c r="B1">
        <v>2</v>
      </c>
    </row>
    <row r="2" spans="1:2">
      <c r="A2" s="1" t="s">
        <v>2242</v>
      </c>
      <c r="B2">
        <v>9</v>
      </c>
    </row>
    <row r="3" spans="1:2">
      <c r="A3" s="1" t="s">
        <v>2186</v>
      </c>
      <c r="B3">
        <v>20</v>
      </c>
    </row>
    <row r="4" spans="1:2">
      <c r="A4" s="3" t="s">
        <v>2183</v>
      </c>
      <c r="B4">
        <v>25</v>
      </c>
    </row>
    <row r="5" spans="1:2">
      <c r="A5" s="1" t="s">
        <v>2184</v>
      </c>
      <c r="B5">
        <v>25</v>
      </c>
    </row>
    <row r="6" spans="1:2">
      <c r="A6" s="1" t="s">
        <v>2272</v>
      </c>
      <c r="B6">
        <v>25</v>
      </c>
    </row>
    <row r="7" spans="1:2">
      <c r="A7" s="1" t="s">
        <v>2248</v>
      </c>
      <c r="B7">
        <v>25</v>
      </c>
    </row>
    <row r="8" spans="1:2">
      <c r="A8" s="1" t="s">
        <v>2390</v>
      </c>
      <c r="B8">
        <v>25</v>
      </c>
    </row>
    <row r="9" spans="1:2">
      <c r="A9" s="1" t="s">
        <v>5643</v>
      </c>
      <c r="B9">
        <v>25</v>
      </c>
    </row>
    <row r="10" spans="1:2">
      <c r="A10" s="1" t="s">
        <v>6660</v>
      </c>
      <c r="B10">
        <v>25</v>
      </c>
    </row>
    <row r="11" spans="1:2">
      <c r="A11" s="1" t="s">
        <v>2278</v>
      </c>
      <c r="B11">
        <v>26</v>
      </c>
    </row>
    <row r="12" spans="1:2">
      <c r="A12" s="1" t="s">
        <v>6462</v>
      </c>
      <c r="B12">
        <v>30</v>
      </c>
    </row>
    <row r="13" spans="1:2">
      <c r="A13" s="1" t="s">
        <v>2386</v>
      </c>
      <c r="B13">
        <v>30</v>
      </c>
    </row>
    <row r="14" spans="1:2">
      <c r="A14" s="1" t="s">
        <v>2287</v>
      </c>
      <c r="B14">
        <v>30</v>
      </c>
    </row>
    <row r="15" spans="1:2">
      <c r="A15" s="1" t="s">
        <v>6465</v>
      </c>
      <c r="B15">
        <v>35</v>
      </c>
    </row>
    <row r="16" spans="1:2">
      <c r="A16" s="1" t="s">
        <v>2170</v>
      </c>
      <c r="B16">
        <v>35</v>
      </c>
    </row>
    <row r="17" spans="1:2">
      <c r="A17" s="1" t="s">
        <v>2244</v>
      </c>
      <c r="B17">
        <v>40</v>
      </c>
    </row>
    <row r="18" spans="1:2">
      <c r="A18" s="1" t="s">
        <v>2398</v>
      </c>
      <c r="B18">
        <v>40</v>
      </c>
    </row>
    <row r="19" spans="1:2">
      <c r="A19" s="1" t="s">
        <v>2175</v>
      </c>
      <c r="B19">
        <v>50</v>
      </c>
    </row>
    <row r="20" spans="1:2">
      <c r="A20" s="1" t="s">
        <v>2189</v>
      </c>
      <c r="B20">
        <v>50</v>
      </c>
    </row>
    <row r="21" spans="1:2">
      <c r="A21" s="1" t="s">
        <v>2276</v>
      </c>
      <c r="B21">
        <v>50</v>
      </c>
    </row>
    <row r="22" spans="1:2">
      <c r="A22" s="1" t="s">
        <v>2274</v>
      </c>
      <c r="B22">
        <v>50</v>
      </c>
    </row>
    <row r="23" spans="1:2">
      <c r="A23" s="1" t="s">
        <v>2388</v>
      </c>
      <c r="B23">
        <v>50</v>
      </c>
    </row>
    <row r="24" spans="1:2">
      <c r="A24" s="1" t="s">
        <v>2396</v>
      </c>
      <c r="B24">
        <v>50</v>
      </c>
    </row>
    <row r="25" spans="1:2">
      <c r="A25" s="1" t="s">
        <v>2400</v>
      </c>
      <c r="B25">
        <v>50</v>
      </c>
    </row>
    <row r="26" spans="1:2">
      <c r="A26" s="1" t="s">
        <v>5522</v>
      </c>
      <c r="B26">
        <v>50</v>
      </c>
    </row>
    <row r="27" spans="1:2">
      <c r="A27" s="1" t="s">
        <v>5528</v>
      </c>
      <c r="B27">
        <v>50</v>
      </c>
    </row>
    <row r="28" spans="1:2">
      <c r="A28" s="1" t="s">
        <v>2157</v>
      </c>
      <c r="B28">
        <v>50</v>
      </c>
    </row>
    <row r="29" spans="1:2">
      <c r="A29" s="1" t="s">
        <v>2334</v>
      </c>
      <c r="B29">
        <v>50</v>
      </c>
    </row>
    <row r="30" spans="1:2">
      <c r="A30" s="1" t="s">
        <v>2336</v>
      </c>
      <c r="B30">
        <v>50</v>
      </c>
    </row>
    <row r="31" spans="1:2">
      <c r="A31" s="1" t="s">
        <v>2338</v>
      </c>
      <c r="B31">
        <v>55</v>
      </c>
    </row>
    <row r="32" spans="1:2">
      <c r="A32" s="1" t="s">
        <v>2173</v>
      </c>
      <c r="B32">
        <v>60</v>
      </c>
    </row>
    <row r="33" spans="1:2">
      <c r="A33" s="1" t="s">
        <v>2239</v>
      </c>
      <c r="B33">
        <v>70</v>
      </c>
    </row>
    <row r="34" spans="1:2">
      <c r="A34" s="1" t="s">
        <v>2284</v>
      </c>
      <c r="B34">
        <v>80</v>
      </c>
    </row>
    <row r="35" spans="1:2">
      <c r="A35" s="1" t="s">
        <v>2291</v>
      </c>
      <c r="B35">
        <v>100</v>
      </c>
    </row>
    <row r="36" spans="1:2">
      <c r="A36" s="1" t="s">
        <v>5524</v>
      </c>
      <c r="B36">
        <v>100</v>
      </c>
    </row>
    <row r="37" spans="1:2">
      <c r="A37" s="1" t="s">
        <v>6612</v>
      </c>
      <c r="B37">
        <v>100</v>
      </c>
    </row>
    <row r="38" spans="1:2">
      <c r="A38" s="1" t="s">
        <v>6640</v>
      </c>
      <c r="B38">
        <v>100</v>
      </c>
    </row>
    <row r="39" spans="1:2">
      <c r="A39" s="1" t="s">
        <v>2335</v>
      </c>
      <c r="B39">
        <v>100</v>
      </c>
    </row>
    <row r="40" spans="1:2">
      <c r="A40" s="1" t="s">
        <v>2283</v>
      </c>
      <c r="B40" t="s">
        <v>5916</v>
      </c>
    </row>
    <row r="41" spans="1:2">
      <c r="A41" s="1" t="s">
        <v>2185</v>
      </c>
      <c r="B41" t="s">
        <v>5916</v>
      </c>
    </row>
    <row r="42" spans="1:2">
      <c r="A42" s="1" t="s">
        <v>2181</v>
      </c>
      <c r="B42" t="s">
        <v>5916</v>
      </c>
    </row>
    <row r="43" spans="1:2">
      <c r="A43" s="1" t="s">
        <v>2237</v>
      </c>
      <c r="B43" t="s">
        <v>5916</v>
      </c>
    </row>
    <row r="44" spans="1:2">
      <c r="A44" s="1" t="s">
        <v>2389</v>
      </c>
      <c r="B44" t="s">
        <v>5916</v>
      </c>
    </row>
    <row r="45" spans="1:2">
      <c r="A45" s="1" t="s">
        <v>5828</v>
      </c>
      <c r="B45" t="s">
        <v>5916</v>
      </c>
    </row>
    <row r="46" spans="1:2">
      <c r="A46" s="1" t="s">
        <v>2327</v>
      </c>
      <c r="B46" t="s">
        <v>5916</v>
      </c>
    </row>
    <row r="47" spans="1:2">
      <c r="A47" s="1" t="s">
        <v>2281</v>
      </c>
      <c r="B47" t="s">
        <v>5916</v>
      </c>
    </row>
    <row r="48" spans="1:2">
      <c r="A48" s="1" t="s">
        <v>2158</v>
      </c>
      <c r="B48" t="s">
        <v>5916</v>
      </c>
    </row>
    <row r="49" spans="1:2">
      <c r="A49" s="1" t="s">
        <v>2337</v>
      </c>
      <c r="B49" t="s">
        <v>5916</v>
      </c>
    </row>
    <row r="50" spans="1:2">
      <c r="A50" s="1" t="s">
        <v>2286</v>
      </c>
      <c r="B50" t="s">
        <v>5916</v>
      </c>
    </row>
    <row r="51" spans="1:2">
      <c r="A51" s="1" t="s">
        <v>6628</v>
      </c>
      <c r="B51" t="s">
        <v>5916</v>
      </c>
    </row>
    <row r="52" spans="1:2">
      <c r="A52" s="1" t="s">
        <v>2280</v>
      </c>
      <c r="B52" t="s">
        <v>5916</v>
      </c>
    </row>
    <row r="53" spans="1:2">
      <c r="A53" s="1" t="s">
        <v>2246</v>
      </c>
      <c r="B53" t="s">
        <v>5916</v>
      </c>
    </row>
    <row r="54" spans="1:2">
      <c r="A54" s="1" t="s">
        <v>6613</v>
      </c>
      <c r="B54" t="s">
        <v>5916</v>
      </c>
    </row>
    <row r="55" spans="1:2">
      <c r="A55" s="1" t="s">
        <v>6617</v>
      </c>
      <c r="B55" t="s">
        <v>5916</v>
      </c>
    </row>
    <row r="56" spans="1:2">
      <c r="A56" s="1" t="s">
        <v>2391</v>
      </c>
      <c r="B56" t="s">
        <v>5916</v>
      </c>
    </row>
    <row r="57" spans="1:2">
      <c r="A57" s="1" t="s">
        <v>2387</v>
      </c>
      <c r="B57" t="s">
        <v>5916</v>
      </c>
    </row>
    <row r="58" spans="1:2">
      <c r="A58" s="1" t="s">
        <v>2255</v>
      </c>
      <c r="B58" t="s">
        <v>5916</v>
      </c>
    </row>
    <row r="59" spans="1:2">
      <c r="A59" s="1" t="s">
        <v>2235</v>
      </c>
      <c r="B59" t="s">
        <v>5916</v>
      </c>
    </row>
    <row r="60" spans="1:2">
      <c r="A60" s="1" t="s">
        <v>2155</v>
      </c>
      <c r="B60" t="s">
        <v>5916</v>
      </c>
    </row>
    <row r="61" spans="1:2">
      <c r="A61" s="1" t="s">
        <v>2393</v>
      </c>
      <c r="B61" t="s">
        <v>5916</v>
      </c>
    </row>
    <row r="62" spans="1:2">
      <c r="A62" s="1" t="s">
        <v>2238</v>
      </c>
      <c r="B62" t="s">
        <v>5916</v>
      </c>
    </row>
    <row r="63" spans="1:2">
      <c r="A63" s="1" t="s">
        <v>2156</v>
      </c>
      <c r="B63" t="s">
        <v>5916</v>
      </c>
    </row>
    <row r="64" spans="1:2">
      <c r="A64" s="1" t="s">
        <v>2399</v>
      </c>
      <c r="B64" t="s">
        <v>5916</v>
      </c>
    </row>
    <row r="65" spans="1:2">
      <c r="A65" s="1" t="s">
        <v>6661</v>
      </c>
      <c r="B65" t="s">
        <v>5916</v>
      </c>
    </row>
    <row r="66" spans="1:2">
      <c r="A66" s="1" t="s">
        <v>6638</v>
      </c>
      <c r="B66" t="s">
        <v>5916</v>
      </c>
    </row>
    <row r="67" spans="1:2">
      <c r="A67" s="1" t="s">
        <v>5599</v>
      </c>
      <c r="B67" t="s">
        <v>5916</v>
      </c>
    </row>
    <row r="68" spans="1:2">
      <c r="A68" s="1" t="s">
        <v>6471</v>
      </c>
      <c r="B68" t="s">
        <v>5916</v>
      </c>
    </row>
    <row r="69" spans="1:2">
      <c r="A69" s="1" t="s">
        <v>5745</v>
      </c>
      <c r="B69" t="s">
        <v>5916</v>
      </c>
    </row>
    <row r="70" spans="1:2">
      <c r="A70" s="1" t="s">
        <v>5601</v>
      </c>
      <c r="B70" t="s">
        <v>5916</v>
      </c>
    </row>
    <row r="71" spans="1:2">
      <c r="A71" s="1" t="s">
        <v>2392</v>
      </c>
      <c r="B71" t="s">
        <v>5916</v>
      </c>
    </row>
    <row r="72" spans="1:2">
      <c r="A72" s="1" t="s">
        <v>5725</v>
      </c>
      <c r="B72" t="s">
        <v>5916</v>
      </c>
    </row>
    <row r="73" spans="1:2">
      <c r="A73" s="1" t="s">
        <v>5743</v>
      </c>
      <c r="B73" t="s">
        <v>5916</v>
      </c>
    </row>
    <row r="74" spans="1:2">
      <c r="A74" s="1" t="s">
        <v>5729</v>
      </c>
      <c r="B74" t="s">
        <v>5916</v>
      </c>
    </row>
    <row r="75" spans="1:2">
      <c r="A75" s="1" t="s">
        <v>5723</v>
      </c>
      <c r="B75" t="s">
        <v>5916</v>
      </c>
    </row>
    <row r="76" spans="1:2">
      <c r="A76" s="1" t="s">
        <v>5721</v>
      </c>
      <c r="B76" t="s">
        <v>5916</v>
      </c>
    </row>
    <row r="77" spans="1:2">
      <c r="A77" s="1" t="s">
        <v>5727</v>
      </c>
      <c r="B77" t="s">
        <v>5916</v>
      </c>
    </row>
  </sheetData>
  <phoneticPr fontId="28" type="noConversion"/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61"/>
  <sheetViews>
    <sheetView tabSelected="1" zoomScale="90" zoomScaleNormal="90" workbookViewId="0">
      <selection activeCell="B159" sqref="B159"/>
    </sheetView>
  </sheetViews>
  <sheetFormatPr defaultColWidth="11.44140625" defaultRowHeight="13.8"/>
  <cols>
    <col min="1" max="1" width="28.77734375" style="56" customWidth="1"/>
    <col min="2" max="2" width="20.6640625" style="31" customWidth="1"/>
    <col min="3" max="3" width="20.6640625" style="31" hidden="1" customWidth="1"/>
    <col min="4" max="4" width="7" style="31" bestFit="1" customWidth="1"/>
    <col min="5" max="5" width="23.44140625" style="51" bestFit="1" customWidth="1"/>
    <col min="6" max="6" width="20.77734375" style="31" bestFit="1" customWidth="1"/>
    <col min="7" max="7" width="0.6640625" style="31" customWidth="1"/>
    <col min="8" max="8" width="10.6640625" style="31" customWidth="1"/>
    <col min="9" max="9" width="17.5546875" style="31" bestFit="1" customWidth="1"/>
    <col min="10" max="10" width="20.6640625" style="31" customWidth="1"/>
    <col min="11" max="11" width="0.6640625" style="31" customWidth="1"/>
    <col min="12" max="12" width="10.6640625" style="52" customWidth="1"/>
    <col min="13" max="13" width="10.6640625" style="31" customWidth="1"/>
    <col min="14" max="14" width="20.6640625" style="31" customWidth="1"/>
    <col min="15" max="15" width="19.6640625" style="31" customWidth="1"/>
    <col min="16" max="16" width="20.44140625" style="31" bestFit="1" customWidth="1"/>
    <col min="17" max="16384" width="11.44140625" style="31"/>
  </cols>
  <sheetData>
    <row r="1" spans="1:14">
      <c r="A1" s="53"/>
      <c r="B1" s="26"/>
      <c r="C1" s="26"/>
      <c r="D1" s="27"/>
      <c r="E1" s="28"/>
      <c r="F1" s="28"/>
      <c r="G1" s="29"/>
      <c r="H1" s="28"/>
      <c r="I1" s="28"/>
      <c r="J1" s="28"/>
      <c r="K1" s="29"/>
      <c r="L1" s="30"/>
      <c r="M1" s="30"/>
      <c r="N1" s="30"/>
    </row>
    <row r="2" spans="1:14" ht="14.4" thickBot="1">
      <c r="A2" s="54"/>
      <c r="B2" s="32"/>
      <c r="C2" s="32"/>
      <c r="D2" s="33"/>
      <c r="E2" s="34"/>
      <c r="F2" s="34"/>
      <c r="G2" s="35"/>
      <c r="H2" s="34"/>
      <c r="I2" s="34"/>
      <c r="J2" s="34"/>
      <c r="K2" s="35"/>
      <c r="L2" s="36"/>
      <c r="M2" s="36"/>
      <c r="N2" s="36"/>
    </row>
    <row r="3" spans="1:14" ht="13.2" customHeight="1">
      <c r="A3" s="55"/>
      <c r="B3" s="32"/>
      <c r="C3" s="32"/>
      <c r="D3" s="218" t="s">
        <v>8152</v>
      </c>
      <c r="E3" s="219"/>
      <c r="F3" s="226"/>
      <c r="G3" s="227"/>
      <c r="H3" s="228"/>
      <c r="I3" s="224" t="s">
        <v>8156</v>
      </c>
      <c r="J3" s="236">
        <f>SUM(I161+M161)</f>
        <v>0</v>
      </c>
      <c r="K3" s="237"/>
      <c r="L3" s="238"/>
      <c r="M3" s="32"/>
      <c r="N3" s="32"/>
    </row>
    <row r="4" spans="1:14" ht="13.2" customHeight="1">
      <c r="A4" s="55"/>
      <c r="B4" s="32"/>
      <c r="C4" s="32"/>
      <c r="D4" s="220"/>
      <c r="E4" s="221"/>
      <c r="F4" s="229"/>
      <c r="G4" s="230"/>
      <c r="H4" s="231"/>
      <c r="I4" s="225"/>
      <c r="J4" s="239"/>
      <c r="K4" s="240"/>
      <c r="L4" s="241"/>
      <c r="M4" s="32"/>
      <c r="N4" s="32"/>
    </row>
    <row r="5" spans="1:14" ht="13.2" customHeight="1" thickBot="1">
      <c r="A5" s="55"/>
      <c r="B5" s="32"/>
      <c r="C5" s="32"/>
      <c r="D5" s="222"/>
      <c r="E5" s="223"/>
      <c r="F5" s="232"/>
      <c r="G5" s="233"/>
      <c r="H5" s="234"/>
      <c r="I5" s="235"/>
      <c r="J5" s="242"/>
      <c r="K5" s="243"/>
      <c r="L5" s="244"/>
      <c r="M5" s="32"/>
      <c r="N5" s="32"/>
    </row>
    <row r="6" spans="1:14" ht="13.2" customHeight="1">
      <c r="A6" s="55"/>
      <c r="B6" s="32"/>
      <c r="C6" s="32"/>
      <c r="D6" s="218" t="s">
        <v>8153</v>
      </c>
      <c r="E6" s="219"/>
      <c r="F6" s="226"/>
      <c r="G6" s="227"/>
      <c r="H6" s="228"/>
      <c r="I6" s="224" t="s">
        <v>8157</v>
      </c>
      <c r="J6" s="245">
        <f>SUM(J161+N161)</f>
        <v>0</v>
      </c>
      <c r="K6" s="227"/>
      <c r="L6" s="228"/>
      <c r="M6" s="32"/>
      <c r="N6" s="32"/>
    </row>
    <row r="7" spans="1:14" ht="13.95" customHeight="1">
      <c r="A7" s="55"/>
      <c r="B7" s="32"/>
      <c r="C7" s="32"/>
      <c r="D7" s="220"/>
      <c r="E7" s="221"/>
      <c r="F7" s="229"/>
      <c r="G7" s="230"/>
      <c r="H7" s="231"/>
      <c r="I7" s="225"/>
      <c r="J7" s="229"/>
      <c r="K7" s="230"/>
      <c r="L7" s="231"/>
      <c r="M7" s="32"/>
      <c r="N7" s="32"/>
    </row>
    <row r="8" spans="1:14" ht="13.95" customHeight="1" thickBot="1">
      <c r="A8" s="55"/>
      <c r="B8" s="32"/>
      <c r="C8" s="32"/>
      <c r="D8" s="222"/>
      <c r="E8" s="223"/>
      <c r="F8" s="232"/>
      <c r="G8" s="233"/>
      <c r="H8" s="234"/>
      <c r="I8" s="235"/>
      <c r="J8" s="232"/>
      <c r="K8" s="233"/>
      <c r="L8" s="234"/>
      <c r="M8" s="32"/>
      <c r="N8" s="32"/>
    </row>
    <row r="9" spans="1:14" ht="13.95" customHeight="1">
      <c r="A9" s="55"/>
      <c r="B9" s="32"/>
      <c r="C9" s="32"/>
      <c r="D9" s="218" t="s">
        <v>8154</v>
      </c>
      <c r="E9" s="219"/>
      <c r="F9" s="226"/>
      <c r="G9" s="227"/>
      <c r="H9" s="228"/>
      <c r="I9" s="224" t="s">
        <v>8158</v>
      </c>
      <c r="J9" s="226"/>
      <c r="K9" s="227"/>
      <c r="L9" s="228"/>
      <c r="M9" s="32"/>
      <c r="N9" s="32"/>
    </row>
    <row r="10" spans="1:14" ht="13.95" customHeight="1">
      <c r="A10" s="55"/>
      <c r="B10" s="32"/>
      <c r="C10" s="32"/>
      <c r="D10" s="220"/>
      <c r="E10" s="221"/>
      <c r="F10" s="229"/>
      <c r="G10" s="230"/>
      <c r="H10" s="231"/>
      <c r="I10" s="225"/>
      <c r="J10" s="229"/>
      <c r="K10" s="230"/>
      <c r="L10" s="231"/>
      <c r="M10" s="32"/>
      <c r="N10" s="32"/>
    </row>
    <row r="11" spans="1:14" ht="15" customHeight="1" thickBot="1">
      <c r="A11" s="55"/>
      <c r="B11" s="32"/>
      <c r="C11" s="32"/>
      <c r="D11" s="220"/>
      <c r="E11" s="221"/>
      <c r="F11" s="229"/>
      <c r="G11" s="230"/>
      <c r="H11" s="231"/>
      <c r="I11" s="225"/>
      <c r="J11" s="229"/>
      <c r="K11" s="230"/>
      <c r="L11" s="231"/>
      <c r="M11" s="32"/>
      <c r="N11" s="32"/>
    </row>
    <row r="12" spans="1:14" s="38" customFormat="1" ht="14.4" thickBot="1">
      <c r="A12" s="216" t="s">
        <v>8145</v>
      </c>
      <c r="B12" s="217"/>
      <c r="C12" s="217"/>
      <c r="D12" s="217"/>
      <c r="E12" s="217"/>
      <c r="F12" s="217"/>
      <c r="G12" s="80"/>
      <c r="H12" s="212" t="s">
        <v>8141</v>
      </c>
      <c r="I12" s="212"/>
      <c r="J12" s="212"/>
      <c r="K12" s="80"/>
      <c r="L12" s="210" t="s">
        <v>8142</v>
      </c>
      <c r="M12" s="210"/>
      <c r="N12" s="211"/>
    </row>
    <row r="13" spans="1:14" ht="14.4" thickBot="1">
      <c r="A13" s="87" t="s">
        <v>8049</v>
      </c>
      <c r="B13" s="88" t="s">
        <v>8036</v>
      </c>
      <c r="C13" s="88" t="s">
        <v>8062</v>
      </c>
      <c r="D13" s="88" t="s">
        <v>8038</v>
      </c>
      <c r="E13" s="88" t="s">
        <v>8048</v>
      </c>
      <c r="F13" s="89" t="s">
        <v>8037</v>
      </c>
      <c r="G13" s="102"/>
      <c r="H13" s="89" t="s">
        <v>8143</v>
      </c>
      <c r="I13" s="89" t="s">
        <v>8139</v>
      </c>
      <c r="J13" s="89" t="s">
        <v>8140</v>
      </c>
      <c r="K13" s="102"/>
      <c r="L13" s="89" t="s">
        <v>8143</v>
      </c>
      <c r="M13" s="89" t="s">
        <v>8139</v>
      </c>
      <c r="N13" s="90" t="s">
        <v>8140</v>
      </c>
    </row>
    <row r="14" spans="1:14">
      <c r="A14" s="81" t="s">
        <v>8144</v>
      </c>
      <c r="B14" s="82">
        <v>70170</v>
      </c>
      <c r="C14" s="83" t="s">
        <v>8063</v>
      </c>
      <c r="D14" s="100" t="s">
        <v>8039</v>
      </c>
      <c r="E14" s="82" t="s">
        <v>8047</v>
      </c>
      <c r="F14" s="82" t="s">
        <v>8045</v>
      </c>
      <c r="G14" s="101"/>
      <c r="H14" s="84">
        <v>42</v>
      </c>
      <c r="I14" s="82"/>
      <c r="J14" s="85">
        <f>H14*I14</f>
        <v>0</v>
      </c>
      <c r="K14" s="101"/>
      <c r="L14" s="85">
        <v>47</v>
      </c>
      <c r="M14" s="82"/>
      <c r="N14" s="86">
        <f>SUM(M14*L14)</f>
        <v>0</v>
      </c>
    </row>
    <row r="15" spans="1:14">
      <c r="A15" s="57" t="s">
        <v>8144</v>
      </c>
      <c r="B15" s="7">
        <v>70131</v>
      </c>
      <c r="C15" s="5" t="s">
        <v>8071</v>
      </c>
      <c r="D15" s="9" t="s">
        <v>8040</v>
      </c>
      <c r="E15" s="7" t="s">
        <v>8047</v>
      </c>
      <c r="F15" s="7" t="s">
        <v>8045</v>
      </c>
      <c r="G15" s="65"/>
      <c r="H15" s="84">
        <v>42</v>
      </c>
      <c r="I15" s="7"/>
      <c r="J15" s="85">
        <f t="shared" ref="J15:J41" si="0">H15*I15</f>
        <v>0</v>
      </c>
      <c r="K15" s="65"/>
      <c r="L15" s="85">
        <v>47</v>
      </c>
      <c r="M15" s="7"/>
      <c r="N15" s="58">
        <f t="shared" ref="N15:N41" si="1">SUM(M15*L15)</f>
        <v>0</v>
      </c>
    </row>
    <row r="16" spans="1:14">
      <c r="A16" s="57" t="s">
        <v>8144</v>
      </c>
      <c r="B16" s="7">
        <v>70150</v>
      </c>
      <c r="C16" s="5" t="s">
        <v>8078</v>
      </c>
      <c r="D16" s="9" t="s">
        <v>8041</v>
      </c>
      <c r="E16" s="7" t="s">
        <v>8047</v>
      </c>
      <c r="F16" s="7" t="s">
        <v>8045</v>
      </c>
      <c r="G16" s="65"/>
      <c r="H16" s="84">
        <v>42</v>
      </c>
      <c r="I16" s="7"/>
      <c r="J16" s="85">
        <f t="shared" si="0"/>
        <v>0</v>
      </c>
      <c r="K16" s="65"/>
      <c r="L16" s="85">
        <v>47</v>
      </c>
      <c r="M16" s="7"/>
      <c r="N16" s="58">
        <f t="shared" si="1"/>
        <v>0</v>
      </c>
    </row>
    <row r="17" spans="1:14">
      <c r="A17" s="186" t="s">
        <v>8144</v>
      </c>
      <c r="B17" s="48">
        <v>70170</v>
      </c>
      <c r="C17" s="130" t="s">
        <v>8064</v>
      </c>
      <c r="D17" s="146" t="s">
        <v>8039</v>
      </c>
      <c r="E17" s="48" t="s">
        <v>8047</v>
      </c>
      <c r="F17" s="48" t="s">
        <v>8042</v>
      </c>
      <c r="G17" s="65"/>
      <c r="H17" s="84">
        <v>42</v>
      </c>
      <c r="I17" s="7"/>
      <c r="J17" s="85">
        <f t="shared" si="0"/>
        <v>0</v>
      </c>
      <c r="K17" s="65"/>
      <c r="L17" s="85">
        <v>47</v>
      </c>
      <c r="M17" s="7"/>
      <c r="N17" s="58">
        <f t="shared" si="1"/>
        <v>0</v>
      </c>
    </row>
    <row r="18" spans="1:14">
      <c r="A18" s="57" t="s">
        <v>8144</v>
      </c>
      <c r="B18" s="48">
        <v>70131</v>
      </c>
      <c r="C18" s="130" t="s">
        <v>8072</v>
      </c>
      <c r="D18" s="146" t="s">
        <v>8040</v>
      </c>
      <c r="E18" s="48" t="s">
        <v>8047</v>
      </c>
      <c r="F18" s="48" t="s">
        <v>8042</v>
      </c>
      <c r="G18" s="65"/>
      <c r="H18" s="84">
        <v>42</v>
      </c>
      <c r="I18" s="7"/>
      <c r="J18" s="85">
        <f t="shared" si="0"/>
        <v>0</v>
      </c>
      <c r="K18" s="65"/>
      <c r="L18" s="85">
        <v>47</v>
      </c>
      <c r="M18" s="7"/>
      <c r="N18" s="58">
        <f t="shared" si="1"/>
        <v>0</v>
      </c>
    </row>
    <row r="19" spans="1:14">
      <c r="A19" s="57" t="s">
        <v>8144</v>
      </c>
      <c r="B19" s="7">
        <v>70150</v>
      </c>
      <c r="C19" s="5" t="s">
        <v>8079</v>
      </c>
      <c r="D19" s="9" t="s">
        <v>8041</v>
      </c>
      <c r="E19" s="7" t="s">
        <v>8047</v>
      </c>
      <c r="F19" s="7" t="s">
        <v>8042</v>
      </c>
      <c r="G19" s="65"/>
      <c r="H19" s="84">
        <v>42</v>
      </c>
      <c r="I19" s="7"/>
      <c r="J19" s="85">
        <f t="shared" si="0"/>
        <v>0</v>
      </c>
      <c r="K19" s="65"/>
      <c r="L19" s="85">
        <v>47</v>
      </c>
      <c r="M19" s="7"/>
      <c r="N19" s="58">
        <f t="shared" si="1"/>
        <v>0</v>
      </c>
    </row>
    <row r="20" spans="1:14">
      <c r="A20" s="57" t="s">
        <v>8144</v>
      </c>
      <c r="B20" s="7">
        <v>70170</v>
      </c>
      <c r="C20" s="5" t="s">
        <v>8065</v>
      </c>
      <c r="D20" s="9" t="s">
        <v>8039</v>
      </c>
      <c r="E20" s="7" t="s">
        <v>8047</v>
      </c>
      <c r="F20" s="7" t="s">
        <v>8044</v>
      </c>
      <c r="G20" s="65"/>
      <c r="H20" s="84">
        <v>42</v>
      </c>
      <c r="I20" s="7"/>
      <c r="J20" s="85">
        <f t="shared" si="0"/>
        <v>0</v>
      </c>
      <c r="K20" s="65"/>
      <c r="L20" s="85">
        <v>47</v>
      </c>
      <c r="M20" s="7"/>
      <c r="N20" s="58">
        <f t="shared" si="1"/>
        <v>0</v>
      </c>
    </row>
    <row r="21" spans="1:14">
      <c r="A21" s="57" t="s">
        <v>8144</v>
      </c>
      <c r="B21" s="48">
        <v>70131</v>
      </c>
      <c r="C21" s="130" t="s">
        <v>8073</v>
      </c>
      <c r="D21" s="146" t="s">
        <v>8040</v>
      </c>
      <c r="E21" s="48" t="s">
        <v>8047</v>
      </c>
      <c r="F21" s="48" t="s">
        <v>8044</v>
      </c>
      <c r="G21" s="65"/>
      <c r="H21" s="84">
        <v>42</v>
      </c>
      <c r="I21" s="7"/>
      <c r="J21" s="85">
        <f t="shared" si="0"/>
        <v>0</v>
      </c>
      <c r="K21" s="65"/>
      <c r="L21" s="85">
        <v>47</v>
      </c>
      <c r="M21" s="7"/>
      <c r="N21" s="58">
        <f t="shared" si="1"/>
        <v>0</v>
      </c>
    </row>
    <row r="22" spans="1:14">
      <c r="A22" s="57" t="s">
        <v>8144</v>
      </c>
      <c r="B22" s="48">
        <v>70150</v>
      </c>
      <c r="C22" s="130" t="s">
        <v>8080</v>
      </c>
      <c r="D22" s="146" t="s">
        <v>8041</v>
      </c>
      <c r="E22" s="48" t="s">
        <v>8047</v>
      </c>
      <c r="F22" s="48" t="s">
        <v>8044</v>
      </c>
      <c r="G22" s="65"/>
      <c r="H22" s="84">
        <v>42</v>
      </c>
      <c r="I22" s="7"/>
      <c r="J22" s="85">
        <f t="shared" si="0"/>
        <v>0</v>
      </c>
      <c r="K22" s="65"/>
      <c r="L22" s="85">
        <v>47</v>
      </c>
      <c r="M22" s="7"/>
      <c r="N22" s="58">
        <f t="shared" si="1"/>
        <v>0</v>
      </c>
    </row>
    <row r="23" spans="1:14">
      <c r="A23" s="57" t="s">
        <v>8144</v>
      </c>
      <c r="B23" s="7">
        <v>70170</v>
      </c>
      <c r="C23" s="5" t="s">
        <v>8066</v>
      </c>
      <c r="D23" s="9" t="s">
        <v>8039</v>
      </c>
      <c r="E23" s="7" t="s">
        <v>8047</v>
      </c>
      <c r="F23" s="7" t="s">
        <v>8050</v>
      </c>
      <c r="G23" s="65"/>
      <c r="H23" s="84">
        <v>42</v>
      </c>
      <c r="I23" s="7"/>
      <c r="J23" s="85">
        <f t="shared" si="0"/>
        <v>0</v>
      </c>
      <c r="K23" s="65"/>
      <c r="L23" s="85">
        <v>47</v>
      </c>
      <c r="M23" s="7"/>
      <c r="N23" s="58">
        <f t="shared" si="1"/>
        <v>0</v>
      </c>
    </row>
    <row r="24" spans="1:14">
      <c r="A24" s="57" t="s">
        <v>8144</v>
      </c>
      <c r="B24" s="7">
        <v>70131</v>
      </c>
      <c r="C24" s="5" t="s">
        <v>8074</v>
      </c>
      <c r="D24" s="9" t="s">
        <v>8040</v>
      </c>
      <c r="E24" s="7" t="s">
        <v>8047</v>
      </c>
      <c r="F24" s="7" t="s">
        <v>8050</v>
      </c>
      <c r="G24" s="65"/>
      <c r="H24" s="84">
        <v>42</v>
      </c>
      <c r="I24" s="7"/>
      <c r="J24" s="85">
        <f t="shared" si="0"/>
        <v>0</v>
      </c>
      <c r="K24" s="65"/>
      <c r="L24" s="85">
        <v>47</v>
      </c>
      <c r="M24" s="7"/>
      <c r="N24" s="58">
        <f t="shared" si="1"/>
        <v>0</v>
      </c>
    </row>
    <row r="25" spans="1:14">
      <c r="A25" s="57" t="s">
        <v>8144</v>
      </c>
      <c r="B25" s="7">
        <v>70150</v>
      </c>
      <c r="C25" s="5" t="s">
        <v>8081</v>
      </c>
      <c r="D25" s="9" t="s">
        <v>8041</v>
      </c>
      <c r="E25" s="7" t="s">
        <v>8047</v>
      </c>
      <c r="F25" s="7" t="s">
        <v>8050</v>
      </c>
      <c r="G25" s="65"/>
      <c r="H25" s="84">
        <v>42</v>
      </c>
      <c r="I25" s="7"/>
      <c r="J25" s="85">
        <f t="shared" si="0"/>
        <v>0</v>
      </c>
      <c r="K25" s="65"/>
      <c r="L25" s="85">
        <v>47</v>
      </c>
      <c r="M25" s="7"/>
      <c r="N25" s="58">
        <f t="shared" si="1"/>
        <v>0</v>
      </c>
    </row>
    <row r="26" spans="1:14">
      <c r="A26" s="57" t="s">
        <v>8144</v>
      </c>
      <c r="B26" s="7">
        <v>70170</v>
      </c>
      <c r="C26" s="5" t="s">
        <v>8067</v>
      </c>
      <c r="D26" s="9" t="s">
        <v>8039</v>
      </c>
      <c r="E26" s="7" t="s">
        <v>8047</v>
      </c>
      <c r="F26" s="7" t="s">
        <v>8051</v>
      </c>
      <c r="G26" s="65"/>
      <c r="H26" s="84">
        <v>42</v>
      </c>
      <c r="I26" s="7"/>
      <c r="J26" s="85">
        <f t="shared" si="0"/>
        <v>0</v>
      </c>
      <c r="K26" s="65"/>
      <c r="L26" s="85">
        <v>47</v>
      </c>
      <c r="M26" s="7"/>
      <c r="N26" s="58">
        <f t="shared" si="1"/>
        <v>0</v>
      </c>
    </row>
    <row r="27" spans="1:14">
      <c r="A27" s="57" t="s">
        <v>8144</v>
      </c>
      <c r="B27" s="7">
        <v>70131</v>
      </c>
      <c r="C27" s="5" t="s">
        <v>8075</v>
      </c>
      <c r="D27" s="9" t="s">
        <v>8040</v>
      </c>
      <c r="E27" s="7" t="s">
        <v>8047</v>
      </c>
      <c r="F27" s="7" t="s">
        <v>8051</v>
      </c>
      <c r="G27" s="65"/>
      <c r="H27" s="84">
        <v>42</v>
      </c>
      <c r="I27" s="7"/>
      <c r="J27" s="85">
        <f t="shared" si="0"/>
        <v>0</v>
      </c>
      <c r="K27" s="65"/>
      <c r="L27" s="85">
        <v>47</v>
      </c>
      <c r="M27" s="7"/>
      <c r="N27" s="58">
        <f t="shared" si="1"/>
        <v>0</v>
      </c>
    </row>
    <row r="28" spans="1:14">
      <c r="A28" s="57" t="s">
        <v>8144</v>
      </c>
      <c r="B28" s="7">
        <v>70150</v>
      </c>
      <c r="C28" s="5" t="s">
        <v>8082</v>
      </c>
      <c r="D28" s="9" t="s">
        <v>8041</v>
      </c>
      <c r="E28" s="7" t="s">
        <v>8047</v>
      </c>
      <c r="F28" s="7" t="s">
        <v>8051</v>
      </c>
      <c r="G28" s="65"/>
      <c r="H28" s="84">
        <v>42</v>
      </c>
      <c r="I28" s="7"/>
      <c r="J28" s="85">
        <f t="shared" si="0"/>
        <v>0</v>
      </c>
      <c r="K28" s="65"/>
      <c r="L28" s="85">
        <v>47</v>
      </c>
      <c r="M28" s="7"/>
      <c r="N28" s="58">
        <f t="shared" si="1"/>
        <v>0</v>
      </c>
    </row>
    <row r="29" spans="1:14">
      <c r="A29" s="57" t="s">
        <v>8144</v>
      </c>
      <c r="B29" s="7">
        <v>70170</v>
      </c>
      <c r="C29" s="5" t="s">
        <v>8067</v>
      </c>
      <c r="D29" s="9" t="s">
        <v>8039</v>
      </c>
      <c r="E29" s="7" t="s">
        <v>8047</v>
      </c>
      <c r="F29" s="7" t="s">
        <v>8124</v>
      </c>
      <c r="G29" s="65"/>
      <c r="H29" s="84">
        <v>42</v>
      </c>
      <c r="I29" s="7"/>
      <c r="J29" s="85">
        <f t="shared" si="0"/>
        <v>0</v>
      </c>
      <c r="K29" s="65"/>
      <c r="L29" s="85">
        <v>47</v>
      </c>
      <c r="M29" s="7"/>
      <c r="N29" s="58">
        <f t="shared" ref="N29:N31" si="2">SUM(M29*L29)</f>
        <v>0</v>
      </c>
    </row>
    <row r="30" spans="1:14">
      <c r="A30" s="59">
        <v>46113</v>
      </c>
      <c r="B30" s="117">
        <v>70131</v>
      </c>
      <c r="C30" s="118" t="s">
        <v>8075</v>
      </c>
      <c r="D30" s="168" t="s">
        <v>8040</v>
      </c>
      <c r="E30" s="117" t="s">
        <v>8047</v>
      </c>
      <c r="F30" s="117" t="s">
        <v>8124</v>
      </c>
      <c r="G30" s="65"/>
      <c r="H30" s="84">
        <v>42</v>
      </c>
      <c r="I30" s="7"/>
      <c r="J30" s="85">
        <f t="shared" si="0"/>
        <v>0</v>
      </c>
      <c r="K30" s="65"/>
      <c r="L30" s="85">
        <v>47</v>
      </c>
      <c r="M30" s="7"/>
      <c r="N30" s="58">
        <f t="shared" si="2"/>
        <v>0</v>
      </c>
    </row>
    <row r="31" spans="1:14">
      <c r="A31" s="57" t="s">
        <v>8144</v>
      </c>
      <c r="B31" s="7">
        <v>70215</v>
      </c>
      <c r="C31" s="5" t="s">
        <v>8082</v>
      </c>
      <c r="D31" s="9" t="s">
        <v>8041</v>
      </c>
      <c r="E31" s="7" t="s">
        <v>8047</v>
      </c>
      <c r="F31" s="7" t="s">
        <v>8124</v>
      </c>
      <c r="G31" s="65"/>
      <c r="H31" s="84">
        <v>42</v>
      </c>
      <c r="I31" s="7"/>
      <c r="J31" s="85">
        <f t="shared" si="0"/>
        <v>0</v>
      </c>
      <c r="K31" s="65"/>
      <c r="L31" s="85">
        <v>47</v>
      </c>
      <c r="M31" s="7"/>
      <c r="N31" s="58">
        <f t="shared" si="2"/>
        <v>0</v>
      </c>
    </row>
    <row r="32" spans="1:14">
      <c r="A32" s="57" t="s">
        <v>8144</v>
      </c>
      <c r="B32" s="7">
        <v>70170</v>
      </c>
      <c r="C32" s="5" t="s">
        <v>8068</v>
      </c>
      <c r="D32" s="9" t="s">
        <v>8039</v>
      </c>
      <c r="E32" s="7" t="s">
        <v>8047</v>
      </c>
      <c r="F32" s="7" t="s">
        <v>8043</v>
      </c>
      <c r="G32" s="65"/>
      <c r="H32" s="84">
        <v>42</v>
      </c>
      <c r="I32" s="7"/>
      <c r="J32" s="85">
        <f t="shared" si="0"/>
        <v>0</v>
      </c>
      <c r="K32" s="65"/>
      <c r="L32" s="85">
        <v>47</v>
      </c>
      <c r="M32" s="7"/>
      <c r="N32" s="58">
        <f t="shared" si="1"/>
        <v>0</v>
      </c>
    </row>
    <row r="33" spans="1:14">
      <c r="A33" s="57" t="s">
        <v>8144</v>
      </c>
      <c r="B33" s="7">
        <v>70131</v>
      </c>
      <c r="C33" s="5" t="s">
        <v>8076</v>
      </c>
      <c r="D33" s="9" t="s">
        <v>8040</v>
      </c>
      <c r="E33" s="7" t="s">
        <v>8047</v>
      </c>
      <c r="F33" s="7" t="s">
        <v>8043</v>
      </c>
      <c r="G33" s="65"/>
      <c r="H33" s="84">
        <v>42</v>
      </c>
      <c r="I33" s="7"/>
      <c r="J33" s="85">
        <f t="shared" si="0"/>
        <v>0</v>
      </c>
      <c r="K33" s="65"/>
      <c r="L33" s="85">
        <v>47</v>
      </c>
      <c r="M33" s="7"/>
      <c r="N33" s="58">
        <f t="shared" si="1"/>
        <v>0</v>
      </c>
    </row>
    <row r="34" spans="1:14">
      <c r="A34" s="57" t="s">
        <v>8144</v>
      </c>
      <c r="B34" s="7">
        <v>70150</v>
      </c>
      <c r="C34" s="5" t="s">
        <v>8083</v>
      </c>
      <c r="D34" s="9" t="s">
        <v>8041</v>
      </c>
      <c r="E34" s="7" t="s">
        <v>8047</v>
      </c>
      <c r="F34" s="7" t="s">
        <v>8043</v>
      </c>
      <c r="G34" s="65"/>
      <c r="H34" s="84">
        <v>42</v>
      </c>
      <c r="I34" s="7"/>
      <c r="J34" s="85">
        <f t="shared" si="0"/>
        <v>0</v>
      </c>
      <c r="K34" s="65"/>
      <c r="L34" s="85">
        <v>47</v>
      </c>
      <c r="M34" s="7"/>
      <c r="N34" s="58">
        <f t="shared" si="1"/>
        <v>0</v>
      </c>
    </row>
    <row r="35" spans="1:14">
      <c r="A35" s="57" t="s">
        <v>8144</v>
      </c>
      <c r="B35" s="7">
        <v>70170</v>
      </c>
      <c r="C35" s="5" t="s">
        <v>8069</v>
      </c>
      <c r="D35" s="9" t="s">
        <v>8039</v>
      </c>
      <c r="E35" s="7" t="s">
        <v>8047</v>
      </c>
      <c r="F35" s="7" t="s">
        <v>8046</v>
      </c>
      <c r="G35" s="65"/>
      <c r="H35" s="84">
        <v>42</v>
      </c>
      <c r="I35" s="7"/>
      <c r="J35" s="85">
        <f t="shared" si="0"/>
        <v>0</v>
      </c>
      <c r="K35" s="65"/>
      <c r="L35" s="85">
        <v>47</v>
      </c>
      <c r="M35" s="7"/>
      <c r="N35" s="58">
        <f t="shared" si="1"/>
        <v>0</v>
      </c>
    </row>
    <row r="36" spans="1:14">
      <c r="A36" s="57" t="s">
        <v>8144</v>
      </c>
      <c r="B36" s="48">
        <v>70131</v>
      </c>
      <c r="C36" s="130" t="s">
        <v>8077</v>
      </c>
      <c r="D36" s="146" t="s">
        <v>8040</v>
      </c>
      <c r="E36" s="48" t="s">
        <v>8047</v>
      </c>
      <c r="F36" s="48" t="s">
        <v>8046</v>
      </c>
      <c r="G36" s="65"/>
      <c r="H36" s="84">
        <v>42</v>
      </c>
      <c r="I36" s="7"/>
      <c r="J36" s="85">
        <f t="shared" si="0"/>
        <v>0</v>
      </c>
      <c r="K36" s="65"/>
      <c r="L36" s="85">
        <v>47</v>
      </c>
      <c r="M36" s="7"/>
      <c r="N36" s="58">
        <f t="shared" si="1"/>
        <v>0</v>
      </c>
    </row>
    <row r="37" spans="1:14">
      <c r="A37" s="57" t="s">
        <v>8144</v>
      </c>
      <c r="B37" s="7">
        <v>70150</v>
      </c>
      <c r="C37" s="5" t="s">
        <v>8084</v>
      </c>
      <c r="D37" s="9" t="s">
        <v>8041</v>
      </c>
      <c r="E37" s="7" t="s">
        <v>8047</v>
      </c>
      <c r="F37" s="7" t="s">
        <v>8046</v>
      </c>
      <c r="G37" s="65"/>
      <c r="H37" s="84">
        <v>42</v>
      </c>
      <c r="I37" s="7"/>
      <c r="J37" s="85">
        <f t="shared" si="0"/>
        <v>0</v>
      </c>
      <c r="K37" s="65"/>
      <c r="L37" s="85">
        <v>47</v>
      </c>
      <c r="M37" s="7"/>
      <c r="N37" s="58">
        <f t="shared" si="1"/>
        <v>0</v>
      </c>
    </row>
    <row r="38" spans="1:14">
      <c r="A38" s="57" t="s">
        <v>8144</v>
      </c>
      <c r="B38" s="7">
        <v>70170</v>
      </c>
      <c r="C38" s="10">
        <v>840357203767</v>
      </c>
      <c r="D38" s="9" t="s">
        <v>8039</v>
      </c>
      <c r="E38" s="7" t="s">
        <v>8047</v>
      </c>
      <c r="F38" s="7" t="s">
        <v>8061</v>
      </c>
      <c r="G38" s="65"/>
      <c r="H38" s="84">
        <v>42</v>
      </c>
      <c r="I38" s="7"/>
      <c r="J38" s="85">
        <f t="shared" si="0"/>
        <v>0</v>
      </c>
      <c r="K38" s="65"/>
      <c r="L38" s="85">
        <v>47</v>
      </c>
      <c r="M38" s="7"/>
      <c r="N38" s="58">
        <f t="shared" si="1"/>
        <v>0</v>
      </c>
    </row>
    <row r="39" spans="1:14">
      <c r="A39" s="57" t="s">
        <v>8144</v>
      </c>
      <c r="B39" s="48">
        <v>70131</v>
      </c>
      <c r="C39" s="145">
        <v>840357203781</v>
      </c>
      <c r="D39" s="146" t="s">
        <v>8040</v>
      </c>
      <c r="E39" s="48" t="s">
        <v>8047</v>
      </c>
      <c r="F39" s="48" t="s">
        <v>8061</v>
      </c>
      <c r="G39" s="65"/>
      <c r="H39" s="84">
        <v>42</v>
      </c>
      <c r="I39" s="7"/>
      <c r="J39" s="85">
        <f t="shared" si="0"/>
        <v>0</v>
      </c>
      <c r="K39" s="65"/>
      <c r="L39" s="85">
        <v>47</v>
      </c>
      <c r="M39" s="7"/>
      <c r="N39" s="58">
        <f t="shared" si="1"/>
        <v>0</v>
      </c>
    </row>
    <row r="40" spans="1:14">
      <c r="A40" s="57" t="s">
        <v>8144</v>
      </c>
      <c r="B40" s="7">
        <v>70150</v>
      </c>
      <c r="C40" s="11">
        <v>840357203774</v>
      </c>
      <c r="D40" s="9" t="s">
        <v>8041</v>
      </c>
      <c r="E40" s="7" t="s">
        <v>8047</v>
      </c>
      <c r="F40" s="7" t="s">
        <v>8061</v>
      </c>
      <c r="G40" s="65"/>
      <c r="H40" s="84">
        <v>42</v>
      </c>
      <c r="I40" s="7"/>
      <c r="J40" s="85">
        <f t="shared" si="0"/>
        <v>0</v>
      </c>
      <c r="K40" s="65"/>
      <c r="L40" s="85">
        <v>47</v>
      </c>
      <c r="M40" s="7"/>
      <c r="N40" s="58">
        <f t="shared" si="1"/>
        <v>0</v>
      </c>
    </row>
    <row r="41" spans="1:14" ht="14.4" thickBot="1">
      <c r="A41" s="186" t="s">
        <v>8144</v>
      </c>
      <c r="B41" s="187">
        <v>70170</v>
      </c>
      <c r="C41" s="188" t="s">
        <v>8070</v>
      </c>
      <c r="D41" s="187" t="s">
        <v>8039</v>
      </c>
      <c r="E41" s="187" t="s">
        <v>8047</v>
      </c>
      <c r="F41" s="187" t="s">
        <v>8054</v>
      </c>
      <c r="G41" s="72"/>
      <c r="H41" s="84">
        <v>42</v>
      </c>
      <c r="I41" s="70"/>
      <c r="J41" s="85">
        <f t="shared" si="0"/>
        <v>0</v>
      </c>
      <c r="K41" s="72"/>
      <c r="L41" s="85">
        <v>47</v>
      </c>
      <c r="M41" s="70"/>
      <c r="N41" s="75">
        <f t="shared" si="1"/>
        <v>0</v>
      </c>
    </row>
    <row r="42" spans="1:14" ht="14.4" thickBot="1">
      <c r="A42" s="216" t="s">
        <v>8146</v>
      </c>
      <c r="B42" s="217"/>
      <c r="C42" s="217"/>
      <c r="D42" s="217"/>
      <c r="E42" s="217"/>
      <c r="F42" s="217"/>
      <c r="G42" s="76"/>
      <c r="H42" s="212" t="s">
        <v>8141</v>
      </c>
      <c r="I42" s="212"/>
      <c r="J42" s="212"/>
      <c r="K42" s="76"/>
      <c r="L42" s="210" t="s">
        <v>8142</v>
      </c>
      <c r="M42" s="210"/>
      <c r="N42" s="211"/>
    </row>
    <row r="43" spans="1:14" ht="14.4" thickBot="1">
      <c r="A43" s="87" t="s">
        <v>8049</v>
      </c>
      <c r="B43" s="88" t="s">
        <v>8036</v>
      </c>
      <c r="C43" s="88" t="s">
        <v>8062</v>
      </c>
      <c r="D43" s="88" t="s">
        <v>8038</v>
      </c>
      <c r="E43" s="88" t="s">
        <v>8048</v>
      </c>
      <c r="F43" s="89" t="s">
        <v>8037</v>
      </c>
      <c r="G43" s="102"/>
      <c r="H43" s="89" t="s">
        <v>8143</v>
      </c>
      <c r="I43" s="89" t="s">
        <v>8139</v>
      </c>
      <c r="J43" s="89" t="s">
        <v>8140</v>
      </c>
      <c r="K43" s="102"/>
      <c r="L43" s="89" t="s">
        <v>8143</v>
      </c>
      <c r="M43" s="89" t="s">
        <v>8139</v>
      </c>
      <c r="N43" s="90" t="s">
        <v>8140</v>
      </c>
    </row>
    <row r="44" spans="1:14">
      <c r="A44" s="108">
        <v>46073</v>
      </c>
      <c r="B44" s="156">
        <v>70268</v>
      </c>
      <c r="C44" s="165" t="s">
        <v>8103</v>
      </c>
      <c r="D44" s="156" t="s">
        <v>8039</v>
      </c>
      <c r="E44" s="156" t="s">
        <v>8055</v>
      </c>
      <c r="F44" s="156" t="s">
        <v>8045</v>
      </c>
      <c r="G44" s="79"/>
      <c r="H44" s="84">
        <v>42</v>
      </c>
      <c r="I44" s="7"/>
      <c r="J44" s="85">
        <f>H44*I44</f>
        <v>0</v>
      </c>
      <c r="K44" s="79"/>
      <c r="L44" s="85">
        <v>47</v>
      </c>
      <c r="M44" s="7"/>
      <c r="N44" s="86">
        <f t="shared" ref="N44:N111" si="3">SUM(M44*L44)</f>
        <v>0</v>
      </c>
    </row>
    <row r="45" spans="1:14">
      <c r="A45" s="59">
        <v>46031</v>
      </c>
      <c r="B45" s="117">
        <v>70268</v>
      </c>
      <c r="C45" s="181" t="s">
        <v>8102</v>
      </c>
      <c r="D45" s="117" t="s">
        <v>8040</v>
      </c>
      <c r="E45" s="117" t="s">
        <v>8055</v>
      </c>
      <c r="F45" s="117" t="s">
        <v>8045</v>
      </c>
      <c r="G45" s="67"/>
      <c r="H45" s="84">
        <v>42</v>
      </c>
      <c r="I45" s="7"/>
      <c r="J45" s="85">
        <f t="shared" ref="J45:J57" si="4">H45*I45</f>
        <v>0</v>
      </c>
      <c r="K45" s="67"/>
      <c r="L45" s="85">
        <v>47</v>
      </c>
      <c r="M45" s="7"/>
      <c r="N45" s="58">
        <f t="shared" si="3"/>
        <v>0</v>
      </c>
    </row>
    <row r="46" spans="1:14">
      <c r="A46" s="57" t="s">
        <v>8144</v>
      </c>
      <c r="B46" s="7">
        <v>70268</v>
      </c>
      <c r="C46" s="5" t="s">
        <v>8104</v>
      </c>
      <c r="D46" s="7" t="s">
        <v>8041</v>
      </c>
      <c r="E46" s="7" t="s">
        <v>8055</v>
      </c>
      <c r="F46" s="7" t="s">
        <v>8045</v>
      </c>
      <c r="G46" s="67"/>
      <c r="H46" s="84">
        <v>42</v>
      </c>
      <c r="I46" s="7"/>
      <c r="J46" s="85">
        <f t="shared" si="4"/>
        <v>0</v>
      </c>
      <c r="K46" s="67"/>
      <c r="L46" s="85">
        <v>47</v>
      </c>
      <c r="M46" s="7"/>
      <c r="N46" s="58">
        <f t="shared" si="3"/>
        <v>0</v>
      </c>
    </row>
    <row r="47" spans="1:14">
      <c r="A47" s="57" t="s">
        <v>8144</v>
      </c>
      <c r="B47" s="13">
        <v>70268</v>
      </c>
      <c r="C47" s="5" t="s">
        <v>8106</v>
      </c>
      <c r="D47" s="13" t="s">
        <v>8039</v>
      </c>
      <c r="E47" s="13" t="s">
        <v>8055</v>
      </c>
      <c r="F47" s="13" t="s">
        <v>8042</v>
      </c>
      <c r="G47" s="67"/>
      <c r="H47" s="84">
        <v>42</v>
      </c>
      <c r="I47" s="7"/>
      <c r="J47" s="85">
        <f t="shared" si="4"/>
        <v>0</v>
      </c>
      <c r="K47" s="67"/>
      <c r="L47" s="85">
        <v>47</v>
      </c>
      <c r="M47" s="7"/>
      <c r="N47" s="58">
        <f t="shared" si="3"/>
        <v>0</v>
      </c>
    </row>
    <row r="48" spans="1:14">
      <c r="A48" s="182" t="s">
        <v>8144</v>
      </c>
      <c r="B48" s="120">
        <v>70268</v>
      </c>
      <c r="C48" s="130" t="s">
        <v>8105</v>
      </c>
      <c r="D48" s="120" t="s">
        <v>8040</v>
      </c>
      <c r="E48" s="120" t="s">
        <v>8055</v>
      </c>
      <c r="F48" s="120" t="s">
        <v>8042</v>
      </c>
      <c r="G48" s="67"/>
      <c r="H48" s="84">
        <v>42</v>
      </c>
      <c r="I48" s="7"/>
      <c r="J48" s="85">
        <f t="shared" si="4"/>
        <v>0</v>
      </c>
      <c r="K48" s="67"/>
      <c r="L48" s="85">
        <v>47</v>
      </c>
      <c r="M48" s="7"/>
      <c r="N48" s="58">
        <f t="shared" si="3"/>
        <v>0</v>
      </c>
    </row>
    <row r="49" spans="1:17">
      <c r="A49" s="57" t="s">
        <v>8144</v>
      </c>
      <c r="B49" s="13">
        <v>70268</v>
      </c>
      <c r="C49" s="5" t="s">
        <v>8107</v>
      </c>
      <c r="D49" s="13" t="s">
        <v>8041</v>
      </c>
      <c r="E49" s="13" t="s">
        <v>8055</v>
      </c>
      <c r="F49" s="13" t="s">
        <v>8042</v>
      </c>
      <c r="G49" s="67"/>
      <c r="H49" s="84">
        <v>42</v>
      </c>
      <c r="I49" s="7"/>
      <c r="J49" s="85">
        <f t="shared" si="4"/>
        <v>0</v>
      </c>
      <c r="K49" s="67"/>
      <c r="L49" s="85">
        <v>47</v>
      </c>
      <c r="M49" s="7"/>
      <c r="N49" s="58">
        <f t="shared" si="3"/>
        <v>0</v>
      </c>
    </row>
    <row r="50" spans="1:17">
      <c r="A50" s="59" t="s">
        <v>8179</v>
      </c>
      <c r="B50" s="117">
        <v>70268</v>
      </c>
      <c r="C50" s="118" t="s">
        <v>8108</v>
      </c>
      <c r="D50" s="117" t="s">
        <v>8040</v>
      </c>
      <c r="E50" s="117" t="s">
        <v>8055</v>
      </c>
      <c r="F50" s="117" t="s">
        <v>8043</v>
      </c>
      <c r="G50" s="67"/>
      <c r="H50" s="84">
        <v>42</v>
      </c>
      <c r="I50" s="7"/>
      <c r="J50" s="85">
        <f t="shared" si="4"/>
        <v>0</v>
      </c>
      <c r="K50" s="67"/>
      <c r="L50" s="85">
        <v>47</v>
      </c>
      <c r="M50" s="7"/>
      <c r="N50" s="58">
        <f t="shared" si="3"/>
        <v>0</v>
      </c>
    </row>
    <row r="51" spans="1:17">
      <c r="A51" s="59" t="s">
        <v>8179</v>
      </c>
      <c r="B51" s="125">
        <v>70268</v>
      </c>
      <c r="C51" s="163">
        <v>810092483984</v>
      </c>
      <c r="D51" s="125" t="s">
        <v>8039</v>
      </c>
      <c r="E51" s="125" t="s">
        <v>8055</v>
      </c>
      <c r="F51" s="125" t="s">
        <v>8044</v>
      </c>
      <c r="G51" s="67"/>
      <c r="H51" s="84">
        <v>42</v>
      </c>
      <c r="I51" s="7"/>
      <c r="J51" s="85">
        <f t="shared" si="4"/>
        <v>0</v>
      </c>
      <c r="K51" s="67"/>
      <c r="L51" s="85">
        <v>47</v>
      </c>
      <c r="M51" s="7"/>
      <c r="N51" s="58">
        <f t="shared" si="3"/>
        <v>0</v>
      </c>
    </row>
    <row r="52" spans="1:17">
      <c r="A52" s="57" t="s">
        <v>8144</v>
      </c>
      <c r="B52" s="13">
        <v>70268</v>
      </c>
      <c r="C52" s="5" t="s">
        <v>8109</v>
      </c>
      <c r="D52" s="7" t="s">
        <v>8040</v>
      </c>
      <c r="E52" s="13" t="s">
        <v>8055</v>
      </c>
      <c r="F52" s="13" t="s">
        <v>8044</v>
      </c>
      <c r="G52" s="67"/>
      <c r="H52" s="84">
        <v>42</v>
      </c>
      <c r="I52" s="7"/>
      <c r="J52" s="85">
        <f t="shared" si="4"/>
        <v>0</v>
      </c>
      <c r="K52" s="67"/>
      <c r="L52" s="85">
        <v>47</v>
      </c>
      <c r="M52" s="7"/>
      <c r="N52" s="58">
        <f t="shared" si="3"/>
        <v>0</v>
      </c>
    </row>
    <row r="53" spans="1:17">
      <c r="A53" s="59" t="s">
        <v>8179</v>
      </c>
      <c r="B53" s="125">
        <v>70268</v>
      </c>
      <c r="C53" s="163">
        <v>810092484004</v>
      </c>
      <c r="D53" s="125" t="s">
        <v>8041</v>
      </c>
      <c r="E53" s="125" t="s">
        <v>8055</v>
      </c>
      <c r="F53" s="125" t="s">
        <v>8044</v>
      </c>
      <c r="G53" s="67"/>
      <c r="H53" s="84">
        <v>42</v>
      </c>
      <c r="I53" s="7"/>
      <c r="J53" s="85">
        <f t="shared" si="4"/>
        <v>0</v>
      </c>
      <c r="K53" s="67"/>
      <c r="L53" s="85">
        <v>47</v>
      </c>
      <c r="M53" s="7"/>
      <c r="N53" s="58">
        <f t="shared" si="3"/>
        <v>0</v>
      </c>
    </row>
    <row r="54" spans="1:17">
      <c r="A54" s="57" t="s">
        <v>8144</v>
      </c>
      <c r="B54" s="120">
        <v>70268</v>
      </c>
      <c r="C54" s="130" t="s">
        <v>8112</v>
      </c>
      <c r="D54" s="120" t="s">
        <v>8040</v>
      </c>
      <c r="E54" s="120" t="s">
        <v>8055</v>
      </c>
      <c r="F54" s="120" t="s">
        <v>8058</v>
      </c>
      <c r="G54" s="67"/>
      <c r="H54" s="84">
        <v>42</v>
      </c>
      <c r="I54" s="7"/>
      <c r="J54" s="85">
        <f t="shared" si="4"/>
        <v>0</v>
      </c>
      <c r="K54" s="67"/>
      <c r="L54" s="85">
        <v>47</v>
      </c>
      <c r="M54" s="7"/>
      <c r="N54" s="58">
        <f t="shared" si="3"/>
        <v>0</v>
      </c>
      <c r="Q54" s="44"/>
    </row>
    <row r="55" spans="1:17">
      <c r="A55" s="186" t="s">
        <v>8144</v>
      </c>
      <c r="B55" s="120">
        <v>70268</v>
      </c>
      <c r="C55" s="130" t="s">
        <v>8113</v>
      </c>
      <c r="D55" s="120" t="s">
        <v>8040</v>
      </c>
      <c r="E55" s="120" t="s">
        <v>8055</v>
      </c>
      <c r="F55" s="120" t="s">
        <v>8061</v>
      </c>
      <c r="G55" s="67"/>
      <c r="H55" s="84">
        <v>42</v>
      </c>
      <c r="I55" s="7"/>
      <c r="J55" s="85">
        <f t="shared" si="4"/>
        <v>0</v>
      </c>
      <c r="K55" s="67"/>
      <c r="L55" s="85">
        <v>47</v>
      </c>
      <c r="M55" s="70"/>
      <c r="N55" s="58">
        <f t="shared" si="3"/>
        <v>0</v>
      </c>
    </row>
    <row r="56" spans="1:17">
      <c r="A56" s="191" t="s">
        <v>8144</v>
      </c>
      <c r="B56" s="48">
        <v>70268</v>
      </c>
      <c r="C56" s="252" t="s">
        <v>8114</v>
      </c>
      <c r="D56" s="48" t="s">
        <v>8040</v>
      </c>
      <c r="E56" s="48" t="s">
        <v>8055</v>
      </c>
      <c r="F56" s="48" t="s">
        <v>8051</v>
      </c>
      <c r="G56" s="67"/>
      <c r="H56" s="84">
        <v>42</v>
      </c>
      <c r="I56" s="7"/>
      <c r="J56" s="85">
        <f t="shared" si="4"/>
        <v>0</v>
      </c>
      <c r="K56" s="67"/>
      <c r="L56" s="85">
        <v>47</v>
      </c>
      <c r="M56" s="7"/>
      <c r="N56" s="58">
        <f t="shared" si="3"/>
        <v>0</v>
      </c>
    </row>
    <row r="57" spans="1:17">
      <c r="A57" s="69">
        <v>46028</v>
      </c>
      <c r="B57" s="128">
        <v>70268</v>
      </c>
      <c r="C57" s="131">
        <v>840357215920</v>
      </c>
      <c r="D57" s="128" t="s">
        <v>8040</v>
      </c>
      <c r="E57" s="128" t="s">
        <v>8055</v>
      </c>
      <c r="F57" s="128" t="s">
        <v>8124</v>
      </c>
      <c r="G57" s="78"/>
      <c r="H57" s="84">
        <v>42</v>
      </c>
      <c r="I57" s="7"/>
      <c r="J57" s="85">
        <f t="shared" si="4"/>
        <v>0</v>
      </c>
      <c r="K57" s="78"/>
      <c r="L57" s="85">
        <v>47</v>
      </c>
      <c r="M57" s="70"/>
      <c r="N57" s="75">
        <f t="shared" si="3"/>
        <v>0</v>
      </c>
    </row>
    <row r="58" spans="1:17">
      <c r="A58" s="160">
        <v>46031</v>
      </c>
      <c r="B58" s="147">
        <v>70268</v>
      </c>
      <c r="C58" s="151">
        <v>840357215852</v>
      </c>
      <c r="D58" s="152" t="s">
        <v>8040</v>
      </c>
      <c r="E58" s="147" t="s">
        <v>8055</v>
      </c>
      <c r="F58" s="153" t="s">
        <v>8168</v>
      </c>
      <c r="G58" s="144"/>
      <c r="H58" s="84">
        <v>42</v>
      </c>
      <c r="I58" s="7"/>
      <c r="J58" s="85">
        <f t="shared" ref="J58:J60" si="5">H58*I58</f>
        <v>0</v>
      </c>
      <c r="K58" s="78"/>
      <c r="L58" s="85">
        <v>47</v>
      </c>
      <c r="M58" s="70"/>
      <c r="N58" s="75">
        <f t="shared" ref="N58:N60" si="6">SUM(M58*L58)</f>
        <v>0</v>
      </c>
    </row>
    <row r="59" spans="1:17">
      <c r="A59" s="160">
        <v>46113</v>
      </c>
      <c r="B59" s="147">
        <v>70268</v>
      </c>
      <c r="C59" s="151">
        <v>840357215852</v>
      </c>
      <c r="D59" s="152" t="s">
        <v>8040</v>
      </c>
      <c r="E59" s="147" t="s">
        <v>8055</v>
      </c>
      <c r="F59" s="147" t="s">
        <v>8046</v>
      </c>
      <c r="G59" s="144"/>
      <c r="H59" s="84">
        <v>42</v>
      </c>
      <c r="I59" s="7"/>
      <c r="J59" s="85">
        <f t="shared" si="5"/>
        <v>0</v>
      </c>
      <c r="K59" s="78"/>
      <c r="L59" s="85">
        <v>47</v>
      </c>
      <c r="M59" s="70"/>
      <c r="N59" s="75">
        <f t="shared" si="6"/>
        <v>0</v>
      </c>
    </row>
    <row r="60" spans="1:17">
      <c r="A60" s="160">
        <v>46031</v>
      </c>
      <c r="B60" s="147">
        <v>70268</v>
      </c>
      <c r="C60" s="151">
        <v>840357215852</v>
      </c>
      <c r="D60" s="152" t="s">
        <v>8040</v>
      </c>
      <c r="E60" s="147" t="s">
        <v>8055</v>
      </c>
      <c r="F60" s="147" t="s">
        <v>8169</v>
      </c>
      <c r="G60" s="144"/>
      <c r="H60" s="84">
        <v>42</v>
      </c>
      <c r="I60" s="7"/>
      <c r="J60" s="85">
        <f t="shared" si="5"/>
        <v>0</v>
      </c>
      <c r="K60" s="78"/>
      <c r="L60" s="85">
        <v>47</v>
      </c>
      <c r="M60" s="70"/>
      <c r="N60" s="75">
        <f t="shared" si="6"/>
        <v>0</v>
      </c>
    </row>
    <row r="61" spans="1:17">
      <c r="A61" s="160">
        <v>46073</v>
      </c>
      <c r="B61" s="147">
        <v>70268</v>
      </c>
      <c r="C61" s="151">
        <v>840357215852</v>
      </c>
      <c r="D61" s="152" t="s">
        <v>8040</v>
      </c>
      <c r="E61" s="147" t="s">
        <v>8055</v>
      </c>
      <c r="F61" s="147" t="s">
        <v>8167</v>
      </c>
      <c r="G61" s="144"/>
      <c r="H61" s="84">
        <v>42</v>
      </c>
      <c r="I61" s="7"/>
      <c r="J61" s="85">
        <f t="shared" ref="J61:J63" si="7">H61*I61</f>
        <v>0</v>
      </c>
      <c r="K61" s="78"/>
      <c r="L61" s="85">
        <v>47</v>
      </c>
      <c r="M61" s="70"/>
      <c r="N61" s="75">
        <f t="shared" ref="N61:N63" si="8">SUM(M61*L61)</f>
        <v>0</v>
      </c>
    </row>
    <row r="62" spans="1:17">
      <c r="A62" s="159" t="s">
        <v>8185</v>
      </c>
      <c r="B62" s="161">
        <v>70268</v>
      </c>
      <c r="C62" s="162" t="s">
        <v>8110</v>
      </c>
      <c r="D62" s="161" t="s">
        <v>8040</v>
      </c>
      <c r="E62" s="161" t="s">
        <v>8055</v>
      </c>
      <c r="F62" s="161" t="s">
        <v>8060</v>
      </c>
      <c r="G62" s="67"/>
      <c r="H62" s="84">
        <v>42</v>
      </c>
      <c r="I62" s="7"/>
      <c r="J62" s="85">
        <f t="shared" si="7"/>
        <v>0</v>
      </c>
      <c r="K62" s="67"/>
      <c r="L62" s="85">
        <v>47</v>
      </c>
      <c r="M62" s="7"/>
      <c r="N62" s="58">
        <f t="shared" si="8"/>
        <v>0</v>
      </c>
    </row>
    <row r="63" spans="1:17" ht="14.4" thickBot="1">
      <c r="A63" s="159" t="s">
        <v>8186</v>
      </c>
      <c r="B63" s="157">
        <v>70268</v>
      </c>
      <c r="C63" s="158" t="s">
        <v>8111</v>
      </c>
      <c r="D63" s="157" t="s">
        <v>8040</v>
      </c>
      <c r="E63" s="157" t="s">
        <v>8055</v>
      </c>
      <c r="F63" s="157" t="s">
        <v>8059</v>
      </c>
      <c r="G63" s="67"/>
      <c r="H63" s="84">
        <v>42</v>
      </c>
      <c r="I63" s="7"/>
      <c r="J63" s="85">
        <f t="shared" si="7"/>
        <v>0</v>
      </c>
      <c r="K63" s="67"/>
      <c r="L63" s="85">
        <v>47</v>
      </c>
      <c r="M63" s="7"/>
      <c r="N63" s="58">
        <f t="shared" si="8"/>
        <v>0</v>
      </c>
    </row>
    <row r="64" spans="1:17" ht="14.4" thickBot="1">
      <c r="A64" s="214" t="s">
        <v>8147</v>
      </c>
      <c r="B64" s="217"/>
      <c r="C64" s="217"/>
      <c r="D64" s="217"/>
      <c r="E64" s="217"/>
      <c r="F64" s="217"/>
      <c r="G64" s="80"/>
      <c r="H64" s="212" t="s">
        <v>8141</v>
      </c>
      <c r="I64" s="212"/>
      <c r="J64" s="212"/>
      <c r="K64" s="80"/>
      <c r="L64" s="210" t="s">
        <v>8142</v>
      </c>
      <c r="M64" s="210"/>
      <c r="N64" s="211"/>
    </row>
    <row r="65" spans="1:14" ht="14.4" thickBot="1">
      <c r="A65" s="87" t="s">
        <v>8049</v>
      </c>
      <c r="B65" s="88" t="s">
        <v>8036</v>
      </c>
      <c r="C65" s="88" t="s">
        <v>8062</v>
      </c>
      <c r="D65" s="88" t="s">
        <v>8038</v>
      </c>
      <c r="E65" s="88" t="s">
        <v>8048</v>
      </c>
      <c r="F65" s="89" t="s">
        <v>8037</v>
      </c>
      <c r="G65" s="80"/>
      <c r="H65" s="89" t="s">
        <v>8143</v>
      </c>
      <c r="I65" s="89" t="s">
        <v>8139</v>
      </c>
      <c r="J65" s="89" t="s">
        <v>8140</v>
      </c>
      <c r="K65" s="80"/>
      <c r="L65" s="89" t="s">
        <v>8143</v>
      </c>
      <c r="M65" s="89" t="s">
        <v>8139</v>
      </c>
      <c r="N65" s="90" t="s">
        <v>8140</v>
      </c>
    </row>
    <row r="66" spans="1:14">
      <c r="A66" s="182" t="s">
        <v>8144</v>
      </c>
      <c r="B66" s="136">
        <v>70266</v>
      </c>
      <c r="C66" s="189" t="s">
        <v>8085</v>
      </c>
      <c r="D66" s="190" t="s">
        <v>8040</v>
      </c>
      <c r="E66" s="136" t="s">
        <v>8056</v>
      </c>
      <c r="F66" s="136" t="s">
        <v>8045</v>
      </c>
      <c r="G66" s="79"/>
      <c r="H66" s="84">
        <v>42</v>
      </c>
      <c r="I66" s="7"/>
      <c r="J66" s="85">
        <f>H66*I66</f>
        <v>0</v>
      </c>
      <c r="K66" s="79"/>
      <c r="L66" s="85">
        <v>47</v>
      </c>
      <c r="M66" s="7"/>
      <c r="N66" s="86">
        <f t="shared" si="3"/>
        <v>0</v>
      </c>
    </row>
    <row r="67" spans="1:14">
      <c r="A67" s="182" t="s">
        <v>8144</v>
      </c>
      <c r="B67" s="48">
        <v>70266</v>
      </c>
      <c r="C67" s="130" t="s">
        <v>8091</v>
      </c>
      <c r="D67" s="146" t="s">
        <v>8041</v>
      </c>
      <c r="E67" s="48" t="s">
        <v>8056</v>
      </c>
      <c r="F67" s="48" t="s">
        <v>8045</v>
      </c>
      <c r="G67" s="67"/>
      <c r="H67" s="84">
        <v>42</v>
      </c>
      <c r="I67" s="7"/>
      <c r="J67" s="85">
        <f t="shared" ref="J67:J74" si="9">H67*I67</f>
        <v>0</v>
      </c>
      <c r="K67" s="67"/>
      <c r="L67" s="85">
        <v>47</v>
      </c>
      <c r="M67" s="7"/>
      <c r="N67" s="58">
        <f t="shared" si="3"/>
        <v>0</v>
      </c>
    </row>
    <row r="68" spans="1:14">
      <c r="A68" s="57" t="s">
        <v>8144</v>
      </c>
      <c r="B68" s="7">
        <v>70266</v>
      </c>
      <c r="C68" s="5" t="s">
        <v>8086</v>
      </c>
      <c r="D68" s="9" t="s">
        <v>8040</v>
      </c>
      <c r="E68" s="7" t="s">
        <v>8057</v>
      </c>
      <c r="F68" s="7" t="s">
        <v>8042</v>
      </c>
      <c r="G68" s="67"/>
      <c r="H68" s="84">
        <v>42</v>
      </c>
      <c r="I68" s="7"/>
      <c r="J68" s="85">
        <f t="shared" si="9"/>
        <v>0</v>
      </c>
      <c r="K68" s="67"/>
      <c r="L68" s="85">
        <v>47</v>
      </c>
      <c r="M68" s="7"/>
      <c r="N68" s="58">
        <f t="shared" si="3"/>
        <v>0</v>
      </c>
    </row>
    <row r="69" spans="1:14">
      <c r="A69" s="57" t="s">
        <v>8144</v>
      </c>
      <c r="B69" s="7">
        <v>70266</v>
      </c>
      <c r="C69" s="5" t="s">
        <v>8087</v>
      </c>
      <c r="D69" s="9" t="s">
        <v>8041</v>
      </c>
      <c r="E69" s="7" t="s">
        <v>8057</v>
      </c>
      <c r="F69" s="7" t="s">
        <v>8042</v>
      </c>
      <c r="G69" s="67"/>
      <c r="H69" s="84">
        <v>42</v>
      </c>
      <c r="I69" s="7"/>
      <c r="J69" s="85">
        <f t="shared" si="9"/>
        <v>0</v>
      </c>
      <c r="K69" s="67"/>
      <c r="L69" s="85">
        <v>47</v>
      </c>
      <c r="M69" s="7"/>
      <c r="N69" s="58">
        <f t="shared" si="3"/>
        <v>0</v>
      </c>
    </row>
    <row r="70" spans="1:14">
      <c r="A70" s="182" t="s">
        <v>8144</v>
      </c>
      <c r="B70" s="48">
        <v>70266</v>
      </c>
      <c r="C70" s="130" t="s">
        <v>8090</v>
      </c>
      <c r="D70" s="146" t="s">
        <v>8040</v>
      </c>
      <c r="E70" s="48" t="s">
        <v>8057</v>
      </c>
      <c r="F70" s="48" t="s">
        <v>8044</v>
      </c>
      <c r="G70" s="67"/>
      <c r="H70" s="84">
        <v>42</v>
      </c>
      <c r="I70" s="7"/>
      <c r="J70" s="85">
        <f t="shared" si="9"/>
        <v>0</v>
      </c>
      <c r="K70" s="67"/>
      <c r="L70" s="85">
        <v>47</v>
      </c>
      <c r="M70" s="7"/>
      <c r="N70" s="58">
        <f t="shared" si="3"/>
        <v>0</v>
      </c>
    </row>
    <row r="71" spans="1:14">
      <c r="A71" s="59">
        <v>46116</v>
      </c>
      <c r="B71" s="125">
        <v>70266</v>
      </c>
      <c r="C71" s="163">
        <v>810092483731</v>
      </c>
      <c r="D71" s="155" t="s">
        <v>8041</v>
      </c>
      <c r="E71" s="125" t="s">
        <v>8057</v>
      </c>
      <c r="F71" s="125" t="s">
        <v>8044</v>
      </c>
      <c r="G71" s="67"/>
      <c r="H71" s="84">
        <v>42</v>
      </c>
      <c r="I71" s="7"/>
      <c r="J71" s="85">
        <f t="shared" si="9"/>
        <v>0</v>
      </c>
      <c r="K71" s="67"/>
      <c r="L71" s="85">
        <v>47</v>
      </c>
      <c r="M71" s="7"/>
      <c r="N71" s="58">
        <f t="shared" si="3"/>
        <v>0</v>
      </c>
    </row>
    <row r="72" spans="1:14">
      <c r="A72" s="57" t="s">
        <v>8144</v>
      </c>
      <c r="B72" s="7">
        <v>70266</v>
      </c>
      <c r="C72" s="5" t="s">
        <v>8088</v>
      </c>
      <c r="D72" s="9" t="s">
        <v>8040</v>
      </c>
      <c r="E72" s="7" t="s">
        <v>8057</v>
      </c>
      <c r="F72" s="7" t="s">
        <v>8051</v>
      </c>
      <c r="G72" s="67"/>
      <c r="H72" s="84">
        <v>42</v>
      </c>
      <c r="I72" s="7"/>
      <c r="J72" s="85">
        <f t="shared" si="9"/>
        <v>0</v>
      </c>
      <c r="K72" s="67"/>
      <c r="L72" s="85">
        <v>47</v>
      </c>
      <c r="M72" s="7"/>
      <c r="N72" s="58">
        <f t="shared" si="3"/>
        <v>0</v>
      </c>
    </row>
    <row r="73" spans="1:14">
      <c r="A73" s="57" t="s">
        <v>8144</v>
      </c>
      <c r="B73" s="70">
        <v>70266</v>
      </c>
      <c r="C73" s="71" t="s">
        <v>8089</v>
      </c>
      <c r="D73" s="91" t="s">
        <v>8040</v>
      </c>
      <c r="E73" s="70" t="s">
        <v>8057</v>
      </c>
      <c r="F73" s="70" t="s">
        <v>8043</v>
      </c>
      <c r="G73" s="78"/>
      <c r="H73" s="84">
        <v>42</v>
      </c>
      <c r="I73" s="7"/>
      <c r="J73" s="85">
        <f t="shared" si="9"/>
        <v>0</v>
      </c>
      <c r="K73" s="78"/>
      <c r="L73" s="85">
        <v>47</v>
      </c>
      <c r="M73" s="7"/>
      <c r="N73" s="75">
        <f t="shared" si="3"/>
        <v>0</v>
      </c>
    </row>
    <row r="74" spans="1:14" ht="14.4" thickBot="1">
      <c r="A74" s="150">
        <v>46073</v>
      </c>
      <c r="B74" s="147">
        <v>70266</v>
      </c>
      <c r="C74" s="148" t="s">
        <v>8089</v>
      </c>
      <c r="D74" s="149" t="s">
        <v>8040</v>
      </c>
      <c r="E74" s="147" t="s">
        <v>8057</v>
      </c>
      <c r="F74" s="147" t="s">
        <v>8046</v>
      </c>
      <c r="G74" s="78"/>
      <c r="H74" s="84">
        <v>42</v>
      </c>
      <c r="I74" s="7"/>
      <c r="J74" s="85">
        <f t="shared" si="9"/>
        <v>0</v>
      </c>
      <c r="K74" s="78"/>
      <c r="L74" s="85">
        <v>47</v>
      </c>
      <c r="M74" s="7"/>
      <c r="N74" s="75">
        <f t="shared" si="3"/>
        <v>0</v>
      </c>
    </row>
    <row r="75" spans="1:14" ht="14.4" thickBot="1">
      <c r="A75" s="216" t="s">
        <v>8164</v>
      </c>
      <c r="B75" s="217"/>
      <c r="C75" s="217"/>
      <c r="D75" s="217"/>
      <c r="E75" s="217"/>
      <c r="F75" s="217"/>
      <c r="G75" s="80"/>
      <c r="H75" s="212" t="s">
        <v>8141</v>
      </c>
      <c r="I75" s="212"/>
      <c r="J75" s="212"/>
      <c r="K75" s="80"/>
      <c r="L75" s="210" t="s">
        <v>8142</v>
      </c>
      <c r="M75" s="210"/>
      <c r="N75" s="211"/>
    </row>
    <row r="76" spans="1:14" ht="14.4" thickBot="1">
      <c r="A76" s="92" t="s">
        <v>8049</v>
      </c>
      <c r="B76" s="93" t="s">
        <v>8036</v>
      </c>
      <c r="C76" s="93" t="s">
        <v>8062</v>
      </c>
      <c r="D76" s="93" t="s">
        <v>8038</v>
      </c>
      <c r="E76" s="93" t="s">
        <v>8048</v>
      </c>
      <c r="F76" s="94" t="s">
        <v>8037</v>
      </c>
      <c r="G76" s="95"/>
      <c r="H76" s="94" t="s">
        <v>8143</v>
      </c>
      <c r="I76" s="94" t="s">
        <v>8139</v>
      </c>
      <c r="J76" s="94" t="s">
        <v>8140</v>
      </c>
      <c r="K76" s="95"/>
      <c r="L76" s="94" t="s">
        <v>8143</v>
      </c>
      <c r="M76" s="94" t="s">
        <v>8139</v>
      </c>
      <c r="N76" s="96" t="s">
        <v>8140</v>
      </c>
    </row>
    <row r="77" spans="1:14">
      <c r="A77" s="191" t="s">
        <v>8144</v>
      </c>
      <c r="B77" s="176">
        <v>70267</v>
      </c>
      <c r="C77" s="192" t="s">
        <v>8092</v>
      </c>
      <c r="D77" s="176" t="s">
        <v>8040</v>
      </c>
      <c r="E77" s="176" t="s">
        <v>8165</v>
      </c>
      <c r="F77" s="176" t="s">
        <v>8051</v>
      </c>
      <c r="G77" s="79"/>
      <c r="H77" s="84">
        <v>42</v>
      </c>
      <c r="I77" s="7"/>
      <c r="J77" s="85">
        <f>H77*I77</f>
        <v>0</v>
      </c>
      <c r="K77" s="79"/>
      <c r="L77" s="85">
        <v>47</v>
      </c>
      <c r="M77" s="7"/>
      <c r="N77" s="86">
        <f t="shared" si="3"/>
        <v>0</v>
      </c>
    </row>
    <row r="78" spans="1:14">
      <c r="A78" s="182" t="s">
        <v>8144</v>
      </c>
      <c r="B78" s="119">
        <v>70267</v>
      </c>
      <c r="C78" s="130" t="s">
        <v>8093</v>
      </c>
      <c r="D78" s="134" t="s">
        <v>8039</v>
      </c>
      <c r="E78" s="176" t="s">
        <v>8165</v>
      </c>
      <c r="F78" s="120" t="s">
        <v>8045</v>
      </c>
      <c r="G78" s="67"/>
      <c r="H78" s="84">
        <v>42</v>
      </c>
      <c r="I78" s="7"/>
      <c r="J78" s="85">
        <f t="shared" ref="J78:J89" si="10">H78*I78</f>
        <v>0</v>
      </c>
      <c r="K78" s="67"/>
      <c r="L78" s="85">
        <v>47</v>
      </c>
      <c r="M78" s="7"/>
      <c r="N78" s="58">
        <f t="shared" si="3"/>
        <v>0</v>
      </c>
    </row>
    <row r="79" spans="1:14">
      <c r="A79" s="57" t="s">
        <v>8144</v>
      </c>
      <c r="B79" s="119">
        <v>70267</v>
      </c>
      <c r="C79" s="130" t="s">
        <v>8094</v>
      </c>
      <c r="D79" s="134" t="s">
        <v>8040</v>
      </c>
      <c r="E79" s="82" t="s">
        <v>8165</v>
      </c>
      <c r="F79" s="120" t="s">
        <v>8045</v>
      </c>
      <c r="G79" s="67"/>
      <c r="H79" s="84">
        <v>42</v>
      </c>
      <c r="I79" s="7"/>
      <c r="J79" s="85">
        <f t="shared" si="10"/>
        <v>0</v>
      </c>
      <c r="K79" s="67"/>
      <c r="L79" s="85">
        <v>47</v>
      </c>
      <c r="M79" s="7"/>
      <c r="N79" s="58">
        <f t="shared" si="3"/>
        <v>0</v>
      </c>
    </row>
    <row r="80" spans="1:14">
      <c r="A80" s="59">
        <v>46028</v>
      </c>
      <c r="B80" s="126">
        <v>70267</v>
      </c>
      <c r="C80" s="118" t="s">
        <v>8095</v>
      </c>
      <c r="D80" s="155" t="s">
        <v>8041</v>
      </c>
      <c r="E80" s="156" t="s">
        <v>8165</v>
      </c>
      <c r="F80" s="125" t="s">
        <v>8045</v>
      </c>
      <c r="G80" s="67"/>
      <c r="H80" s="84">
        <v>42</v>
      </c>
      <c r="I80" s="7"/>
      <c r="J80" s="85">
        <f t="shared" si="10"/>
        <v>0</v>
      </c>
      <c r="K80" s="67"/>
      <c r="L80" s="85">
        <v>47</v>
      </c>
      <c r="M80" s="7"/>
      <c r="N80" s="58">
        <f t="shared" si="3"/>
        <v>0</v>
      </c>
    </row>
    <row r="81" spans="1:14">
      <c r="A81" s="57" t="s">
        <v>8144</v>
      </c>
      <c r="B81" s="17">
        <v>70267</v>
      </c>
      <c r="C81" s="5" t="s">
        <v>8097</v>
      </c>
      <c r="D81" s="16" t="s">
        <v>8039</v>
      </c>
      <c r="E81" s="82" t="s">
        <v>8165</v>
      </c>
      <c r="F81" s="13" t="s">
        <v>8042</v>
      </c>
      <c r="G81" s="67"/>
      <c r="H81" s="84">
        <v>42</v>
      </c>
      <c r="I81" s="7"/>
      <c r="J81" s="85">
        <f t="shared" si="10"/>
        <v>0</v>
      </c>
      <c r="K81" s="67"/>
      <c r="L81" s="85">
        <v>47</v>
      </c>
      <c r="M81" s="7"/>
      <c r="N81" s="58">
        <f t="shared" si="3"/>
        <v>0</v>
      </c>
    </row>
    <row r="82" spans="1:14">
      <c r="A82" s="57" t="s">
        <v>8144</v>
      </c>
      <c r="B82" s="119">
        <v>70267</v>
      </c>
      <c r="C82" s="130" t="s">
        <v>8096</v>
      </c>
      <c r="D82" s="134" t="s">
        <v>8040</v>
      </c>
      <c r="E82" s="176" t="s">
        <v>8165</v>
      </c>
      <c r="F82" s="120" t="s">
        <v>8042</v>
      </c>
      <c r="G82" s="67"/>
      <c r="H82" s="84">
        <v>42</v>
      </c>
      <c r="I82" s="7"/>
      <c r="J82" s="85">
        <f t="shared" si="10"/>
        <v>0</v>
      </c>
      <c r="K82" s="67"/>
      <c r="L82" s="85">
        <v>47</v>
      </c>
      <c r="M82" s="7"/>
      <c r="N82" s="58">
        <f t="shared" si="3"/>
        <v>0</v>
      </c>
    </row>
    <row r="83" spans="1:14">
      <c r="A83" s="182" t="s">
        <v>8144</v>
      </c>
      <c r="B83" s="253">
        <v>70267</v>
      </c>
      <c r="C83" s="254" t="s">
        <v>8098</v>
      </c>
      <c r="D83" s="255" t="s">
        <v>8041</v>
      </c>
      <c r="E83" s="256" t="s">
        <v>8165</v>
      </c>
      <c r="F83" s="257" t="s">
        <v>8042</v>
      </c>
      <c r="G83" s="67"/>
      <c r="H83" s="84">
        <v>42</v>
      </c>
      <c r="I83" s="7"/>
      <c r="J83" s="85">
        <f t="shared" si="10"/>
        <v>0</v>
      </c>
      <c r="K83" s="67"/>
      <c r="L83" s="85">
        <v>47</v>
      </c>
      <c r="M83" s="7"/>
      <c r="N83" s="58">
        <f t="shared" si="3"/>
        <v>0</v>
      </c>
    </row>
    <row r="84" spans="1:14" s="44" customFormat="1">
      <c r="A84" s="59">
        <v>46063</v>
      </c>
      <c r="B84" s="125">
        <v>70267</v>
      </c>
      <c r="C84" s="163">
        <v>810092483861</v>
      </c>
      <c r="D84" s="155" t="s">
        <v>8039</v>
      </c>
      <c r="E84" s="156" t="s">
        <v>8165</v>
      </c>
      <c r="F84" s="125" t="s">
        <v>8044</v>
      </c>
      <c r="G84" s="67"/>
      <c r="H84" s="84">
        <v>42</v>
      </c>
      <c r="I84" s="7"/>
      <c r="J84" s="85">
        <f t="shared" si="10"/>
        <v>0</v>
      </c>
      <c r="K84" s="67"/>
      <c r="L84" s="85">
        <v>47</v>
      </c>
      <c r="M84" s="7"/>
      <c r="N84" s="58">
        <f t="shared" si="3"/>
        <v>0</v>
      </c>
    </row>
    <row r="85" spans="1:14">
      <c r="A85" s="57" t="s">
        <v>8144</v>
      </c>
      <c r="B85" s="120">
        <v>70267</v>
      </c>
      <c r="C85" s="130" t="s">
        <v>8100</v>
      </c>
      <c r="D85" s="134" t="s">
        <v>8040</v>
      </c>
      <c r="E85" s="82" t="s">
        <v>8165</v>
      </c>
      <c r="F85" s="120" t="s">
        <v>8044</v>
      </c>
      <c r="G85" s="67"/>
      <c r="H85" s="84">
        <v>42</v>
      </c>
      <c r="I85" s="7"/>
      <c r="J85" s="85">
        <f t="shared" si="10"/>
        <v>0</v>
      </c>
      <c r="K85" s="67"/>
      <c r="L85" s="85">
        <v>47</v>
      </c>
      <c r="M85" s="7"/>
      <c r="N85" s="58">
        <f t="shared" si="3"/>
        <v>0</v>
      </c>
    </row>
    <row r="86" spans="1:14" s="44" customFormat="1">
      <c r="A86" s="59">
        <v>46063</v>
      </c>
      <c r="B86" s="125">
        <v>70267</v>
      </c>
      <c r="C86" s="163">
        <v>810092483885</v>
      </c>
      <c r="D86" s="125" t="s">
        <v>8041</v>
      </c>
      <c r="E86" s="156" t="s">
        <v>8165</v>
      </c>
      <c r="F86" s="125" t="s">
        <v>8044</v>
      </c>
      <c r="G86" s="67"/>
      <c r="H86" s="84">
        <v>42</v>
      </c>
      <c r="I86" s="7"/>
      <c r="J86" s="85">
        <f t="shared" si="10"/>
        <v>0</v>
      </c>
      <c r="K86" s="67"/>
      <c r="L86" s="85">
        <v>47</v>
      </c>
      <c r="M86" s="7"/>
      <c r="N86" s="58">
        <f t="shared" si="3"/>
        <v>0</v>
      </c>
    </row>
    <row r="87" spans="1:14">
      <c r="A87" s="57" t="s">
        <v>8144</v>
      </c>
      <c r="B87" s="13">
        <v>70267</v>
      </c>
      <c r="C87" s="5" t="s">
        <v>8099</v>
      </c>
      <c r="D87" s="13" t="s">
        <v>8040</v>
      </c>
      <c r="E87" s="82" t="s">
        <v>8165</v>
      </c>
      <c r="F87" s="13" t="s">
        <v>8043</v>
      </c>
      <c r="G87" s="67"/>
      <c r="H87" s="84">
        <v>42</v>
      </c>
      <c r="I87" s="7"/>
      <c r="J87" s="85">
        <f t="shared" si="10"/>
        <v>0</v>
      </c>
      <c r="K87" s="67"/>
      <c r="L87" s="85">
        <v>47</v>
      </c>
      <c r="M87" s="7"/>
      <c r="N87" s="58">
        <f t="shared" si="3"/>
        <v>0</v>
      </c>
    </row>
    <row r="88" spans="1:14">
      <c r="A88" s="57" t="s">
        <v>8144</v>
      </c>
      <c r="B88" s="120">
        <v>70267</v>
      </c>
      <c r="C88" s="130" t="s">
        <v>8101</v>
      </c>
      <c r="D88" s="120" t="s">
        <v>8040</v>
      </c>
      <c r="E88" s="82" t="s">
        <v>8165</v>
      </c>
      <c r="F88" s="120" t="s">
        <v>8061</v>
      </c>
      <c r="G88" s="67"/>
      <c r="H88" s="84">
        <v>42</v>
      </c>
      <c r="I88" s="7"/>
      <c r="J88" s="85">
        <f t="shared" si="10"/>
        <v>0</v>
      </c>
      <c r="K88" s="67"/>
      <c r="L88" s="85">
        <v>47</v>
      </c>
      <c r="M88" s="7"/>
      <c r="N88" s="58">
        <f t="shared" si="3"/>
        <v>0</v>
      </c>
    </row>
    <row r="89" spans="1:14" s="44" customFormat="1">
      <c r="A89" s="59">
        <v>46031</v>
      </c>
      <c r="B89" s="128">
        <v>70267</v>
      </c>
      <c r="C89" s="131">
        <v>840357215852</v>
      </c>
      <c r="D89" s="125" t="s">
        <v>8040</v>
      </c>
      <c r="E89" s="128" t="s">
        <v>8165</v>
      </c>
      <c r="F89" s="128" t="s">
        <v>8124</v>
      </c>
      <c r="G89" s="78"/>
      <c r="H89" s="84">
        <v>42</v>
      </c>
      <c r="I89" s="70"/>
      <c r="J89" s="85">
        <f t="shared" si="10"/>
        <v>0</v>
      </c>
      <c r="K89" s="78"/>
      <c r="L89" s="85">
        <v>47</v>
      </c>
      <c r="M89" s="70"/>
      <c r="N89" s="75">
        <f t="shared" si="3"/>
        <v>0</v>
      </c>
    </row>
    <row r="90" spans="1:14" s="44" customFormat="1">
      <c r="A90" s="160">
        <v>46031</v>
      </c>
      <c r="B90" s="147">
        <v>70267</v>
      </c>
      <c r="C90" s="151">
        <v>840357215852</v>
      </c>
      <c r="D90" s="152" t="s">
        <v>8040</v>
      </c>
      <c r="E90" s="147" t="s">
        <v>8165</v>
      </c>
      <c r="F90" s="147" t="s">
        <v>8046</v>
      </c>
      <c r="G90" s="78"/>
      <c r="H90" s="84">
        <v>42</v>
      </c>
      <c r="I90" s="70"/>
      <c r="J90" s="85">
        <f t="shared" ref="J90" si="11">H90*I90</f>
        <v>0</v>
      </c>
      <c r="K90" s="78"/>
      <c r="L90" s="85">
        <v>47</v>
      </c>
      <c r="M90" s="70"/>
      <c r="N90" s="75">
        <f t="shared" ref="N90" si="12">SUM(M90*L90)</f>
        <v>0</v>
      </c>
    </row>
    <row r="91" spans="1:14" s="44" customFormat="1">
      <c r="A91" s="160">
        <v>46073</v>
      </c>
      <c r="B91" s="147">
        <v>70267</v>
      </c>
      <c r="C91" s="151">
        <v>840357215852</v>
      </c>
      <c r="D91" s="152" t="s">
        <v>8040</v>
      </c>
      <c r="E91" s="147" t="s">
        <v>8165</v>
      </c>
      <c r="F91" s="147" t="s">
        <v>8167</v>
      </c>
      <c r="G91" s="78"/>
      <c r="H91" s="84">
        <v>42</v>
      </c>
      <c r="I91" s="70"/>
      <c r="J91" s="85">
        <f t="shared" ref="J91:J93" si="13">H91*I91</f>
        <v>0</v>
      </c>
      <c r="K91" s="78"/>
      <c r="L91" s="85">
        <v>47</v>
      </c>
      <c r="M91" s="70"/>
      <c r="N91" s="75">
        <f t="shared" ref="N91:N93" si="14">SUM(M91*L91)</f>
        <v>0</v>
      </c>
    </row>
    <row r="92" spans="1:14" s="44" customFormat="1">
      <c r="A92" s="160">
        <v>46031</v>
      </c>
      <c r="B92" s="147">
        <v>70267</v>
      </c>
      <c r="C92" s="151">
        <v>840357215852</v>
      </c>
      <c r="D92" s="152" t="s">
        <v>8040</v>
      </c>
      <c r="E92" s="147" t="s">
        <v>8165</v>
      </c>
      <c r="F92" s="147" t="s">
        <v>8059</v>
      </c>
      <c r="G92" s="78"/>
      <c r="H92" s="84">
        <v>42</v>
      </c>
      <c r="I92" s="70"/>
      <c r="J92" s="85">
        <f t="shared" si="13"/>
        <v>0</v>
      </c>
      <c r="K92" s="78"/>
      <c r="L92" s="85">
        <v>47</v>
      </c>
      <c r="M92" s="70"/>
      <c r="N92" s="75">
        <f t="shared" si="14"/>
        <v>0</v>
      </c>
    </row>
    <row r="93" spans="1:14" s="44" customFormat="1" ht="14.4" thickBot="1">
      <c r="A93" s="160">
        <v>46116</v>
      </c>
      <c r="B93" s="147">
        <v>70267</v>
      </c>
      <c r="C93" s="151">
        <v>840357215852</v>
      </c>
      <c r="D93" s="152" t="s">
        <v>8040</v>
      </c>
      <c r="E93" s="147" t="s">
        <v>8165</v>
      </c>
      <c r="F93" s="147" t="s">
        <v>8168</v>
      </c>
      <c r="G93" s="78"/>
      <c r="H93" s="84">
        <v>42</v>
      </c>
      <c r="I93" s="70"/>
      <c r="J93" s="85">
        <f t="shared" si="13"/>
        <v>0</v>
      </c>
      <c r="K93" s="78"/>
      <c r="L93" s="85">
        <v>47</v>
      </c>
      <c r="M93" s="70"/>
      <c r="N93" s="75">
        <f t="shared" si="14"/>
        <v>0</v>
      </c>
    </row>
    <row r="94" spans="1:14" ht="14.4" thickBot="1">
      <c r="A94" s="214" t="s">
        <v>8163</v>
      </c>
      <c r="B94" s="217"/>
      <c r="C94" s="217"/>
      <c r="D94" s="217"/>
      <c r="E94" s="217"/>
      <c r="F94" s="217"/>
      <c r="G94" s="80"/>
      <c r="H94" s="212" t="s">
        <v>8141</v>
      </c>
      <c r="I94" s="212"/>
      <c r="J94" s="212"/>
      <c r="K94" s="80"/>
      <c r="L94" s="210" t="s">
        <v>8142</v>
      </c>
      <c r="M94" s="210"/>
      <c r="N94" s="211"/>
    </row>
    <row r="95" spans="1:14" ht="14.4" thickBot="1">
      <c r="A95" s="87" t="s">
        <v>8049</v>
      </c>
      <c r="B95" s="88" t="s">
        <v>8036</v>
      </c>
      <c r="C95" s="88" t="s">
        <v>8062</v>
      </c>
      <c r="D95" s="88" t="s">
        <v>8038</v>
      </c>
      <c r="E95" s="88" t="s">
        <v>8048</v>
      </c>
      <c r="F95" s="89" t="s">
        <v>8037</v>
      </c>
      <c r="G95" s="80"/>
      <c r="H95" s="89" t="s">
        <v>8143</v>
      </c>
      <c r="I95" s="89" t="s">
        <v>8139</v>
      </c>
      <c r="J95" s="89" t="s">
        <v>8140</v>
      </c>
      <c r="K95" s="80"/>
      <c r="L95" s="89" t="s">
        <v>8143</v>
      </c>
      <c r="M95" s="89" t="s">
        <v>8139</v>
      </c>
      <c r="N95" s="90" t="s">
        <v>8140</v>
      </c>
    </row>
    <row r="96" spans="1:14" s="44" customFormat="1">
      <c r="A96" s="106" t="s">
        <v>8144</v>
      </c>
      <c r="B96" s="104">
        <v>70344</v>
      </c>
      <c r="C96" s="105">
        <v>840357203613</v>
      </c>
      <c r="D96" s="103" t="s">
        <v>8039</v>
      </c>
      <c r="E96" s="103" t="s">
        <v>8166</v>
      </c>
      <c r="F96" s="103" t="s">
        <v>8045</v>
      </c>
      <c r="G96" s="79"/>
      <c r="H96" s="84">
        <v>42</v>
      </c>
      <c r="I96" s="7"/>
      <c r="J96" s="85">
        <f>H96*I96</f>
        <v>0</v>
      </c>
      <c r="K96" s="79"/>
      <c r="L96" s="85">
        <v>47</v>
      </c>
      <c r="M96" s="7"/>
      <c r="N96" s="86">
        <f t="shared" si="3"/>
        <v>0</v>
      </c>
    </row>
    <row r="97" spans="1:14">
      <c r="A97" s="106" t="s">
        <v>8144</v>
      </c>
      <c r="B97" s="119">
        <v>70344</v>
      </c>
      <c r="C97" s="130" t="s">
        <v>8116</v>
      </c>
      <c r="D97" s="48" t="s">
        <v>8040</v>
      </c>
      <c r="E97" s="103" t="s">
        <v>8166</v>
      </c>
      <c r="F97" s="120" t="s">
        <v>8045</v>
      </c>
      <c r="G97" s="67"/>
      <c r="H97" s="84">
        <v>42</v>
      </c>
      <c r="I97" s="7"/>
      <c r="J97" s="85">
        <f t="shared" ref="J97:J111" si="15">H97*I97</f>
        <v>0</v>
      </c>
      <c r="K97" s="67"/>
      <c r="L97" s="85">
        <v>47</v>
      </c>
      <c r="M97" s="7"/>
      <c r="N97" s="58">
        <f t="shared" si="3"/>
        <v>0</v>
      </c>
    </row>
    <row r="98" spans="1:14" s="44" customFormat="1">
      <c r="A98" s="108">
        <v>46068</v>
      </c>
      <c r="B98" s="126">
        <v>70344</v>
      </c>
      <c r="C98" s="163">
        <v>840357203637</v>
      </c>
      <c r="D98" s="125" t="s">
        <v>8041</v>
      </c>
      <c r="E98" s="129" t="s">
        <v>8166</v>
      </c>
      <c r="F98" s="125" t="s">
        <v>8045</v>
      </c>
      <c r="G98" s="67"/>
      <c r="H98" s="84">
        <v>42</v>
      </c>
      <c r="I98" s="7"/>
      <c r="J98" s="85">
        <f t="shared" si="15"/>
        <v>0</v>
      </c>
      <c r="K98" s="67"/>
      <c r="L98" s="85">
        <v>47</v>
      </c>
      <c r="M98" s="7"/>
      <c r="N98" s="58">
        <f t="shared" si="3"/>
        <v>0</v>
      </c>
    </row>
    <row r="99" spans="1:14" s="44" customFormat="1">
      <c r="A99" s="106" t="s">
        <v>8144</v>
      </c>
      <c r="B99" s="120">
        <v>70344</v>
      </c>
      <c r="C99" s="132">
        <v>840357215951</v>
      </c>
      <c r="D99" s="120" t="s">
        <v>8039</v>
      </c>
      <c r="E99" s="103" t="s">
        <v>8166</v>
      </c>
      <c r="F99" s="120" t="s">
        <v>8125</v>
      </c>
      <c r="G99" s="67"/>
      <c r="H99" s="84">
        <v>42</v>
      </c>
      <c r="I99" s="7"/>
      <c r="J99" s="85">
        <f t="shared" si="15"/>
        <v>0</v>
      </c>
      <c r="K99" s="67"/>
      <c r="L99" s="85">
        <v>47</v>
      </c>
      <c r="M99" s="7"/>
      <c r="N99" s="58">
        <f t="shared" si="3"/>
        <v>0</v>
      </c>
    </row>
    <row r="100" spans="1:14" s="44" customFormat="1">
      <c r="A100" s="182" t="s">
        <v>8144</v>
      </c>
      <c r="B100" s="120">
        <v>70344</v>
      </c>
      <c r="C100" s="132">
        <v>840357215876</v>
      </c>
      <c r="D100" s="120" t="s">
        <v>8040</v>
      </c>
      <c r="E100" s="136" t="s">
        <v>8166</v>
      </c>
      <c r="F100" s="120" t="s">
        <v>8125</v>
      </c>
      <c r="G100" s="67"/>
      <c r="H100" s="84">
        <v>42</v>
      </c>
      <c r="I100" s="7"/>
      <c r="J100" s="85">
        <f t="shared" si="15"/>
        <v>0</v>
      </c>
      <c r="K100" s="67"/>
      <c r="L100" s="85">
        <v>47</v>
      </c>
      <c r="M100" s="7"/>
      <c r="N100" s="58">
        <f t="shared" si="3"/>
        <v>0</v>
      </c>
    </row>
    <row r="101" spans="1:14" s="44" customFormat="1">
      <c r="A101" s="106" t="s">
        <v>8144</v>
      </c>
      <c r="B101" s="120">
        <v>70344</v>
      </c>
      <c r="C101" s="132">
        <v>840357215968</v>
      </c>
      <c r="D101" s="120" t="s">
        <v>8041</v>
      </c>
      <c r="E101" s="103" t="s">
        <v>8166</v>
      </c>
      <c r="F101" s="120" t="s">
        <v>8125</v>
      </c>
      <c r="G101" s="67"/>
      <c r="H101" s="84">
        <v>42</v>
      </c>
      <c r="I101" s="7"/>
      <c r="J101" s="85">
        <f t="shared" si="15"/>
        <v>0</v>
      </c>
      <c r="K101" s="67"/>
      <c r="L101" s="85">
        <v>47</v>
      </c>
      <c r="M101" s="7"/>
      <c r="N101" s="58">
        <f t="shared" si="3"/>
        <v>0</v>
      </c>
    </row>
    <row r="102" spans="1:14" s="44" customFormat="1">
      <c r="A102" s="106" t="s">
        <v>8144</v>
      </c>
      <c r="B102" s="13">
        <v>70344</v>
      </c>
      <c r="C102" s="43">
        <v>840357203675</v>
      </c>
      <c r="D102" s="13" t="s">
        <v>8039</v>
      </c>
      <c r="E102" s="103" t="s">
        <v>8166</v>
      </c>
      <c r="F102" s="13" t="s">
        <v>8042</v>
      </c>
      <c r="G102" s="67"/>
      <c r="H102" s="84">
        <v>42</v>
      </c>
      <c r="I102" s="7"/>
      <c r="J102" s="85">
        <f t="shared" si="15"/>
        <v>0</v>
      </c>
      <c r="K102" s="67"/>
      <c r="L102" s="85">
        <v>47</v>
      </c>
      <c r="M102" s="7"/>
      <c r="N102" s="58">
        <f t="shared" si="3"/>
        <v>0</v>
      </c>
    </row>
    <row r="103" spans="1:14">
      <c r="A103" s="106" t="s">
        <v>8144</v>
      </c>
      <c r="B103" s="119">
        <v>70344</v>
      </c>
      <c r="C103" s="130" t="s">
        <v>8118</v>
      </c>
      <c r="D103" s="120" t="s">
        <v>8040</v>
      </c>
      <c r="E103" s="136" t="s">
        <v>8166</v>
      </c>
      <c r="F103" s="120" t="s">
        <v>8042</v>
      </c>
      <c r="G103" s="67"/>
      <c r="H103" s="84">
        <v>42</v>
      </c>
      <c r="I103" s="7"/>
      <c r="J103" s="85">
        <f t="shared" si="15"/>
        <v>0</v>
      </c>
      <c r="K103" s="67"/>
      <c r="L103" s="85">
        <v>47</v>
      </c>
      <c r="M103" s="7"/>
      <c r="N103" s="58">
        <f t="shared" si="3"/>
        <v>0</v>
      </c>
    </row>
    <row r="104" spans="1:14" s="44" customFormat="1">
      <c r="A104" s="59">
        <v>46045</v>
      </c>
      <c r="B104" s="125">
        <v>70344</v>
      </c>
      <c r="C104" s="163">
        <v>840357203699</v>
      </c>
      <c r="D104" s="125" t="s">
        <v>8041</v>
      </c>
      <c r="E104" s="129" t="s">
        <v>8166</v>
      </c>
      <c r="F104" s="125" t="s">
        <v>8042</v>
      </c>
      <c r="G104" s="67"/>
      <c r="H104" s="84">
        <v>42</v>
      </c>
      <c r="I104" s="7"/>
      <c r="J104" s="85">
        <f t="shared" si="15"/>
        <v>0</v>
      </c>
      <c r="K104" s="67"/>
      <c r="L104" s="85">
        <v>47</v>
      </c>
      <c r="M104" s="7"/>
      <c r="N104" s="58">
        <f t="shared" si="3"/>
        <v>0</v>
      </c>
    </row>
    <row r="105" spans="1:14" s="44" customFormat="1">
      <c r="A105" s="106" t="s">
        <v>8144</v>
      </c>
      <c r="B105" s="13">
        <v>70344</v>
      </c>
      <c r="C105" s="46">
        <v>840357215975</v>
      </c>
      <c r="D105" s="13" t="s">
        <v>8039</v>
      </c>
      <c r="E105" s="103" t="s">
        <v>8166</v>
      </c>
      <c r="F105" s="13" t="s">
        <v>8126</v>
      </c>
      <c r="G105" s="67"/>
      <c r="H105" s="84">
        <v>42</v>
      </c>
      <c r="I105" s="7"/>
      <c r="J105" s="85">
        <f t="shared" si="15"/>
        <v>0</v>
      </c>
      <c r="K105" s="67"/>
      <c r="L105" s="85">
        <v>47</v>
      </c>
      <c r="M105" s="7"/>
      <c r="N105" s="58">
        <f t="shared" si="3"/>
        <v>0</v>
      </c>
    </row>
    <row r="106" spans="1:14" s="44" customFormat="1">
      <c r="A106" s="182" t="s">
        <v>8144</v>
      </c>
      <c r="B106" s="120">
        <v>70344</v>
      </c>
      <c r="C106" s="132">
        <v>840357215883</v>
      </c>
      <c r="D106" s="120" t="s">
        <v>8040</v>
      </c>
      <c r="E106" s="136" t="s">
        <v>8166</v>
      </c>
      <c r="F106" s="120" t="s">
        <v>8126</v>
      </c>
      <c r="G106" s="67"/>
      <c r="H106" s="84">
        <v>42</v>
      </c>
      <c r="I106" s="7"/>
      <c r="J106" s="85">
        <f t="shared" si="15"/>
        <v>0</v>
      </c>
      <c r="K106" s="67"/>
      <c r="L106" s="85">
        <v>47</v>
      </c>
      <c r="M106" s="7"/>
      <c r="N106" s="58">
        <f t="shared" si="3"/>
        <v>0</v>
      </c>
    </row>
    <row r="107" spans="1:14" s="44" customFormat="1">
      <c r="A107" s="106" t="s">
        <v>8144</v>
      </c>
      <c r="B107" s="13">
        <v>70344</v>
      </c>
      <c r="C107" s="46">
        <v>840357215982</v>
      </c>
      <c r="D107" s="13" t="s">
        <v>8041</v>
      </c>
      <c r="E107" s="103" t="s">
        <v>8166</v>
      </c>
      <c r="F107" s="13" t="s">
        <v>8126</v>
      </c>
      <c r="G107" s="67"/>
      <c r="H107" s="84">
        <v>42</v>
      </c>
      <c r="I107" s="7"/>
      <c r="J107" s="85">
        <f t="shared" si="15"/>
        <v>0</v>
      </c>
      <c r="K107" s="67"/>
      <c r="L107" s="85">
        <v>47</v>
      </c>
      <c r="M107" s="7"/>
      <c r="N107" s="58">
        <f t="shared" si="3"/>
        <v>0</v>
      </c>
    </row>
    <row r="108" spans="1:14">
      <c r="A108" s="183" t="s">
        <v>8179</v>
      </c>
      <c r="B108" s="126">
        <v>70344</v>
      </c>
      <c r="C108" s="118" t="s">
        <v>8115</v>
      </c>
      <c r="D108" s="125" t="s">
        <v>8040</v>
      </c>
      <c r="E108" s="129" t="s">
        <v>8166</v>
      </c>
      <c r="F108" s="117" t="s">
        <v>8051</v>
      </c>
      <c r="G108" s="67"/>
      <c r="H108" s="84">
        <v>42</v>
      </c>
      <c r="I108" s="70"/>
      <c r="J108" s="85">
        <f t="shared" si="15"/>
        <v>0</v>
      </c>
      <c r="K108" s="67"/>
      <c r="L108" s="85">
        <v>47</v>
      </c>
      <c r="M108" s="70"/>
      <c r="N108" s="58">
        <f t="shared" si="3"/>
        <v>0</v>
      </c>
    </row>
    <row r="109" spans="1:14">
      <c r="A109" s="108">
        <v>46028</v>
      </c>
      <c r="B109" s="126">
        <v>70344</v>
      </c>
      <c r="C109" s="118" t="s">
        <v>8117</v>
      </c>
      <c r="D109" s="125" t="s">
        <v>8040</v>
      </c>
      <c r="E109" s="129" t="s">
        <v>8166</v>
      </c>
      <c r="F109" s="125" t="s">
        <v>8044</v>
      </c>
      <c r="G109" s="67"/>
      <c r="H109" s="84">
        <v>42</v>
      </c>
      <c r="I109" s="7"/>
      <c r="J109" s="85">
        <f t="shared" si="15"/>
        <v>0</v>
      </c>
      <c r="K109" s="67"/>
      <c r="L109" s="85">
        <v>47</v>
      </c>
      <c r="M109" s="7"/>
      <c r="N109" s="58">
        <f t="shared" si="3"/>
        <v>0</v>
      </c>
    </row>
    <row r="110" spans="1:14">
      <c r="A110" s="106" t="s">
        <v>8144</v>
      </c>
      <c r="B110" s="17">
        <v>70344</v>
      </c>
      <c r="C110" s="18">
        <v>840357207277</v>
      </c>
      <c r="D110" s="13" t="s">
        <v>8040</v>
      </c>
      <c r="E110" s="103" t="s">
        <v>8166</v>
      </c>
      <c r="F110" s="13" t="s">
        <v>8043</v>
      </c>
      <c r="G110" s="67"/>
      <c r="H110" s="84">
        <v>42</v>
      </c>
      <c r="I110" s="7"/>
      <c r="J110" s="85">
        <f t="shared" si="15"/>
        <v>0</v>
      </c>
      <c r="K110" s="67"/>
      <c r="L110" s="85">
        <v>47</v>
      </c>
      <c r="M110" s="7"/>
      <c r="N110" s="58">
        <f t="shared" si="3"/>
        <v>0</v>
      </c>
    </row>
    <row r="111" spans="1:14" s="44" customFormat="1">
      <c r="A111" s="182" t="s">
        <v>8144</v>
      </c>
      <c r="B111" s="167">
        <v>70344</v>
      </c>
      <c r="C111" s="194">
        <v>840357215890</v>
      </c>
      <c r="D111" s="167" t="s">
        <v>8040</v>
      </c>
      <c r="E111" s="136" t="s">
        <v>8166</v>
      </c>
      <c r="F111" s="167" t="s">
        <v>8127</v>
      </c>
      <c r="G111" s="78"/>
      <c r="H111" s="84">
        <v>42</v>
      </c>
      <c r="I111" s="70"/>
      <c r="J111" s="85">
        <f t="shared" si="15"/>
        <v>0</v>
      </c>
      <c r="K111" s="78"/>
      <c r="L111" s="85">
        <v>47</v>
      </c>
      <c r="M111" s="70"/>
      <c r="N111" s="75">
        <f t="shared" si="3"/>
        <v>0</v>
      </c>
    </row>
    <row r="112" spans="1:14" s="44" customFormat="1" ht="14.4" thickBot="1">
      <c r="A112" s="150">
        <v>46031</v>
      </c>
      <c r="B112" s="147">
        <v>70344</v>
      </c>
      <c r="C112" s="151">
        <v>840357215852</v>
      </c>
      <c r="D112" s="152" t="s">
        <v>8040</v>
      </c>
      <c r="E112" s="154" t="s">
        <v>8166</v>
      </c>
      <c r="F112" s="147" t="s">
        <v>8170</v>
      </c>
      <c r="G112" s="144"/>
      <c r="H112" s="84">
        <v>42</v>
      </c>
      <c r="I112" s="70"/>
      <c r="J112" s="85">
        <f t="shared" ref="J112" si="16">H112*I112</f>
        <v>0</v>
      </c>
      <c r="K112" s="78"/>
      <c r="L112" s="85">
        <v>47</v>
      </c>
      <c r="M112" s="70"/>
      <c r="N112" s="75">
        <f t="shared" ref="N112" si="17">SUM(M112*L112)</f>
        <v>0</v>
      </c>
    </row>
    <row r="113" spans="1:14" ht="14.4" thickBot="1">
      <c r="A113" s="216" t="s">
        <v>8148</v>
      </c>
      <c r="B113" s="217"/>
      <c r="C113" s="217"/>
      <c r="D113" s="217"/>
      <c r="E113" s="217"/>
      <c r="F113" s="217"/>
      <c r="G113" s="80"/>
      <c r="H113" s="212" t="s">
        <v>8141</v>
      </c>
      <c r="I113" s="212"/>
      <c r="J113" s="212"/>
      <c r="K113" s="80"/>
      <c r="L113" s="210" t="s">
        <v>8142</v>
      </c>
      <c r="M113" s="210"/>
      <c r="N113" s="211"/>
    </row>
    <row r="114" spans="1:14" ht="14.4" thickBot="1">
      <c r="A114" s="87" t="s">
        <v>8049</v>
      </c>
      <c r="B114" s="88" t="s">
        <v>8036</v>
      </c>
      <c r="C114" s="88" t="s">
        <v>8062</v>
      </c>
      <c r="D114" s="88" t="s">
        <v>8038</v>
      </c>
      <c r="E114" s="88" t="s">
        <v>8048</v>
      </c>
      <c r="F114" s="89" t="s">
        <v>8037</v>
      </c>
      <c r="G114" s="80"/>
      <c r="H114" s="89" t="s">
        <v>8143</v>
      </c>
      <c r="I114" s="89" t="s">
        <v>8139</v>
      </c>
      <c r="J114" s="89" t="s">
        <v>8140</v>
      </c>
      <c r="K114" s="80"/>
      <c r="L114" s="89" t="s">
        <v>8143</v>
      </c>
      <c r="M114" s="89" t="s">
        <v>8139</v>
      </c>
      <c r="N114" s="90" t="s">
        <v>8140</v>
      </c>
    </row>
    <row r="115" spans="1:14">
      <c r="A115" s="108">
        <v>46154</v>
      </c>
      <c r="B115" s="178">
        <v>70373</v>
      </c>
      <c r="C115" s="184">
        <v>840357207338</v>
      </c>
      <c r="D115" s="129" t="s">
        <v>8040</v>
      </c>
      <c r="E115" s="129" t="s">
        <v>8120</v>
      </c>
      <c r="F115" s="129" t="s">
        <v>8045</v>
      </c>
      <c r="G115" s="79"/>
      <c r="H115" s="84">
        <v>44.5</v>
      </c>
      <c r="I115" s="82"/>
      <c r="J115" s="85">
        <f>H115*I115</f>
        <v>0</v>
      </c>
      <c r="K115" s="79"/>
      <c r="L115" s="85">
        <v>49.5</v>
      </c>
      <c r="M115" s="82"/>
      <c r="N115" s="86">
        <f>SUM(M115*L115)</f>
        <v>0</v>
      </c>
    </row>
    <row r="116" spans="1:14">
      <c r="A116" s="106" t="s">
        <v>8144</v>
      </c>
      <c r="B116" s="119">
        <v>70373</v>
      </c>
      <c r="C116" s="133">
        <v>840357207352</v>
      </c>
      <c r="D116" s="120" t="s">
        <v>8040</v>
      </c>
      <c r="E116" s="120" t="s">
        <v>8120</v>
      </c>
      <c r="F116" s="120" t="s">
        <v>8119</v>
      </c>
      <c r="G116" s="67"/>
      <c r="H116" s="8">
        <v>44.5</v>
      </c>
      <c r="I116" s="7"/>
      <c r="J116" s="85">
        <f t="shared" ref="J116:J118" si="18">H116*I116</f>
        <v>0</v>
      </c>
      <c r="K116" s="67"/>
      <c r="L116" s="66">
        <v>49.5</v>
      </c>
      <c r="M116" s="7"/>
      <c r="N116" s="58">
        <f>SUM(M116*L116)</f>
        <v>0</v>
      </c>
    </row>
    <row r="117" spans="1:14">
      <c r="A117" s="60" t="s">
        <v>8144</v>
      </c>
      <c r="B117" s="17">
        <v>70373</v>
      </c>
      <c r="C117" s="18">
        <v>840357207345</v>
      </c>
      <c r="D117" s="13" t="s">
        <v>8040</v>
      </c>
      <c r="E117" s="13" t="s">
        <v>8120</v>
      </c>
      <c r="F117" s="13" t="s">
        <v>8044</v>
      </c>
      <c r="G117" s="67"/>
      <c r="H117" s="8">
        <v>44.5</v>
      </c>
      <c r="I117" s="7"/>
      <c r="J117" s="85">
        <f t="shared" si="18"/>
        <v>0</v>
      </c>
      <c r="K117" s="67"/>
      <c r="L117" s="66">
        <v>49.5</v>
      </c>
      <c r="M117" s="7"/>
      <c r="N117" s="58">
        <f>SUM(M117*L117)</f>
        <v>0</v>
      </c>
    </row>
    <row r="118" spans="1:14" s="44" customFormat="1" ht="14.4" thickBot="1">
      <c r="A118" s="60" t="s">
        <v>8144</v>
      </c>
      <c r="B118" s="97">
        <v>70373</v>
      </c>
      <c r="C118" s="77">
        <v>840357215906</v>
      </c>
      <c r="D118" s="45" t="s">
        <v>8040</v>
      </c>
      <c r="E118" s="45" t="s">
        <v>8120</v>
      </c>
      <c r="F118" s="45" t="s">
        <v>8122</v>
      </c>
      <c r="G118" s="78"/>
      <c r="H118" s="73">
        <v>44.5</v>
      </c>
      <c r="I118" s="70"/>
      <c r="J118" s="85">
        <f t="shared" si="18"/>
        <v>0</v>
      </c>
      <c r="K118" s="78"/>
      <c r="L118" s="74">
        <v>49.5</v>
      </c>
      <c r="M118" s="70"/>
      <c r="N118" s="75">
        <f>SUM(M118*L118)</f>
        <v>0</v>
      </c>
    </row>
    <row r="119" spans="1:14" ht="14.4" thickBot="1">
      <c r="A119" s="216" t="s">
        <v>8151</v>
      </c>
      <c r="B119" s="217"/>
      <c r="C119" s="217"/>
      <c r="D119" s="217"/>
      <c r="E119" s="217"/>
      <c r="F119" s="217"/>
      <c r="G119" s="80"/>
      <c r="H119" s="212" t="s">
        <v>8141</v>
      </c>
      <c r="I119" s="212"/>
      <c r="J119" s="212"/>
      <c r="K119" s="80"/>
      <c r="L119" s="210" t="s">
        <v>8142</v>
      </c>
      <c r="M119" s="210"/>
      <c r="N119" s="211"/>
    </row>
    <row r="120" spans="1:14" ht="14.4" thickBot="1">
      <c r="A120" s="87" t="s">
        <v>8049</v>
      </c>
      <c r="B120" s="88" t="s">
        <v>8036</v>
      </c>
      <c r="C120" s="88" t="s">
        <v>8062</v>
      </c>
      <c r="D120" s="88" t="s">
        <v>8038</v>
      </c>
      <c r="E120" s="88" t="s">
        <v>8048</v>
      </c>
      <c r="F120" s="89" t="s">
        <v>8037</v>
      </c>
      <c r="G120" s="80"/>
      <c r="H120" s="89" t="s">
        <v>8143</v>
      </c>
      <c r="I120" s="89" t="s">
        <v>8139</v>
      </c>
      <c r="J120" s="89" t="s">
        <v>8140</v>
      </c>
      <c r="K120" s="80"/>
      <c r="L120" s="89" t="s">
        <v>8143</v>
      </c>
      <c r="M120" s="89" t="s">
        <v>8139</v>
      </c>
      <c r="N120" s="90" t="s">
        <v>8140</v>
      </c>
    </row>
    <row r="121" spans="1:14">
      <c r="A121" s="57" t="s">
        <v>8144</v>
      </c>
      <c r="B121" s="17">
        <v>70238</v>
      </c>
      <c r="C121" s="18">
        <v>810310029406</v>
      </c>
      <c r="D121" s="13" t="s">
        <v>8040</v>
      </c>
      <c r="E121" s="13" t="s">
        <v>8128</v>
      </c>
      <c r="F121" s="13" t="s">
        <v>8045</v>
      </c>
      <c r="G121" s="67"/>
      <c r="H121" s="8">
        <v>44.5</v>
      </c>
      <c r="I121" s="7"/>
      <c r="J121" s="85">
        <f t="shared" ref="J121:J125" si="19">H121*I121</f>
        <v>0</v>
      </c>
      <c r="K121" s="67"/>
      <c r="L121" s="66">
        <v>49.5</v>
      </c>
      <c r="M121" s="7"/>
      <c r="N121" s="58">
        <f t="shared" ref="N121:N125" si="20">SUM(M121*L121)</f>
        <v>0</v>
      </c>
    </row>
    <row r="122" spans="1:14">
      <c r="A122" s="57" t="s">
        <v>8144</v>
      </c>
      <c r="B122" s="119">
        <v>70238</v>
      </c>
      <c r="C122" s="133">
        <v>810310029710</v>
      </c>
      <c r="D122" s="120" t="s">
        <v>8040</v>
      </c>
      <c r="E122" s="120" t="s">
        <v>8128</v>
      </c>
      <c r="F122" s="120" t="s">
        <v>8130</v>
      </c>
      <c r="G122" s="67"/>
      <c r="H122" s="8">
        <v>44.5</v>
      </c>
      <c r="I122" s="7"/>
      <c r="J122" s="85">
        <f t="shared" si="19"/>
        <v>0</v>
      </c>
      <c r="K122" s="67"/>
      <c r="L122" s="66">
        <v>49.5</v>
      </c>
      <c r="M122" s="7"/>
      <c r="N122" s="58">
        <f t="shared" si="20"/>
        <v>0</v>
      </c>
    </row>
    <row r="123" spans="1:14">
      <c r="A123" s="193" t="s">
        <v>8179</v>
      </c>
      <c r="B123" s="196">
        <v>70238</v>
      </c>
      <c r="C123" s="197">
        <v>710092485544</v>
      </c>
      <c r="D123" s="198" t="s">
        <v>8040</v>
      </c>
      <c r="E123" s="198" t="s">
        <v>8128</v>
      </c>
      <c r="F123" s="198" t="s">
        <v>8129</v>
      </c>
      <c r="G123" s="67"/>
      <c r="H123" s="8">
        <v>44.5</v>
      </c>
      <c r="I123" s="7"/>
      <c r="J123" s="85">
        <f t="shared" si="19"/>
        <v>0</v>
      </c>
      <c r="K123" s="67"/>
      <c r="L123" s="66">
        <v>49.5</v>
      </c>
      <c r="M123" s="7"/>
      <c r="N123" s="58">
        <f t="shared" si="20"/>
        <v>0</v>
      </c>
    </row>
    <row r="124" spans="1:14">
      <c r="A124" s="59" t="s">
        <v>8179</v>
      </c>
      <c r="B124" s="126">
        <v>70238</v>
      </c>
      <c r="C124" s="127">
        <v>810310029437</v>
      </c>
      <c r="D124" s="125" t="s">
        <v>8040</v>
      </c>
      <c r="E124" s="125" t="s">
        <v>8128</v>
      </c>
      <c r="F124" s="125" t="s">
        <v>8044</v>
      </c>
      <c r="G124" s="67"/>
      <c r="H124" s="8">
        <v>44.5</v>
      </c>
      <c r="I124" s="7"/>
      <c r="J124" s="85">
        <f t="shared" si="19"/>
        <v>0</v>
      </c>
      <c r="K124" s="67"/>
      <c r="L124" s="66">
        <v>49.5</v>
      </c>
      <c r="M124" s="7"/>
      <c r="N124" s="58">
        <f t="shared" si="20"/>
        <v>0</v>
      </c>
    </row>
    <row r="125" spans="1:14" ht="14.4" thickBot="1">
      <c r="A125" s="195" t="s">
        <v>8179</v>
      </c>
      <c r="B125" s="199">
        <v>70238</v>
      </c>
      <c r="C125" s="200">
        <v>810092485575</v>
      </c>
      <c r="D125" s="128" t="s">
        <v>8040</v>
      </c>
      <c r="E125" s="128" t="s">
        <v>8128</v>
      </c>
      <c r="F125" s="128" t="s">
        <v>8131</v>
      </c>
      <c r="G125" s="78"/>
      <c r="H125" s="73">
        <v>44.5</v>
      </c>
      <c r="I125" s="70"/>
      <c r="J125" s="85">
        <f t="shared" si="19"/>
        <v>0</v>
      </c>
      <c r="K125" s="78"/>
      <c r="L125" s="74">
        <v>49.5</v>
      </c>
      <c r="M125" s="70"/>
      <c r="N125" s="75">
        <f t="shared" si="20"/>
        <v>0</v>
      </c>
    </row>
    <row r="126" spans="1:14" ht="14.4" thickBot="1">
      <c r="A126" s="216" t="s">
        <v>8149</v>
      </c>
      <c r="B126" s="217"/>
      <c r="C126" s="217"/>
      <c r="D126" s="217"/>
      <c r="E126" s="217"/>
      <c r="F126" s="217"/>
      <c r="G126" s="80"/>
      <c r="H126" s="212" t="s">
        <v>8141</v>
      </c>
      <c r="I126" s="212"/>
      <c r="J126" s="212"/>
      <c r="K126" s="80"/>
      <c r="L126" s="210" t="s">
        <v>8159</v>
      </c>
      <c r="M126" s="210"/>
      <c r="N126" s="211"/>
    </row>
    <row r="127" spans="1:14" ht="14.4" thickBot="1">
      <c r="A127" s="87" t="s">
        <v>8049</v>
      </c>
      <c r="B127" s="88" t="s">
        <v>8036</v>
      </c>
      <c r="C127" s="88" t="s">
        <v>8062</v>
      </c>
      <c r="D127" s="88" t="s">
        <v>8038</v>
      </c>
      <c r="E127" s="88" t="s">
        <v>8048</v>
      </c>
      <c r="F127" s="89" t="s">
        <v>8037</v>
      </c>
      <c r="G127" s="80"/>
      <c r="H127" s="89" t="s">
        <v>8143</v>
      </c>
      <c r="I127" s="89" t="s">
        <v>8139</v>
      </c>
      <c r="J127" s="89" t="s">
        <v>8140</v>
      </c>
      <c r="K127" s="80"/>
      <c r="L127" s="201" t="s">
        <v>8160</v>
      </c>
      <c r="M127" s="202"/>
      <c r="N127" s="203"/>
    </row>
    <row r="128" spans="1:14">
      <c r="A128" s="106" t="s">
        <v>8144</v>
      </c>
      <c r="B128" s="104">
        <v>70374</v>
      </c>
      <c r="C128" s="107">
        <v>840357207307</v>
      </c>
      <c r="D128" s="103" t="s">
        <v>8040</v>
      </c>
      <c r="E128" s="103" t="s">
        <v>8121</v>
      </c>
      <c r="F128" s="103" t="s">
        <v>8045</v>
      </c>
      <c r="G128" s="79"/>
      <c r="H128" s="84">
        <v>42</v>
      </c>
      <c r="I128" s="82"/>
      <c r="J128" s="85">
        <f>H128*I128</f>
        <v>0</v>
      </c>
      <c r="K128" s="79"/>
      <c r="L128" s="204"/>
      <c r="M128" s="205"/>
      <c r="N128" s="206"/>
    </row>
    <row r="129" spans="1:14">
      <c r="A129" s="60" t="s">
        <v>8144</v>
      </c>
      <c r="B129" s="17">
        <v>70374</v>
      </c>
      <c r="C129" s="18">
        <v>840357207321</v>
      </c>
      <c r="D129" s="13" t="s">
        <v>8040</v>
      </c>
      <c r="E129" s="13" t="s">
        <v>8121</v>
      </c>
      <c r="F129" s="13" t="s">
        <v>8119</v>
      </c>
      <c r="G129" s="67"/>
      <c r="H129" s="84">
        <v>42</v>
      </c>
      <c r="I129" s="7"/>
      <c r="J129" s="85">
        <f t="shared" ref="J129:J130" si="21">H129*I129</f>
        <v>0</v>
      </c>
      <c r="K129" s="67"/>
      <c r="L129" s="204"/>
      <c r="M129" s="205"/>
      <c r="N129" s="206"/>
    </row>
    <row r="130" spans="1:14" ht="14.4" thickBot="1">
      <c r="A130" s="98" t="s">
        <v>8144</v>
      </c>
      <c r="B130" s="97">
        <v>70374</v>
      </c>
      <c r="C130" s="99">
        <v>840357207314</v>
      </c>
      <c r="D130" s="45" t="s">
        <v>8040</v>
      </c>
      <c r="E130" s="45" t="s">
        <v>8121</v>
      </c>
      <c r="F130" s="45" t="s">
        <v>8044</v>
      </c>
      <c r="G130" s="78"/>
      <c r="H130" s="84">
        <v>42</v>
      </c>
      <c r="I130" s="70"/>
      <c r="J130" s="85">
        <f t="shared" si="21"/>
        <v>0</v>
      </c>
      <c r="K130" s="78"/>
      <c r="L130" s="207"/>
      <c r="M130" s="208"/>
      <c r="N130" s="209"/>
    </row>
    <row r="131" spans="1:14" ht="14.4" thickBot="1">
      <c r="A131" s="216" t="s">
        <v>8150</v>
      </c>
      <c r="B131" s="217"/>
      <c r="C131" s="217"/>
      <c r="D131" s="217"/>
      <c r="E131" s="217"/>
      <c r="F131" s="217"/>
      <c r="G131" s="80"/>
      <c r="H131" s="212" t="s">
        <v>8141</v>
      </c>
      <c r="I131" s="212"/>
      <c r="J131" s="212"/>
      <c r="K131" s="80"/>
      <c r="L131" s="210" t="s">
        <v>8159</v>
      </c>
      <c r="M131" s="210"/>
      <c r="N131" s="211"/>
    </row>
    <row r="132" spans="1:14" ht="14.4" thickBot="1">
      <c r="A132" s="87" t="s">
        <v>8049</v>
      </c>
      <c r="B132" s="88" t="s">
        <v>8036</v>
      </c>
      <c r="C132" s="88" t="s">
        <v>8062</v>
      </c>
      <c r="D132" s="88" t="s">
        <v>8038</v>
      </c>
      <c r="E132" s="88" t="s">
        <v>8048</v>
      </c>
      <c r="F132" s="89" t="s">
        <v>8037</v>
      </c>
      <c r="G132" s="80"/>
      <c r="H132" s="89" t="s">
        <v>8143</v>
      </c>
      <c r="I132" s="89" t="s">
        <v>8139</v>
      </c>
      <c r="J132" s="89" t="s">
        <v>8140</v>
      </c>
      <c r="K132" s="80"/>
      <c r="L132" s="201" t="s">
        <v>8160</v>
      </c>
      <c r="M132" s="202"/>
      <c r="N132" s="203"/>
    </row>
    <row r="133" spans="1:14">
      <c r="A133" s="108">
        <v>46072</v>
      </c>
      <c r="B133" s="178">
        <v>70353</v>
      </c>
      <c r="C133" s="184">
        <v>840357212448</v>
      </c>
      <c r="D133" s="129" t="s">
        <v>8039</v>
      </c>
      <c r="E133" s="129" t="s">
        <v>8123</v>
      </c>
      <c r="F133" s="129" t="s">
        <v>8045</v>
      </c>
      <c r="G133" s="79"/>
      <c r="H133" s="84">
        <v>44.5</v>
      </c>
      <c r="I133" s="82"/>
      <c r="J133" s="85">
        <f>H133*I133</f>
        <v>0</v>
      </c>
      <c r="K133" s="79"/>
      <c r="L133" s="204"/>
      <c r="M133" s="205"/>
      <c r="N133" s="206"/>
    </row>
    <row r="134" spans="1:14">
      <c r="A134" s="108">
        <v>46072</v>
      </c>
      <c r="B134" s="126">
        <v>70353</v>
      </c>
      <c r="C134" s="127">
        <v>840357210055</v>
      </c>
      <c r="D134" s="125" t="s">
        <v>8040</v>
      </c>
      <c r="E134" s="125" t="s">
        <v>8123</v>
      </c>
      <c r="F134" s="125" t="s">
        <v>8045</v>
      </c>
      <c r="G134" s="67"/>
      <c r="H134" s="8">
        <v>44.5</v>
      </c>
      <c r="I134" s="7"/>
      <c r="J134" s="85">
        <f t="shared" ref="J134:J141" si="22">H134*I134</f>
        <v>0</v>
      </c>
      <c r="K134" s="67"/>
      <c r="L134" s="204"/>
      <c r="M134" s="205"/>
      <c r="N134" s="206"/>
    </row>
    <row r="135" spans="1:14">
      <c r="A135" s="108">
        <v>46072</v>
      </c>
      <c r="B135" s="137">
        <v>70353</v>
      </c>
      <c r="C135" s="138">
        <v>840357212455</v>
      </c>
      <c r="D135" s="139" t="s">
        <v>8041</v>
      </c>
      <c r="E135" s="139" t="s">
        <v>8123</v>
      </c>
      <c r="F135" s="139" t="s">
        <v>8045</v>
      </c>
      <c r="G135" s="67"/>
      <c r="H135" s="8">
        <v>44.5</v>
      </c>
      <c r="I135" s="7"/>
      <c r="J135" s="85">
        <f t="shared" si="22"/>
        <v>0</v>
      </c>
      <c r="K135" s="67"/>
      <c r="L135" s="204"/>
      <c r="M135" s="205"/>
      <c r="N135" s="206"/>
    </row>
    <row r="136" spans="1:14">
      <c r="A136" s="59">
        <v>46072</v>
      </c>
      <c r="B136" s="126">
        <v>70353</v>
      </c>
      <c r="C136" s="127">
        <v>840357212486</v>
      </c>
      <c r="D136" s="125" t="s">
        <v>8039</v>
      </c>
      <c r="E136" s="125" t="s">
        <v>8123</v>
      </c>
      <c r="F136" s="125" t="s">
        <v>8044</v>
      </c>
      <c r="G136" s="67"/>
      <c r="H136" s="8">
        <v>44.5</v>
      </c>
      <c r="I136" s="7"/>
      <c r="J136" s="85">
        <f t="shared" si="22"/>
        <v>0</v>
      </c>
      <c r="K136" s="67"/>
      <c r="L136" s="204"/>
      <c r="M136" s="205"/>
      <c r="N136" s="206"/>
    </row>
    <row r="137" spans="1:14">
      <c r="A137" s="108">
        <v>46072</v>
      </c>
      <c r="B137" s="126">
        <v>70353</v>
      </c>
      <c r="C137" s="127">
        <v>840357210062</v>
      </c>
      <c r="D137" s="125" t="s">
        <v>8040</v>
      </c>
      <c r="E137" s="125" t="s">
        <v>8123</v>
      </c>
      <c r="F137" s="125" t="s">
        <v>8044</v>
      </c>
      <c r="G137" s="67"/>
      <c r="H137" s="8">
        <v>44.5</v>
      </c>
      <c r="I137" s="7"/>
      <c r="J137" s="85">
        <f t="shared" si="22"/>
        <v>0</v>
      </c>
      <c r="K137" s="67"/>
      <c r="L137" s="204"/>
      <c r="M137" s="205"/>
      <c r="N137" s="206"/>
    </row>
    <row r="138" spans="1:14">
      <c r="A138" s="108">
        <v>46072</v>
      </c>
      <c r="B138" s="126">
        <v>70353</v>
      </c>
      <c r="C138" s="127">
        <v>840357212493</v>
      </c>
      <c r="D138" s="125" t="s">
        <v>8041</v>
      </c>
      <c r="E138" s="125" t="s">
        <v>8123</v>
      </c>
      <c r="F138" s="125" t="s">
        <v>8044</v>
      </c>
      <c r="G138" s="67"/>
      <c r="H138" s="8">
        <v>44.5</v>
      </c>
      <c r="I138" s="7"/>
      <c r="J138" s="85">
        <f t="shared" si="22"/>
        <v>0</v>
      </c>
      <c r="K138" s="67"/>
      <c r="L138" s="204"/>
      <c r="M138" s="205"/>
      <c r="N138" s="206"/>
    </row>
    <row r="139" spans="1:14">
      <c r="A139" s="57" t="s">
        <v>8144</v>
      </c>
      <c r="B139" s="119">
        <v>70353</v>
      </c>
      <c r="C139" s="133">
        <v>840357212509</v>
      </c>
      <c r="D139" s="120" t="s">
        <v>8039</v>
      </c>
      <c r="E139" s="120" t="s">
        <v>8123</v>
      </c>
      <c r="F139" s="120" t="s">
        <v>8042</v>
      </c>
      <c r="G139" s="67"/>
      <c r="H139" s="8">
        <v>44.5</v>
      </c>
      <c r="I139" s="7"/>
      <c r="J139" s="85">
        <f t="shared" si="22"/>
        <v>0</v>
      </c>
      <c r="K139" s="67"/>
      <c r="L139" s="204"/>
      <c r="M139" s="205"/>
      <c r="N139" s="206"/>
    </row>
    <row r="140" spans="1:14">
      <c r="A140" s="108">
        <v>46072</v>
      </c>
      <c r="B140" s="126">
        <v>70353</v>
      </c>
      <c r="C140" s="127">
        <v>840357210079</v>
      </c>
      <c r="D140" s="125" t="s">
        <v>8040</v>
      </c>
      <c r="E140" s="125" t="s">
        <v>8123</v>
      </c>
      <c r="F140" s="125" t="s">
        <v>8042</v>
      </c>
      <c r="G140" s="67"/>
      <c r="H140" s="8">
        <v>44.5</v>
      </c>
      <c r="I140" s="7"/>
      <c r="J140" s="85">
        <f t="shared" si="22"/>
        <v>0</v>
      </c>
      <c r="K140" s="67"/>
      <c r="L140" s="204"/>
      <c r="M140" s="205"/>
      <c r="N140" s="206"/>
    </row>
    <row r="141" spans="1:14" ht="14.4" thickBot="1">
      <c r="A141" s="108">
        <v>46072</v>
      </c>
      <c r="B141" s="126">
        <v>70353</v>
      </c>
      <c r="C141" s="127">
        <v>840357212516</v>
      </c>
      <c r="D141" s="125" t="s">
        <v>8041</v>
      </c>
      <c r="E141" s="125" t="s">
        <v>8123</v>
      </c>
      <c r="F141" s="125" t="s">
        <v>8042</v>
      </c>
      <c r="G141" s="78"/>
      <c r="H141" s="73">
        <v>44.5</v>
      </c>
      <c r="I141" s="70"/>
      <c r="J141" s="85">
        <f t="shared" si="22"/>
        <v>0</v>
      </c>
      <c r="K141" s="78"/>
      <c r="L141" s="207"/>
      <c r="M141" s="208"/>
      <c r="N141" s="209"/>
    </row>
    <row r="142" spans="1:14" ht="14.4" thickBot="1">
      <c r="A142" s="185" t="s">
        <v>8179</v>
      </c>
      <c r="B142" s="126">
        <v>70402</v>
      </c>
      <c r="C142" s="127"/>
      <c r="D142" s="125" t="s">
        <v>8040</v>
      </c>
      <c r="E142" s="125" t="s">
        <v>8174</v>
      </c>
      <c r="F142" s="125" t="s">
        <v>8060</v>
      </c>
      <c r="G142" s="144"/>
      <c r="H142" s="73">
        <v>44.5</v>
      </c>
      <c r="I142" s="70"/>
      <c r="J142" s="85">
        <f t="shared" ref="J142" si="23">H142*I142</f>
        <v>0</v>
      </c>
      <c r="K142" s="144"/>
      <c r="L142" s="140"/>
      <c r="M142" s="141"/>
      <c r="N142" s="142"/>
    </row>
    <row r="143" spans="1:14" ht="14.4" thickBot="1">
      <c r="A143" s="185" t="s">
        <v>8179</v>
      </c>
      <c r="B143" s="126">
        <v>70451</v>
      </c>
      <c r="C143" s="127"/>
      <c r="D143" s="125" t="s">
        <v>8040</v>
      </c>
      <c r="E143" s="125" t="s">
        <v>8176</v>
      </c>
      <c r="F143" s="125" t="s">
        <v>8175</v>
      </c>
      <c r="G143" s="144"/>
      <c r="H143" s="73">
        <v>44.5</v>
      </c>
      <c r="I143" s="70"/>
      <c r="J143" s="85">
        <f t="shared" ref="J143:J145" si="24">H143*I143</f>
        <v>0</v>
      </c>
      <c r="K143" s="144"/>
      <c r="L143" s="140"/>
      <c r="M143" s="141"/>
      <c r="N143" s="142"/>
    </row>
    <row r="144" spans="1:14" ht="14.4" thickBot="1">
      <c r="A144" s="185" t="s">
        <v>8179</v>
      </c>
      <c r="B144" s="126">
        <v>70451</v>
      </c>
      <c r="C144" s="127"/>
      <c r="D144" s="125" t="s">
        <v>8040</v>
      </c>
      <c r="E144" s="125" t="s">
        <v>8176</v>
      </c>
      <c r="F144" s="125" t="s">
        <v>8178</v>
      </c>
      <c r="G144" s="144"/>
      <c r="H144" s="73">
        <v>44.5</v>
      </c>
      <c r="I144" s="70"/>
      <c r="J144" s="85">
        <f t="shared" ref="J144" si="25">H144*I144</f>
        <v>0</v>
      </c>
      <c r="K144" s="144"/>
      <c r="L144" s="140"/>
      <c r="M144" s="141"/>
      <c r="N144" s="142"/>
    </row>
    <row r="145" spans="1:14" ht="14.4" thickBot="1">
      <c r="A145" s="57" t="s">
        <v>8144</v>
      </c>
      <c r="B145" s="119">
        <v>70482</v>
      </c>
      <c r="C145" s="133"/>
      <c r="D145" s="120" t="s">
        <v>8040</v>
      </c>
      <c r="E145" s="120" t="s">
        <v>8177</v>
      </c>
      <c r="F145" s="120" t="s">
        <v>8045</v>
      </c>
      <c r="G145" s="144"/>
      <c r="H145" s="73">
        <v>44.5</v>
      </c>
      <c r="I145" s="70"/>
      <c r="J145" s="85">
        <f t="shared" si="24"/>
        <v>0</v>
      </c>
      <c r="K145" s="144"/>
      <c r="L145" s="140"/>
      <c r="M145" s="141"/>
      <c r="N145" s="142"/>
    </row>
    <row r="146" spans="1:14" ht="14.4" thickBot="1">
      <c r="A146" s="214" t="s">
        <v>8132</v>
      </c>
      <c r="B146" s="215"/>
      <c r="C146" s="215"/>
      <c r="D146" s="215"/>
      <c r="E146" s="215"/>
      <c r="F146" s="215"/>
      <c r="G146" s="80"/>
      <c r="H146" s="212" t="s">
        <v>8141</v>
      </c>
      <c r="I146" s="212"/>
      <c r="J146" s="212"/>
      <c r="K146" s="80"/>
      <c r="L146" s="210" t="s">
        <v>8159</v>
      </c>
      <c r="M146" s="210"/>
      <c r="N146" s="211"/>
    </row>
    <row r="147" spans="1:14" ht="14.4" thickBot="1">
      <c r="A147" s="87" t="s">
        <v>8049</v>
      </c>
      <c r="B147" s="88" t="s">
        <v>8036</v>
      </c>
      <c r="C147" s="88" t="s">
        <v>8062</v>
      </c>
      <c r="D147" s="88" t="s">
        <v>8038</v>
      </c>
      <c r="E147" s="88" t="s">
        <v>8048</v>
      </c>
      <c r="F147" s="89" t="s">
        <v>8037</v>
      </c>
      <c r="G147" s="80"/>
      <c r="H147" s="89" t="s">
        <v>8143</v>
      </c>
      <c r="I147" s="89" t="s">
        <v>8139</v>
      </c>
      <c r="J147" s="89" t="s">
        <v>8140</v>
      </c>
      <c r="K147" s="80"/>
      <c r="L147" s="201" t="s">
        <v>8160</v>
      </c>
      <c r="M147" s="202"/>
      <c r="N147" s="203"/>
    </row>
    <row r="148" spans="1:14">
      <c r="A148" s="57" t="s">
        <v>8144</v>
      </c>
      <c r="B148" s="135">
        <v>70148</v>
      </c>
      <c r="C148" s="164">
        <v>840357201817</v>
      </c>
      <c r="D148" s="136" t="s">
        <v>8134</v>
      </c>
      <c r="E148" s="136" t="s">
        <v>8133</v>
      </c>
      <c r="F148" s="136" t="s">
        <v>8135</v>
      </c>
      <c r="G148" s="79"/>
      <c r="H148" s="84">
        <v>44.5</v>
      </c>
      <c r="I148" s="82"/>
      <c r="J148" s="85">
        <f>H148*I148</f>
        <v>0</v>
      </c>
      <c r="K148" s="79"/>
      <c r="L148" s="204"/>
      <c r="M148" s="205"/>
      <c r="N148" s="206"/>
    </row>
    <row r="149" spans="1:14">
      <c r="A149" s="57" t="s">
        <v>8144</v>
      </c>
      <c r="B149" s="119">
        <v>70148</v>
      </c>
      <c r="C149" s="133">
        <v>840357207925</v>
      </c>
      <c r="D149" s="120" t="s">
        <v>8134</v>
      </c>
      <c r="E149" s="120" t="s">
        <v>8133</v>
      </c>
      <c r="F149" s="120" t="s">
        <v>8043</v>
      </c>
      <c r="G149" s="121"/>
      <c r="H149" s="122">
        <v>44.5</v>
      </c>
      <c r="I149" s="7"/>
      <c r="J149" s="85">
        <f t="shared" ref="J149:J150" si="26">H149*I149</f>
        <v>0</v>
      </c>
      <c r="K149" s="67"/>
      <c r="L149" s="204"/>
      <c r="M149" s="205"/>
      <c r="N149" s="206"/>
    </row>
    <row r="150" spans="1:14">
      <c r="A150" s="57" t="s">
        <v>8144</v>
      </c>
      <c r="B150" s="119">
        <v>70148</v>
      </c>
      <c r="C150" s="123">
        <v>840357202135</v>
      </c>
      <c r="D150" s="120" t="s">
        <v>8134</v>
      </c>
      <c r="E150" s="120" t="s">
        <v>8133</v>
      </c>
      <c r="F150" s="120" t="s">
        <v>8136</v>
      </c>
      <c r="G150" s="121"/>
      <c r="H150" s="122">
        <v>44.5</v>
      </c>
      <c r="I150" s="7"/>
      <c r="J150" s="85">
        <f t="shared" si="26"/>
        <v>0</v>
      </c>
      <c r="K150" s="67"/>
      <c r="L150" s="204"/>
      <c r="M150" s="205"/>
      <c r="N150" s="206"/>
    </row>
    <row r="151" spans="1:14" ht="14.4" thickBot="1">
      <c r="A151" s="59" t="s">
        <v>8179</v>
      </c>
      <c r="B151" s="126">
        <v>70148</v>
      </c>
      <c r="C151" s="177"/>
      <c r="D151" s="125" t="s">
        <v>8134</v>
      </c>
      <c r="E151" s="125" t="s">
        <v>8133</v>
      </c>
      <c r="F151" s="125" t="s">
        <v>8161</v>
      </c>
      <c r="G151" s="143"/>
      <c r="H151" s="124">
        <v>44.5</v>
      </c>
      <c r="I151" s="7"/>
      <c r="J151" s="85">
        <f>H151*I151</f>
        <v>0</v>
      </c>
      <c r="K151" s="144"/>
      <c r="L151" s="140"/>
      <c r="M151" s="141"/>
      <c r="N151" s="142"/>
    </row>
    <row r="152" spans="1:14" ht="14.4" thickBot="1">
      <c r="A152" s="259" t="s">
        <v>8144</v>
      </c>
      <c r="B152" s="119">
        <v>70148</v>
      </c>
      <c r="C152" s="258"/>
      <c r="D152" s="120" t="s">
        <v>8134</v>
      </c>
      <c r="E152" s="120" t="s">
        <v>8133</v>
      </c>
      <c r="F152" s="120" t="s">
        <v>8172</v>
      </c>
      <c r="G152" s="143"/>
      <c r="H152" s="124">
        <v>44.5</v>
      </c>
      <c r="I152" s="7"/>
      <c r="J152" s="85">
        <f t="shared" ref="J152:J153" si="27">H152*I152</f>
        <v>0</v>
      </c>
      <c r="K152" s="144"/>
      <c r="L152" s="140"/>
      <c r="M152" s="141"/>
      <c r="N152" s="142"/>
    </row>
    <row r="153" spans="1:14" ht="14.4" thickBot="1">
      <c r="A153" s="259" t="s">
        <v>8144</v>
      </c>
      <c r="B153" s="260">
        <v>70148</v>
      </c>
      <c r="C153" s="261"/>
      <c r="D153" s="262" t="s">
        <v>8134</v>
      </c>
      <c r="E153" s="262" t="s">
        <v>8133</v>
      </c>
      <c r="F153" s="262" t="s">
        <v>8173</v>
      </c>
      <c r="G153" s="143"/>
      <c r="H153" s="124">
        <v>44.5</v>
      </c>
      <c r="I153" s="7"/>
      <c r="J153" s="85">
        <f t="shared" si="27"/>
        <v>0</v>
      </c>
      <c r="K153" s="144"/>
      <c r="L153" s="140"/>
      <c r="M153" s="141"/>
      <c r="N153" s="142"/>
    </row>
    <row r="154" spans="1:14" ht="14.4" thickBot="1">
      <c r="A154" s="214" t="s">
        <v>8137</v>
      </c>
      <c r="B154" s="215"/>
      <c r="C154" s="215"/>
      <c r="D154" s="215"/>
      <c r="E154" s="215"/>
      <c r="F154" s="215"/>
      <c r="G154" s="80"/>
      <c r="H154" s="212" t="s">
        <v>8141</v>
      </c>
      <c r="I154" s="213"/>
      <c r="J154" s="212"/>
      <c r="K154" s="80"/>
      <c r="L154" s="210" t="s">
        <v>8159</v>
      </c>
      <c r="M154" s="210"/>
      <c r="N154" s="211"/>
    </row>
    <row r="155" spans="1:14" ht="14.4" thickBot="1">
      <c r="A155" s="87" t="s">
        <v>8049</v>
      </c>
      <c r="B155" s="88" t="s">
        <v>8036</v>
      </c>
      <c r="C155" s="88" t="s">
        <v>8062</v>
      </c>
      <c r="D155" s="88" t="s">
        <v>8038</v>
      </c>
      <c r="E155" s="88" t="s">
        <v>8048</v>
      </c>
      <c r="F155" s="89" t="s">
        <v>8037</v>
      </c>
      <c r="G155" s="80"/>
      <c r="H155" s="89" t="s">
        <v>8143</v>
      </c>
      <c r="I155" s="89" t="s">
        <v>8139</v>
      </c>
      <c r="J155" s="89" t="s">
        <v>8140</v>
      </c>
      <c r="K155" s="80"/>
      <c r="L155" s="201" t="s">
        <v>8160</v>
      </c>
      <c r="M155" s="202"/>
      <c r="N155" s="203"/>
    </row>
    <row r="156" spans="1:14">
      <c r="A156" s="59" t="s">
        <v>8179</v>
      </c>
      <c r="B156" s="178">
        <v>1000000098</v>
      </c>
      <c r="C156" s="179">
        <v>810310022094</v>
      </c>
      <c r="D156" s="129" t="s">
        <v>8134</v>
      </c>
      <c r="E156" s="129" t="s">
        <v>8138</v>
      </c>
      <c r="F156" s="129" t="s">
        <v>8045</v>
      </c>
      <c r="G156" s="79"/>
      <c r="H156" s="84">
        <v>44.5</v>
      </c>
      <c r="I156" s="82"/>
      <c r="J156" s="85">
        <f>H156*I156</f>
        <v>0</v>
      </c>
      <c r="K156" s="79"/>
      <c r="L156" s="204"/>
      <c r="M156" s="205"/>
      <c r="N156" s="206"/>
    </row>
    <row r="157" spans="1:14">
      <c r="A157" s="263" t="s">
        <v>8144</v>
      </c>
      <c r="B157" s="119">
        <v>1000000098</v>
      </c>
      <c r="C157" s="133">
        <v>810310024081</v>
      </c>
      <c r="D157" s="120" t="s">
        <v>8134</v>
      </c>
      <c r="E157" s="120" t="s">
        <v>8138</v>
      </c>
      <c r="F157" s="120" t="s">
        <v>8044</v>
      </c>
      <c r="G157" s="67"/>
      <c r="H157" s="8">
        <v>44.5</v>
      </c>
      <c r="I157" s="7"/>
      <c r="J157" s="85">
        <f t="shared" ref="J157:J158" si="28">H157*I157</f>
        <v>0</v>
      </c>
      <c r="K157" s="67"/>
      <c r="L157" s="204"/>
      <c r="M157" s="205"/>
      <c r="N157" s="206"/>
    </row>
    <row r="158" spans="1:14">
      <c r="A158" s="59" t="s">
        <v>8179</v>
      </c>
      <c r="B158" s="126">
        <v>1000000098</v>
      </c>
      <c r="C158" s="180">
        <v>810310021981</v>
      </c>
      <c r="D158" s="125" t="s">
        <v>8134</v>
      </c>
      <c r="E158" s="125" t="s">
        <v>8138</v>
      </c>
      <c r="F158" s="125" t="s">
        <v>8162</v>
      </c>
      <c r="G158" s="67"/>
      <c r="H158" s="8">
        <v>44.5</v>
      </c>
      <c r="I158" s="70"/>
      <c r="J158" s="85">
        <f t="shared" si="28"/>
        <v>0</v>
      </c>
      <c r="K158" s="67"/>
      <c r="L158" s="204"/>
      <c r="M158" s="205"/>
      <c r="N158" s="206"/>
    </row>
    <row r="159" spans="1:14">
      <c r="A159" s="59" t="s">
        <v>8179</v>
      </c>
      <c r="B159" s="126">
        <v>1000000098</v>
      </c>
      <c r="C159" s="180">
        <v>810310021981</v>
      </c>
      <c r="D159" s="125" t="s">
        <v>8134</v>
      </c>
      <c r="E159" s="125" t="s">
        <v>8138</v>
      </c>
      <c r="F159" s="125" t="s">
        <v>8171</v>
      </c>
      <c r="G159" s="67"/>
      <c r="H159" s="8">
        <v>44.5</v>
      </c>
      <c r="I159" s="70"/>
      <c r="J159" s="85">
        <f t="shared" ref="J159" si="29">H159*I159</f>
        <v>0</v>
      </c>
      <c r="K159" s="67"/>
      <c r="L159" s="204"/>
      <c r="M159" s="205"/>
      <c r="N159" s="206"/>
    </row>
    <row r="160" spans="1:14" ht="14.4" thickBot="1">
      <c r="A160" s="61"/>
      <c r="B160" s="20"/>
      <c r="C160" s="20"/>
      <c r="D160" s="20"/>
      <c r="E160" s="21"/>
      <c r="F160" s="22"/>
      <c r="G160" s="67"/>
      <c r="H160" s="110"/>
      <c r="I160" s="110"/>
      <c r="J160" s="111"/>
      <c r="K160" s="67"/>
      <c r="L160" s="207"/>
      <c r="M160" s="208"/>
      <c r="N160" s="209"/>
    </row>
    <row r="161" spans="1:14" ht="14.4" thickBot="1">
      <c r="A161" s="68"/>
      <c r="B161" s="62"/>
      <c r="C161" s="62"/>
      <c r="D161" s="62"/>
      <c r="E161" s="63"/>
      <c r="F161" s="64"/>
      <c r="G161" s="109"/>
      <c r="H161" s="112" t="s">
        <v>8155</v>
      </c>
      <c r="I161" s="113">
        <f>SUM(I14:I41,I44:I57,I66:I73,I77:I89,I96:I111,I115:I118,I128:I130,I133:I141,I121:I125,I148:I150,I156:I157)</f>
        <v>0</v>
      </c>
      <c r="J161" s="114">
        <f>SUM(J14:J41,J44:J57,J66:J73,J77:J89,J96:J111,J115:J118,J128:J130,J133:J141,J121:J125,J148:J150,J156:J157)</f>
        <v>0</v>
      </c>
      <c r="K161" s="115"/>
      <c r="L161" s="116" t="s">
        <v>8155</v>
      </c>
      <c r="M161" s="113">
        <f>SUM(M121:M125,M115:M118,M96:M111,M77:M89,M66:M73,M44:M57,M14:M41)</f>
        <v>0</v>
      </c>
      <c r="N161" s="114">
        <f>SUM(N121:N125,N115:N118,N96:N111,N77:N89,N66:N73,N44:N57,N14:N41)</f>
        <v>0</v>
      </c>
    </row>
  </sheetData>
  <mergeCells count="49">
    <mergeCell ref="I9:I11"/>
    <mergeCell ref="J9:L11"/>
    <mergeCell ref="F3:H5"/>
    <mergeCell ref="F6:H8"/>
    <mergeCell ref="F9:H11"/>
    <mergeCell ref="I3:I5"/>
    <mergeCell ref="J3:L5"/>
    <mergeCell ref="I6:I8"/>
    <mergeCell ref="J6:L8"/>
    <mergeCell ref="A12:F12"/>
    <mergeCell ref="D3:E5"/>
    <mergeCell ref="D6:E8"/>
    <mergeCell ref="D9:E11"/>
    <mergeCell ref="A113:F113"/>
    <mergeCell ref="A42:F42"/>
    <mergeCell ref="A64:F64"/>
    <mergeCell ref="A75:F75"/>
    <mergeCell ref="A94:F94"/>
    <mergeCell ref="H146:J146"/>
    <mergeCell ref="H154:J154"/>
    <mergeCell ref="L64:N64"/>
    <mergeCell ref="L75:N75"/>
    <mergeCell ref="A154:F154"/>
    <mergeCell ref="A126:F126"/>
    <mergeCell ref="A131:F131"/>
    <mergeCell ref="A119:F119"/>
    <mergeCell ref="A146:F146"/>
    <mergeCell ref="L132:N141"/>
    <mergeCell ref="L147:N150"/>
    <mergeCell ref="H12:J12"/>
    <mergeCell ref="L12:N12"/>
    <mergeCell ref="L42:N42"/>
    <mergeCell ref="L131:N131"/>
    <mergeCell ref="L119:N119"/>
    <mergeCell ref="H42:J42"/>
    <mergeCell ref="H64:J64"/>
    <mergeCell ref="H75:J75"/>
    <mergeCell ref="H94:J94"/>
    <mergeCell ref="H113:J113"/>
    <mergeCell ref="H126:J126"/>
    <mergeCell ref="H131:J131"/>
    <mergeCell ref="H119:J119"/>
    <mergeCell ref="L155:N160"/>
    <mergeCell ref="L127:N130"/>
    <mergeCell ref="L94:N94"/>
    <mergeCell ref="L113:N113"/>
    <mergeCell ref="L126:N126"/>
    <mergeCell ref="L146:N146"/>
    <mergeCell ref="L154:N154"/>
  </mergeCells>
  <pageMargins left="0.7" right="0.7" top="0.75" bottom="0.75" header="0.3" footer="0.3"/>
  <pageSetup scale="37" fitToHeight="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5D61-0333-5546-9DBF-96B53F1F15E7}">
  <dimension ref="A1:I159"/>
  <sheetViews>
    <sheetView zoomScale="90" zoomScaleNormal="90" workbookViewId="0">
      <selection activeCell="H1" sqref="H1"/>
    </sheetView>
  </sheetViews>
  <sheetFormatPr defaultColWidth="11.44140625" defaultRowHeight="13.8"/>
  <cols>
    <col min="1" max="2" width="20.6640625" style="31" customWidth="1"/>
    <col min="3" max="3" width="7" style="31" bestFit="1" customWidth="1"/>
    <col min="4" max="4" width="23.44140625" style="51" bestFit="1" customWidth="1"/>
    <col min="5" max="5" width="20.77734375" style="31" bestFit="1" customWidth="1"/>
    <col min="6" max="6" width="1.6640625" style="31" customWidth="1"/>
    <col min="7" max="7" width="19.6640625" style="31" customWidth="1"/>
    <col min="8" max="8" width="20.44140625" style="31" bestFit="1" customWidth="1"/>
    <col min="9" max="16384" width="11.44140625" style="31"/>
  </cols>
  <sheetData>
    <row r="1" spans="1:6" ht="14.4" thickBot="1">
      <c r="A1" s="39" t="s">
        <v>8036</v>
      </c>
      <c r="B1" s="40" t="s">
        <v>8062</v>
      </c>
      <c r="C1" s="41" t="s">
        <v>8038</v>
      </c>
      <c r="D1" s="39" t="s">
        <v>8048</v>
      </c>
      <c r="E1" s="42" t="s">
        <v>8037</v>
      </c>
      <c r="F1" s="25"/>
    </row>
    <row r="2" spans="1:6" ht="14.4" thickBot="1">
      <c r="A2" s="246" t="s">
        <v>8145</v>
      </c>
      <c r="B2" s="247"/>
      <c r="C2" s="248"/>
      <c r="D2" s="248"/>
      <c r="E2" s="249"/>
      <c r="F2" s="166"/>
    </row>
    <row r="3" spans="1:6">
      <c r="A3" s="4">
        <v>70170</v>
      </c>
      <c r="B3" s="169" t="str">
        <f>"810310023961"</f>
        <v>810310023961</v>
      </c>
      <c r="C3" s="6" t="s">
        <v>8039</v>
      </c>
      <c r="D3" s="7" t="s">
        <v>8047</v>
      </c>
      <c r="E3" s="7" t="s">
        <v>8045</v>
      </c>
      <c r="F3" s="23"/>
    </row>
    <row r="4" spans="1:6">
      <c r="A4" s="4">
        <v>70131</v>
      </c>
      <c r="B4" s="169" t="str">
        <f>"810310023022"</f>
        <v>810310023022</v>
      </c>
      <c r="C4" s="6" t="s">
        <v>8040</v>
      </c>
      <c r="D4" s="7" t="s">
        <v>8047</v>
      </c>
      <c r="E4" s="7" t="s">
        <v>8045</v>
      </c>
      <c r="F4" s="23"/>
    </row>
    <row r="5" spans="1:6">
      <c r="A5" s="4">
        <v>70150</v>
      </c>
      <c r="B5" s="169" t="str">
        <f>"810310023466"</f>
        <v>810310023466</v>
      </c>
      <c r="C5" s="6" t="s">
        <v>8041</v>
      </c>
      <c r="D5" s="7" t="s">
        <v>8047</v>
      </c>
      <c r="E5" s="7" t="s">
        <v>8045</v>
      </c>
      <c r="F5" s="23"/>
    </row>
    <row r="6" spans="1:6">
      <c r="A6" s="4">
        <v>70170</v>
      </c>
      <c r="B6" s="169" t="str">
        <f>"810310024005"</f>
        <v>810310024005</v>
      </c>
      <c r="C6" s="6" t="s">
        <v>8039</v>
      </c>
      <c r="D6" s="7" t="s">
        <v>8047</v>
      </c>
      <c r="E6" s="7" t="s">
        <v>8042</v>
      </c>
      <c r="F6" s="23"/>
    </row>
    <row r="7" spans="1:6">
      <c r="A7" s="4">
        <v>70131</v>
      </c>
      <c r="B7" s="169" t="str">
        <f>"810310023053"</f>
        <v>810310023053</v>
      </c>
      <c r="C7" s="6" t="s">
        <v>8040</v>
      </c>
      <c r="D7" s="7" t="s">
        <v>8047</v>
      </c>
      <c r="E7" s="7" t="s">
        <v>8042</v>
      </c>
      <c r="F7" s="23"/>
    </row>
    <row r="8" spans="1:6">
      <c r="A8" s="4">
        <v>70150</v>
      </c>
      <c r="B8" s="169" t="str">
        <f>"810310023473"</f>
        <v>810310023473</v>
      </c>
      <c r="C8" s="6" t="s">
        <v>8041</v>
      </c>
      <c r="D8" s="7" t="s">
        <v>8047</v>
      </c>
      <c r="E8" s="7" t="s">
        <v>8042</v>
      </c>
      <c r="F8" s="23"/>
    </row>
    <row r="9" spans="1:6">
      <c r="A9" s="4">
        <v>70170</v>
      </c>
      <c r="B9" s="169" t="str">
        <f>"810310023978"</f>
        <v>810310023978</v>
      </c>
      <c r="C9" s="6" t="s">
        <v>8039</v>
      </c>
      <c r="D9" s="7" t="s">
        <v>8047</v>
      </c>
      <c r="E9" s="7" t="s">
        <v>8044</v>
      </c>
      <c r="F9" s="23"/>
    </row>
    <row r="10" spans="1:6">
      <c r="A10" s="4">
        <v>70131</v>
      </c>
      <c r="B10" s="169" t="str">
        <f>"810310023572"</f>
        <v>810310023572</v>
      </c>
      <c r="C10" s="6" t="s">
        <v>8040</v>
      </c>
      <c r="D10" s="7" t="s">
        <v>8047</v>
      </c>
      <c r="E10" s="7" t="s">
        <v>8044</v>
      </c>
      <c r="F10" s="23"/>
    </row>
    <row r="11" spans="1:6">
      <c r="A11" s="4">
        <v>70150</v>
      </c>
      <c r="B11" s="169" t="str">
        <f>"810310023817"</f>
        <v>810310023817</v>
      </c>
      <c r="C11" s="6" t="s">
        <v>8041</v>
      </c>
      <c r="D11" s="7" t="s">
        <v>8047</v>
      </c>
      <c r="E11" s="7" t="s">
        <v>8044</v>
      </c>
      <c r="F11" s="23"/>
    </row>
    <row r="12" spans="1:6">
      <c r="A12" s="4">
        <v>70170</v>
      </c>
      <c r="B12" s="169" t="str">
        <f>"810310023985"</f>
        <v>810310023985</v>
      </c>
      <c r="C12" s="6" t="s">
        <v>8039</v>
      </c>
      <c r="D12" s="7" t="s">
        <v>8047</v>
      </c>
      <c r="E12" s="7" t="s">
        <v>8050</v>
      </c>
      <c r="F12" s="23"/>
    </row>
    <row r="13" spans="1:6">
      <c r="A13" s="4">
        <v>70131</v>
      </c>
      <c r="B13" s="169" t="str">
        <f>"810310023640"</f>
        <v>810310023640</v>
      </c>
      <c r="C13" s="6" t="s">
        <v>8040</v>
      </c>
      <c r="D13" s="7" t="s">
        <v>8047</v>
      </c>
      <c r="E13" s="7" t="s">
        <v>8050</v>
      </c>
      <c r="F13" s="23"/>
    </row>
    <row r="14" spans="1:6">
      <c r="A14" s="4">
        <v>70150</v>
      </c>
      <c r="B14" s="169" t="str">
        <f>"810310024609"</f>
        <v>810310024609</v>
      </c>
      <c r="C14" s="6" t="s">
        <v>8041</v>
      </c>
      <c r="D14" s="7" t="s">
        <v>8047</v>
      </c>
      <c r="E14" s="7" t="s">
        <v>8050</v>
      </c>
      <c r="F14" s="23"/>
    </row>
    <row r="15" spans="1:6">
      <c r="A15" s="4">
        <v>70170</v>
      </c>
      <c r="B15" s="169" t="str">
        <f>"810310023954"</f>
        <v>810310023954</v>
      </c>
      <c r="C15" s="6" t="s">
        <v>8039</v>
      </c>
      <c r="D15" s="7" t="s">
        <v>8047</v>
      </c>
      <c r="E15" s="7" t="s">
        <v>8051</v>
      </c>
      <c r="F15" s="23"/>
    </row>
    <row r="16" spans="1:6">
      <c r="A16" s="4">
        <v>70131</v>
      </c>
      <c r="B16" s="169" t="str">
        <f>"810310023596"</f>
        <v>810310023596</v>
      </c>
      <c r="C16" s="6" t="s">
        <v>8040</v>
      </c>
      <c r="D16" s="7" t="s">
        <v>8047</v>
      </c>
      <c r="E16" s="7" t="s">
        <v>8051</v>
      </c>
      <c r="F16" s="23"/>
    </row>
    <row r="17" spans="1:6">
      <c r="A17" s="4">
        <v>70150</v>
      </c>
      <c r="B17" s="169" t="str">
        <f>"810310023800"</f>
        <v>810310023800</v>
      </c>
      <c r="C17" s="6" t="s">
        <v>8041</v>
      </c>
      <c r="D17" s="7" t="s">
        <v>8047</v>
      </c>
      <c r="E17" s="7" t="s">
        <v>8051</v>
      </c>
      <c r="F17" s="23"/>
    </row>
    <row r="18" spans="1:6">
      <c r="A18" s="4">
        <v>70170</v>
      </c>
      <c r="B18" s="169" t="str">
        <f>"810310024692"</f>
        <v>810310024692</v>
      </c>
      <c r="C18" s="6" t="s">
        <v>8039</v>
      </c>
      <c r="D18" s="7" t="s">
        <v>8047</v>
      </c>
      <c r="E18" s="7" t="s">
        <v>8043</v>
      </c>
      <c r="F18" s="23"/>
    </row>
    <row r="19" spans="1:6">
      <c r="A19" s="4">
        <v>70131</v>
      </c>
      <c r="B19" s="169" t="str">
        <f>"810310023237"</f>
        <v>810310023237</v>
      </c>
      <c r="C19" s="6" t="s">
        <v>8040</v>
      </c>
      <c r="D19" s="7" t="s">
        <v>8047</v>
      </c>
      <c r="E19" s="7" t="s">
        <v>8043</v>
      </c>
      <c r="F19" s="23"/>
    </row>
    <row r="20" spans="1:6">
      <c r="A20" s="4">
        <v>70150</v>
      </c>
      <c r="B20" s="169" t="str">
        <f>"810310024555"</f>
        <v>810310024555</v>
      </c>
      <c r="C20" s="6" t="s">
        <v>8041</v>
      </c>
      <c r="D20" s="7" t="s">
        <v>8047</v>
      </c>
      <c r="E20" s="7" t="s">
        <v>8043</v>
      </c>
      <c r="F20" s="23"/>
    </row>
    <row r="21" spans="1:6">
      <c r="A21" s="4">
        <v>70170</v>
      </c>
      <c r="B21" s="169" t="str">
        <f>"810310024708"</f>
        <v>810310024708</v>
      </c>
      <c r="C21" s="6" t="s">
        <v>8039</v>
      </c>
      <c r="D21" s="7" t="s">
        <v>8047</v>
      </c>
      <c r="E21" s="7" t="s">
        <v>8046</v>
      </c>
      <c r="F21" s="23"/>
    </row>
    <row r="22" spans="1:6">
      <c r="A22" s="4">
        <v>70131</v>
      </c>
      <c r="B22" s="169" t="str">
        <f>"810310023381"</f>
        <v>810310023381</v>
      </c>
      <c r="C22" s="6" t="s">
        <v>8040</v>
      </c>
      <c r="D22" s="7" t="s">
        <v>8047</v>
      </c>
      <c r="E22" s="7" t="s">
        <v>8046</v>
      </c>
      <c r="F22" s="23"/>
    </row>
    <row r="23" spans="1:6">
      <c r="A23" s="4">
        <v>70150</v>
      </c>
      <c r="B23" s="169" t="str">
        <f>"810310024562"</f>
        <v>810310024562</v>
      </c>
      <c r="C23" s="6" t="s">
        <v>8041</v>
      </c>
      <c r="D23" s="7" t="s">
        <v>8047</v>
      </c>
      <c r="E23" s="7" t="s">
        <v>8046</v>
      </c>
      <c r="F23" s="23"/>
    </row>
    <row r="24" spans="1:6">
      <c r="A24" s="4">
        <v>70170</v>
      </c>
      <c r="B24" s="169" t="str">
        <f>"810310024722"</f>
        <v>810310024722</v>
      </c>
      <c r="C24" s="6" t="s">
        <v>8039</v>
      </c>
      <c r="D24" s="7" t="s">
        <v>8047</v>
      </c>
      <c r="E24" s="7" t="s">
        <v>8052</v>
      </c>
      <c r="F24" s="23"/>
    </row>
    <row r="25" spans="1:6">
      <c r="A25" s="4">
        <v>70131</v>
      </c>
      <c r="B25" s="169" t="str">
        <f>"810310023398"</f>
        <v>810310023398</v>
      </c>
      <c r="C25" s="6" t="s">
        <v>8040</v>
      </c>
      <c r="D25" s="7" t="s">
        <v>8047</v>
      </c>
      <c r="E25" s="7" t="s">
        <v>8052</v>
      </c>
      <c r="F25" s="23"/>
    </row>
    <row r="26" spans="1:6">
      <c r="A26" s="4">
        <v>70150</v>
      </c>
      <c r="B26" s="169" t="str">
        <f>"810310024586"</f>
        <v>810310024586</v>
      </c>
      <c r="C26" s="6" t="s">
        <v>8041</v>
      </c>
      <c r="D26" s="7" t="s">
        <v>8047</v>
      </c>
      <c r="E26" s="7" t="s">
        <v>8052</v>
      </c>
      <c r="F26" s="23"/>
    </row>
    <row r="27" spans="1:6">
      <c r="A27" s="4">
        <v>70170</v>
      </c>
      <c r="B27" s="169" t="str">
        <f>"810310024715"</f>
        <v>810310024715</v>
      </c>
      <c r="C27" s="6" t="s">
        <v>8039</v>
      </c>
      <c r="D27" s="7" t="s">
        <v>8047</v>
      </c>
      <c r="E27" s="7" t="s">
        <v>8053</v>
      </c>
      <c r="F27" s="23"/>
    </row>
    <row r="28" spans="1:6">
      <c r="A28" s="4">
        <v>70131</v>
      </c>
      <c r="B28" s="169" t="str">
        <f>"810310023039"</f>
        <v>810310023039</v>
      </c>
      <c r="C28" s="6" t="s">
        <v>8040</v>
      </c>
      <c r="D28" s="7" t="s">
        <v>8047</v>
      </c>
      <c r="E28" s="7" t="s">
        <v>8053</v>
      </c>
      <c r="F28" s="23"/>
    </row>
    <row r="29" spans="1:6">
      <c r="A29" s="4">
        <v>70150</v>
      </c>
      <c r="B29" s="169" t="str">
        <f>"810310024579"</f>
        <v>810310024579</v>
      </c>
      <c r="C29" s="6" t="s">
        <v>8041</v>
      </c>
      <c r="D29" s="7" t="s">
        <v>8047</v>
      </c>
      <c r="E29" s="7" t="s">
        <v>8053</v>
      </c>
      <c r="F29" s="23"/>
    </row>
    <row r="30" spans="1:6">
      <c r="A30" s="4">
        <v>70170</v>
      </c>
      <c r="B30" s="169" t="str">
        <f>"840357203767"</f>
        <v>840357203767</v>
      </c>
      <c r="C30" s="6" t="s">
        <v>8039</v>
      </c>
      <c r="D30" s="7" t="s">
        <v>8047</v>
      </c>
      <c r="E30" s="7" t="s">
        <v>8061</v>
      </c>
      <c r="F30" s="23"/>
    </row>
    <row r="31" spans="1:6">
      <c r="A31" s="4">
        <v>70131</v>
      </c>
      <c r="B31" s="169" t="str">
        <f>"840357203781"</f>
        <v>840357203781</v>
      </c>
      <c r="C31" s="6" t="s">
        <v>8040</v>
      </c>
      <c r="D31" s="7" t="s">
        <v>8047</v>
      </c>
      <c r="E31" s="7" t="s">
        <v>8061</v>
      </c>
      <c r="F31" s="23"/>
    </row>
    <row r="32" spans="1:6">
      <c r="A32" s="4">
        <v>70150</v>
      </c>
      <c r="B32" s="169" t="str">
        <f>"840357203774"</f>
        <v>840357203774</v>
      </c>
      <c r="C32" s="6" t="s">
        <v>8041</v>
      </c>
      <c r="D32" s="7" t="s">
        <v>8047</v>
      </c>
      <c r="E32" s="7" t="s">
        <v>8061</v>
      </c>
      <c r="F32" s="23"/>
    </row>
    <row r="33" spans="1:9" ht="14.4" thickBot="1">
      <c r="A33" s="4">
        <v>70170</v>
      </c>
      <c r="B33" s="169" t="str">
        <f>"810310023992"</f>
        <v>810310023992</v>
      </c>
      <c r="C33" s="170" t="s">
        <v>8039</v>
      </c>
      <c r="D33" s="7" t="s">
        <v>8047</v>
      </c>
      <c r="E33" s="7" t="s">
        <v>8054</v>
      </c>
      <c r="F33" s="23"/>
    </row>
    <row r="34" spans="1:9" ht="14.4" thickBot="1">
      <c r="A34" s="246" t="s">
        <v>8146</v>
      </c>
      <c r="B34" s="250"/>
      <c r="C34" s="248"/>
      <c r="D34" s="248"/>
      <c r="E34" s="249"/>
      <c r="F34" s="24"/>
    </row>
    <row r="35" spans="1:9" ht="14.4" thickBot="1">
      <c r="A35" s="39" t="s">
        <v>8036</v>
      </c>
      <c r="B35" s="40" t="s">
        <v>8062</v>
      </c>
      <c r="C35" s="41" t="s">
        <v>8038</v>
      </c>
      <c r="D35" s="39" t="s">
        <v>8048</v>
      </c>
      <c r="E35" s="42" t="s">
        <v>8037</v>
      </c>
      <c r="F35" s="25"/>
    </row>
    <row r="36" spans="1:9" ht="14.4" thickBot="1">
      <c r="A36" s="4">
        <v>70268</v>
      </c>
      <c r="B36" s="169" t="str">
        <f>"810092483922"</f>
        <v>810092483922</v>
      </c>
      <c r="C36" s="7" t="s">
        <v>8039</v>
      </c>
      <c r="D36" s="7" t="s">
        <v>8055</v>
      </c>
      <c r="E36" s="7" t="s">
        <v>8045</v>
      </c>
      <c r="F36" s="37"/>
    </row>
    <row r="37" spans="1:9" ht="14.4" thickBot="1">
      <c r="A37" s="4">
        <v>70268</v>
      </c>
      <c r="B37" s="169" t="str">
        <f>"810092483939"</f>
        <v>810092483939</v>
      </c>
      <c r="C37" s="7" t="s">
        <v>8040</v>
      </c>
      <c r="D37" s="7" t="s">
        <v>8055</v>
      </c>
      <c r="E37" s="7" t="s">
        <v>8045</v>
      </c>
      <c r="F37" s="37"/>
    </row>
    <row r="38" spans="1:9" ht="14.4" thickBot="1">
      <c r="A38" s="4">
        <v>70268</v>
      </c>
      <c r="B38" s="169" t="str">
        <f>"810092483946"</f>
        <v>810092483946</v>
      </c>
      <c r="C38" s="7" t="s">
        <v>8041</v>
      </c>
      <c r="D38" s="7" t="s">
        <v>8055</v>
      </c>
      <c r="E38" s="7" t="s">
        <v>8045</v>
      </c>
      <c r="F38" s="37"/>
    </row>
    <row r="39" spans="1:9" ht="14.4" thickBot="1">
      <c r="A39" s="12">
        <v>70268</v>
      </c>
      <c r="B39" s="169" t="str">
        <f>"810092484011"</f>
        <v>810092484011</v>
      </c>
      <c r="C39" s="13" t="s">
        <v>8039</v>
      </c>
      <c r="D39" s="13" t="s">
        <v>8055</v>
      </c>
      <c r="E39" s="13" t="s">
        <v>8042</v>
      </c>
      <c r="F39" s="37"/>
    </row>
    <row r="40" spans="1:9" ht="14.4" thickBot="1">
      <c r="A40" s="12">
        <v>70268</v>
      </c>
      <c r="B40" s="169" t="str">
        <f>"810092484028"</f>
        <v>810092484028</v>
      </c>
      <c r="C40" s="13" t="s">
        <v>8040</v>
      </c>
      <c r="D40" s="13" t="s">
        <v>8055</v>
      </c>
      <c r="E40" s="13" t="s">
        <v>8042</v>
      </c>
      <c r="F40" s="37"/>
    </row>
    <row r="41" spans="1:9" ht="14.4" thickBot="1">
      <c r="A41" s="12">
        <v>70268</v>
      </c>
      <c r="B41" s="169" t="str">
        <f>"810092484035"</f>
        <v>810092484035</v>
      </c>
      <c r="C41" s="13" t="s">
        <v>8041</v>
      </c>
      <c r="D41" s="13" t="s">
        <v>8055</v>
      </c>
      <c r="E41" s="13" t="s">
        <v>8042</v>
      </c>
      <c r="F41" s="37"/>
    </row>
    <row r="42" spans="1:9" ht="14.4" thickBot="1">
      <c r="A42" s="4">
        <v>70268</v>
      </c>
      <c r="B42" s="169" t="str">
        <f>"810092483960"</f>
        <v>810092483960</v>
      </c>
      <c r="C42" s="7" t="s">
        <v>8040</v>
      </c>
      <c r="D42" s="7" t="s">
        <v>8055</v>
      </c>
      <c r="E42" s="7" t="s">
        <v>8043</v>
      </c>
      <c r="F42" s="37"/>
    </row>
    <row r="43" spans="1:9" ht="14.4" thickBot="1">
      <c r="A43" s="12">
        <v>70268</v>
      </c>
      <c r="B43" s="169" t="str">
        <f>"810092483984"</f>
        <v>810092483984</v>
      </c>
      <c r="C43" s="13" t="s">
        <v>8039</v>
      </c>
      <c r="D43" s="13" t="s">
        <v>8055</v>
      </c>
      <c r="E43" s="13" t="s">
        <v>8044</v>
      </c>
      <c r="F43" s="37"/>
    </row>
    <row r="44" spans="1:9" ht="14.4" thickBot="1">
      <c r="A44" s="12">
        <v>70268</v>
      </c>
      <c r="B44" s="169" t="str">
        <f>"810092483991"</f>
        <v>810092483991</v>
      </c>
      <c r="C44" s="7" t="s">
        <v>8040</v>
      </c>
      <c r="D44" s="13" t="s">
        <v>8055</v>
      </c>
      <c r="E44" s="13" t="s">
        <v>8044</v>
      </c>
      <c r="F44" s="37"/>
    </row>
    <row r="45" spans="1:9" ht="14.4" thickBot="1">
      <c r="A45" s="12">
        <v>70268</v>
      </c>
      <c r="B45" s="169" t="str">
        <f>"810092484004"</f>
        <v>810092484004</v>
      </c>
      <c r="C45" s="13" t="s">
        <v>8041</v>
      </c>
      <c r="D45" s="13" t="s">
        <v>8055</v>
      </c>
      <c r="E45" s="13" t="s">
        <v>8044</v>
      </c>
      <c r="F45" s="37"/>
    </row>
    <row r="46" spans="1:9" ht="14.4" thickBot="1">
      <c r="A46" s="12">
        <v>70268</v>
      </c>
      <c r="B46" s="169" t="str">
        <f>"840357200643"</f>
        <v>840357200643</v>
      </c>
      <c r="C46" s="13" t="s">
        <v>8040</v>
      </c>
      <c r="D46" s="13" t="s">
        <v>8055</v>
      </c>
      <c r="E46" s="13" t="s">
        <v>8060</v>
      </c>
      <c r="F46" s="37"/>
    </row>
    <row r="47" spans="1:9" ht="14.4" thickBot="1">
      <c r="A47" s="12">
        <v>70268</v>
      </c>
      <c r="B47" s="169" t="str">
        <f>"840357200612"</f>
        <v>840357200612</v>
      </c>
      <c r="C47" s="13" t="s">
        <v>8040</v>
      </c>
      <c r="D47" s="13" t="s">
        <v>8055</v>
      </c>
      <c r="E47" s="13" t="s">
        <v>8059</v>
      </c>
      <c r="F47" s="37"/>
    </row>
    <row r="48" spans="1:9" ht="14.4" thickBot="1">
      <c r="A48" s="12">
        <v>70268</v>
      </c>
      <c r="B48" s="169" t="str">
        <f>"840357200582"</f>
        <v>840357200582</v>
      </c>
      <c r="C48" s="13" t="s">
        <v>8040</v>
      </c>
      <c r="D48" s="13" t="s">
        <v>8055</v>
      </c>
      <c r="E48" s="13" t="s">
        <v>8058</v>
      </c>
      <c r="F48" s="37"/>
      <c r="I48" s="44"/>
    </row>
    <row r="49" spans="1:6" ht="14.4" thickBot="1">
      <c r="A49" s="12">
        <v>70268</v>
      </c>
      <c r="B49" s="169" t="str">
        <f>"840357203712"</f>
        <v>840357203712</v>
      </c>
      <c r="C49" s="13" t="s">
        <v>8040</v>
      </c>
      <c r="D49" s="13" t="s">
        <v>8055</v>
      </c>
      <c r="E49" s="13" t="s">
        <v>8061</v>
      </c>
      <c r="F49" s="37"/>
    </row>
    <row r="50" spans="1:6" ht="14.4" thickBot="1">
      <c r="A50" s="12">
        <v>70268</v>
      </c>
      <c r="B50" s="169" t="str">
        <f>"840357200551"</f>
        <v>840357200551</v>
      </c>
      <c r="C50" s="13" t="s">
        <v>8040</v>
      </c>
      <c r="D50" s="13" t="s">
        <v>8055</v>
      </c>
      <c r="E50" s="13" t="s">
        <v>8051</v>
      </c>
      <c r="F50" s="37"/>
    </row>
    <row r="51" spans="1:6" ht="14.4" thickBot="1">
      <c r="A51" s="12">
        <v>70268</v>
      </c>
      <c r="B51" s="169" t="str">
        <f>"840357215920"</f>
        <v>840357215920</v>
      </c>
      <c r="C51" s="13" t="s">
        <v>8040</v>
      </c>
      <c r="D51" s="13" t="s">
        <v>8055</v>
      </c>
      <c r="E51" s="13" t="s">
        <v>8124</v>
      </c>
      <c r="F51" s="37"/>
    </row>
    <row r="52" spans="1:6" ht="14.4" thickBot="1">
      <c r="A52" s="171">
        <v>70268</v>
      </c>
      <c r="B52" s="169" t="str">
        <f>"840357231494"</f>
        <v>840357231494</v>
      </c>
      <c r="C52" s="120" t="s">
        <v>8040</v>
      </c>
      <c r="D52" s="167" t="s">
        <v>8055</v>
      </c>
      <c r="E52" s="45" t="s">
        <v>8168</v>
      </c>
      <c r="F52" s="37"/>
    </row>
    <row r="53" spans="1:6" ht="14.4" thickBot="1">
      <c r="A53" s="171">
        <v>70268</v>
      </c>
      <c r="B53" s="169" t="str">
        <f>"840357231487"</f>
        <v>840357231487</v>
      </c>
      <c r="C53" s="120" t="s">
        <v>8040</v>
      </c>
      <c r="D53" s="167" t="s">
        <v>8055</v>
      </c>
      <c r="E53" s="167" t="s">
        <v>8046</v>
      </c>
      <c r="F53" s="37"/>
    </row>
    <row r="54" spans="1:6" ht="14.4" thickBot="1">
      <c r="A54" s="171">
        <v>70268</v>
      </c>
      <c r="B54" s="169" t="str">
        <f>"840357231470"</f>
        <v>840357231470</v>
      </c>
      <c r="C54" s="120" t="s">
        <v>8040</v>
      </c>
      <c r="D54" s="167" t="s">
        <v>8055</v>
      </c>
      <c r="E54" s="167" t="s">
        <v>8169</v>
      </c>
      <c r="F54" s="37"/>
    </row>
    <row r="55" spans="1:6" ht="14.4" thickBot="1">
      <c r="A55" s="171">
        <v>70268</v>
      </c>
      <c r="B55" s="169" t="str">
        <f>"840357231463"</f>
        <v>840357231463</v>
      </c>
      <c r="C55" s="120" t="s">
        <v>8040</v>
      </c>
      <c r="D55" s="167" t="s">
        <v>8055</v>
      </c>
      <c r="E55" s="167" t="s">
        <v>8167</v>
      </c>
      <c r="F55" s="37"/>
    </row>
    <row r="56" spans="1:6" ht="14.4" thickBot="1">
      <c r="A56" s="172">
        <v>70268</v>
      </c>
      <c r="B56" s="169" t="str">
        <f>"840357200643"</f>
        <v>840357200643</v>
      </c>
      <c r="C56" s="120" t="s">
        <v>8040</v>
      </c>
      <c r="D56" s="120" t="s">
        <v>8055</v>
      </c>
      <c r="E56" s="120" t="s">
        <v>8060</v>
      </c>
      <c r="F56" s="37"/>
    </row>
    <row r="57" spans="1:6" ht="14.4" thickBot="1">
      <c r="A57" s="12">
        <v>70268</v>
      </c>
      <c r="B57" s="169" t="str">
        <f>"840357200612"</f>
        <v>840357200612</v>
      </c>
      <c r="C57" s="13" t="s">
        <v>8040</v>
      </c>
      <c r="D57" s="13" t="s">
        <v>8055</v>
      </c>
      <c r="E57" s="13" t="s">
        <v>8059</v>
      </c>
      <c r="F57" s="37"/>
    </row>
    <row r="58" spans="1:6" ht="14.4" thickBot="1">
      <c r="A58" s="246" t="s">
        <v>8147</v>
      </c>
      <c r="B58" s="250"/>
      <c r="C58" s="248"/>
      <c r="D58" s="248"/>
      <c r="E58" s="249"/>
      <c r="F58" s="37"/>
    </row>
    <row r="59" spans="1:6" ht="14.4" thickBot="1">
      <c r="A59" s="39" t="s">
        <v>8036</v>
      </c>
      <c r="B59" s="40" t="s">
        <v>8062</v>
      </c>
      <c r="C59" s="41" t="s">
        <v>8038</v>
      </c>
      <c r="D59" s="39" t="s">
        <v>8048</v>
      </c>
      <c r="E59" s="42" t="s">
        <v>8037</v>
      </c>
      <c r="F59" s="37"/>
    </row>
    <row r="60" spans="1:6" ht="14.4" thickBot="1">
      <c r="A60" s="12">
        <v>70266</v>
      </c>
      <c r="B60" s="169" t="str">
        <f>"810092483663"</f>
        <v>810092483663</v>
      </c>
      <c r="C60" s="14" t="s">
        <v>8040</v>
      </c>
      <c r="D60" s="13" t="s">
        <v>8056</v>
      </c>
      <c r="E60" s="13" t="s">
        <v>8045</v>
      </c>
      <c r="F60" s="37"/>
    </row>
    <row r="61" spans="1:6" ht="14.4" thickBot="1">
      <c r="A61" s="12">
        <v>70266</v>
      </c>
      <c r="B61" s="173" t="str">
        <f>"810092483670"</f>
        <v>810092483670</v>
      </c>
      <c r="C61" s="14" t="s">
        <v>8041</v>
      </c>
      <c r="D61" s="13" t="s">
        <v>8056</v>
      </c>
      <c r="E61" s="13" t="s">
        <v>8045</v>
      </c>
      <c r="F61" s="37"/>
    </row>
    <row r="62" spans="1:6" ht="14.4" thickBot="1">
      <c r="A62" s="4">
        <v>70266</v>
      </c>
      <c r="B62" s="169" t="str">
        <f>"810092483755"</f>
        <v>810092483755</v>
      </c>
      <c r="C62" s="6" t="s">
        <v>8040</v>
      </c>
      <c r="D62" s="7" t="s">
        <v>8057</v>
      </c>
      <c r="E62" s="7" t="s">
        <v>8042</v>
      </c>
      <c r="F62" s="37"/>
    </row>
    <row r="63" spans="1:6" ht="14.4" thickBot="1">
      <c r="A63" s="4">
        <v>70266</v>
      </c>
      <c r="B63" s="169" t="str">
        <f>"810092483762"</f>
        <v>810092483762</v>
      </c>
      <c r="C63" s="6" t="s">
        <v>8041</v>
      </c>
      <c r="D63" s="7" t="s">
        <v>8057</v>
      </c>
      <c r="E63" s="7" t="s">
        <v>8042</v>
      </c>
      <c r="F63" s="37"/>
    </row>
    <row r="64" spans="1:6" ht="14.4" thickBot="1">
      <c r="A64" s="4">
        <v>70266</v>
      </c>
      <c r="B64" s="169" t="str">
        <f>"810092483724"</f>
        <v>810092483724</v>
      </c>
      <c r="C64" s="6" t="s">
        <v>8040</v>
      </c>
      <c r="D64" s="7" t="s">
        <v>8057</v>
      </c>
      <c r="E64" s="7" t="s">
        <v>8044</v>
      </c>
      <c r="F64" s="37"/>
    </row>
    <row r="65" spans="1:6" ht="14.4" thickBot="1">
      <c r="A65" s="12">
        <v>70266</v>
      </c>
      <c r="B65" s="169" t="str">
        <f>"810092483731"</f>
        <v>810092483731</v>
      </c>
      <c r="C65" s="14" t="s">
        <v>8041</v>
      </c>
      <c r="D65" s="13" t="s">
        <v>8057</v>
      </c>
      <c r="E65" s="13" t="s">
        <v>8044</v>
      </c>
      <c r="F65" s="37"/>
    </row>
    <row r="66" spans="1:6" ht="14.4" thickBot="1">
      <c r="A66" s="4">
        <v>70266</v>
      </c>
      <c r="B66" s="169" t="str">
        <f>"810092483632"</f>
        <v>810092483632</v>
      </c>
      <c r="C66" s="6" t="s">
        <v>8040</v>
      </c>
      <c r="D66" s="7" t="s">
        <v>8057</v>
      </c>
      <c r="E66" s="7" t="s">
        <v>8051</v>
      </c>
      <c r="F66" s="37"/>
    </row>
    <row r="67" spans="1:6" ht="14.4" thickBot="1">
      <c r="A67" s="4">
        <v>70266</v>
      </c>
      <c r="B67" s="169" t="str">
        <f>"810092483694"</f>
        <v>810092483694</v>
      </c>
      <c r="C67" s="6" t="s">
        <v>8040</v>
      </c>
      <c r="D67" s="7" t="s">
        <v>8057</v>
      </c>
      <c r="E67" s="7" t="s">
        <v>8043</v>
      </c>
      <c r="F67" s="37"/>
    </row>
    <row r="68" spans="1:6" ht="14.4" thickBot="1">
      <c r="A68" s="171">
        <v>70266</v>
      </c>
      <c r="B68" s="169" t="str">
        <f>"840357231418"</f>
        <v>840357231418</v>
      </c>
      <c r="C68" s="174" t="s">
        <v>8040</v>
      </c>
      <c r="D68" s="167" t="s">
        <v>8057</v>
      </c>
      <c r="E68" s="167" t="s">
        <v>8046</v>
      </c>
      <c r="F68" s="37"/>
    </row>
    <row r="69" spans="1:6" ht="14.4" thickBot="1">
      <c r="A69" s="246" t="s">
        <v>8164</v>
      </c>
      <c r="B69" s="250"/>
      <c r="C69" s="248"/>
      <c r="D69" s="248"/>
      <c r="E69" s="249"/>
      <c r="F69" s="37"/>
    </row>
    <row r="70" spans="1:6" ht="14.4" thickBot="1">
      <c r="A70" s="39" t="s">
        <v>8036</v>
      </c>
      <c r="B70" s="40" t="s">
        <v>8062</v>
      </c>
      <c r="C70" s="41" t="s">
        <v>8038</v>
      </c>
      <c r="D70" s="39" t="s">
        <v>8048</v>
      </c>
      <c r="E70" s="42" t="s">
        <v>8037</v>
      </c>
      <c r="F70" s="37"/>
    </row>
    <row r="71" spans="1:6" ht="14.4" thickBot="1">
      <c r="A71" s="4">
        <v>70267</v>
      </c>
      <c r="B71" s="169" t="str">
        <f>"810092483786"</f>
        <v>810092483786</v>
      </c>
      <c r="C71" s="7" t="s">
        <v>8040</v>
      </c>
      <c r="D71" s="7" t="s">
        <v>8180</v>
      </c>
      <c r="E71" s="7" t="s">
        <v>8051</v>
      </c>
      <c r="F71" s="37"/>
    </row>
    <row r="72" spans="1:6" ht="14.4" thickBot="1">
      <c r="A72" s="15">
        <v>70267</v>
      </c>
      <c r="B72" s="169" t="str">
        <f>"810092483809"</f>
        <v>810092483809</v>
      </c>
      <c r="C72" s="16" t="s">
        <v>8039</v>
      </c>
      <c r="D72" s="7" t="s">
        <v>8180</v>
      </c>
      <c r="E72" s="13" t="s">
        <v>8045</v>
      </c>
      <c r="F72" s="37"/>
    </row>
    <row r="73" spans="1:6" ht="14.4" thickBot="1">
      <c r="A73" s="15">
        <v>70267</v>
      </c>
      <c r="B73" s="169" t="str">
        <f>"810092483816"</f>
        <v>810092483816</v>
      </c>
      <c r="C73" s="16" t="s">
        <v>8040</v>
      </c>
      <c r="D73" s="7" t="s">
        <v>8180</v>
      </c>
      <c r="E73" s="13" t="s">
        <v>8045</v>
      </c>
      <c r="F73" s="37"/>
    </row>
    <row r="74" spans="1:6" ht="14.4" thickBot="1">
      <c r="A74" s="15">
        <v>70267</v>
      </c>
      <c r="B74" s="169" t="str">
        <f>"810092483823"</f>
        <v>810092483823</v>
      </c>
      <c r="C74" s="16" t="s">
        <v>8041</v>
      </c>
      <c r="D74" s="7" t="s">
        <v>8180</v>
      </c>
      <c r="E74" s="13" t="s">
        <v>8045</v>
      </c>
      <c r="F74" s="37"/>
    </row>
    <row r="75" spans="1:6" ht="14.4" thickBot="1">
      <c r="A75" s="15">
        <v>70267</v>
      </c>
      <c r="B75" s="169" t="str">
        <f>"810092483892"</f>
        <v>810092483892</v>
      </c>
      <c r="C75" s="16" t="s">
        <v>8039</v>
      </c>
      <c r="D75" s="7" t="s">
        <v>8180</v>
      </c>
      <c r="E75" s="13" t="s">
        <v>8042</v>
      </c>
      <c r="F75" s="37"/>
    </row>
    <row r="76" spans="1:6" ht="14.4" thickBot="1">
      <c r="A76" s="15">
        <v>70267</v>
      </c>
      <c r="B76" s="169" t="str">
        <f>"810092483908"</f>
        <v>810092483908</v>
      </c>
      <c r="C76" s="16" t="s">
        <v>8040</v>
      </c>
      <c r="D76" s="7" t="s">
        <v>8180</v>
      </c>
      <c r="E76" s="13" t="s">
        <v>8042</v>
      </c>
      <c r="F76" s="37"/>
    </row>
    <row r="77" spans="1:6" ht="14.4" thickBot="1">
      <c r="A77" s="15">
        <v>70267</v>
      </c>
      <c r="B77" s="169" t="str">
        <f>"810092483915"</f>
        <v>810092483915</v>
      </c>
      <c r="C77" s="16" t="s">
        <v>8041</v>
      </c>
      <c r="D77" s="7" t="s">
        <v>8180</v>
      </c>
      <c r="E77" s="13" t="s">
        <v>8042</v>
      </c>
      <c r="F77" s="37"/>
    </row>
    <row r="78" spans="1:6" s="44" customFormat="1" ht="14.4" thickBot="1">
      <c r="A78" s="12">
        <v>70267</v>
      </c>
      <c r="B78" s="169" t="str">
        <f>"810092483861"</f>
        <v>810092483861</v>
      </c>
      <c r="C78" s="16" t="s">
        <v>8039</v>
      </c>
      <c r="D78" s="7" t="s">
        <v>8180</v>
      </c>
      <c r="E78" s="13" t="s">
        <v>8044</v>
      </c>
      <c r="F78" s="37"/>
    </row>
    <row r="79" spans="1:6" ht="14.4" thickBot="1">
      <c r="A79" s="12">
        <v>70267</v>
      </c>
      <c r="B79" s="169" t="str">
        <f>"810092483878"</f>
        <v>810092483878</v>
      </c>
      <c r="C79" s="16" t="s">
        <v>8040</v>
      </c>
      <c r="D79" s="7" t="s">
        <v>8180</v>
      </c>
      <c r="E79" s="13" t="s">
        <v>8044</v>
      </c>
      <c r="F79" s="37"/>
    </row>
    <row r="80" spans="1:6" s="44" customFormat="1" ht="14.4" thickBot="1">
      <c r="A80" s="12">
        <v>70267</v>
      </c>
      <c r="B80" s="169" t="str">
        <f>"810092483885"</f>
        <v>810092483885</v>
      </c>
      <c r="C80" s="13" t="s">
        <v>8041</v>
      </c>
      <c r="D80" s="7" t="s">
        <v>8180</v>
      </c>
      <c r="E80" s="13" t="s">
        <v>8044</v>
      </c>
      <c r="F80" s="37"/>
    </row>
    <row r="81" spans="1:6" ht="14.4" thickBot="1">
      <c r="A81" s="12">
        <v>70267</v>
      </c>
      <c r="B81" s="169" t="str">
        <f>"810092483847"</f>
        <v>810092483847</v>
      </c>
      <c r="C81" s="13" t="s">
        <v>8040</v>
      </c>
      <c r="D81" s="7" t="s">
        <v>8180</v>
      </c>
      <c r="E81" s="13" t="s">
        <v>8043</v>
      </c>
      <c r="F81" s="37"/>
    </row>
    <row r="82" spans="1:6" ht="14.4" thickBot="1">
      <c r="A82" s="12">
        <v>70267</v>
      </c>
      <c r="B82" s="169" t="str">
        <f>"840357203743"</f>
        <v>840357203743</v>
      </c>
      <c r="C82" s="13" t="s">
        <v>8040</v>
      </c>
      <c r="D82" s="7" t="s">
        <v>8180</v>
      </c>
      <c r="E82" s="13" t="s">
        <v>8061</v>
      </c>
      <c r="F82" s="37"/>
    </row>
    <row r="83" spans="1:6" s="44" customFormat="1" ht="14.4" thickBot="1">
      <c r="A83" s="12">
        <v>70267</v>
      </c>
      <c r="B83" s="169" t="str">
        <f>"840357215869"</f>
        <v>840357215869</v>
      </c>
      <c r="C83" s="13" t="s">
        <v>8041</v>
      </c>
      <c r="D83" s="7" t="s">
        <v>8180</v>
      </c>
      <c r="E83" s="13" t="s">
        <v>8124</v>
      </c>
      <c r="F83" s="37"/>
    </row>
    <row r="84" spans="1:6" s="44" customFormat="1" ht="14.4" thickBot="1">
      <c r="A84" s="171">
        <v>70267</v>
      </c>
      <c r="B84" s="169" t="str">
        <f>"840357216729"</f>
        <v>840357216729</v>
      </c>
      <c r="C84" s="120" t="s">
        <v>8040</v>
      </c>
      <c r="D84" s="13" t="s">
        <v>8180</v>
      </c>
      <c r="E84" s="167" t="s">
        <v>8046</v>
      </c>
      <c r="F84" s="37"/>
    </row>
    <row r="85" spans="1:6" s="44" customFormat="1" ht="14.4" thickBot="1">
      <c r="A85" s="171">
        <v>70267</v>
      </c>
      <c r="B85" s="169" t="str">
        <f>"840357231432"</f>
        <v>840357231432</v>
      </c>
      <c r="C85" s="120" t="s">
        <v>8040</v>
      </c>
      <c r="D85" s="13" t="s">
        <v>8180</v>
      </c>
      <c r="E85" s="167" t="s">
        <v>8167</v>
      </c>
      <c r="F85" s="37"/>
    </row>
    <row r="86" spans="1:6" s="44" customFormat="1" ht="14.4" thickBot="1">
      <c r="A86" s="171">
        <v>70267</v>
      </c>
      <c r="B86" s="169" t="str">
        <f>"840357231449"</f>
        <v>840357231449</v>
      </c>
      <c r="C86" s="120" t="s">
        <v>8040</v>
      </c>
      <c r="D86" s="13" t="s">
        <v>8180</v>
      </c>
      <c r="E86" s="167" t="s">
        <v>8059</v>
      </c>
      <c r="F86" s="37"/>
    </row>
    <row r="87" spans="1:6" s="44" customFormat="1" ht="14.4" thickBot="1">
      <c r="A87" s="171">
        <v>70267</v>
      </c>
      <c r="B87" s="169" t="str">
        <f>"840357231456"</f>
        <v>840357231456</v>
      </c>
      <c r="C87" s="120" t="s">
        <v>8040</v>
      </c>
      <c r="D87" s="13" t="s">
        <v>8180</v>
      </c>
      <c r="E87" s="167" t="s">
        <v>8168</v>
      </c>
      <c r="F87" s="37"/>
    </row>
    <row r="88" spans="1:6" ht="14.4" thickBot="1">
      <c r="A88" s="246" t="s">
        <v>8163</v>
      </c>
      <c r="B88" s="251"/>
      <c r="C88" s="248"/>
      <c r="D88" s="248"/>
      <c r="E88" s="249"/>
      <c r="F88" s="37"/>
    </row>
    <row r="89" spans="1:6" ht="14.4" thickBot="1">
      <c r="A89" s="39" t="s">
        <v>8036</v>
      </c>
      <c r="B89" s="40" t="s">
        <v>8062</v>
      </c>
      <c r="C89" s="41" t="s">
        <v>8038</v>
      </c>
      <c r="D89" s="39" t="s">
        <v>8048</v>
      </c>
      <c r="E89" s="42" t="s">
        <v>8037</v>
      </c>
      <c r="F89" s="37"/>
    </row>
    <row r="90" spans="1:6" s="44" customFormat="1" ht="14.4" thickBot="1">
      <c r="A90" s="17">
        <v>70344</v>
      </c>
      <c r="B90" s="169" t="str">
        <f>"840357203613"</f>
        <v>840357203613</v>
      </c>
      <c r="C90" s="13" t="s">
        <v>8039</v>
      </c>
      <c r="D90" s="13" t="s">
        <v>8181</v>
      </c>
      <c r="E90" s="13" t="s">
        <v>8045</v>
      </c>
      <c r="F90" s="37"/>
    </row>
    <row r="91" spans="1:6" ht="14.4" thickBot="1">
      <c r="A91" s="17">
        <v>70344</v>
      </c>
      <c r="B91" s="169" t="str">
        <f>"840357203620"</f>
        <v>840357203620</v>
      </c>
      <c r="C91" s="7" t="s">
        <v>8040</v>
      </c>
      <c r="D91" s="13" t="s">
        <v>8181</v>
      </c>
      <c r="E91" s="13" t="s">
        <v>8045</v>
      </c>
      <c r="F91" s="37"/>
    </row>
    <row r="92" spans="1:6" s="44" customFormat="1" ht="14.4" thickBot="1">
      <c r="A92" s="17">
        <v>70344</v>
      </c>
      <c r="B92" s="169" t="str">
        <f>"840357203637"</f>
        <v>840357203637</v>
      </c>
      <c r="C92" s="13" t="s">
        <v>8041</v>
      </c>
      <c r="D92" s="13" t="s">
        <v>8181</v>
      </c>
      <c r="E92" s="13" t="s">
        <v>8045</v>
      </c>
      <c r="F92" s="37"/>
    </row>
    <row r="93" spans="1:6" s="44" customFormat="1" ht="14.4" thickBot="1">
      <c r="A93" s="45">
        <v>70344</v>
      </c>
      <c r="B93" s="169" t="str">
        <f>"840357215951"</f>
        <v>840357215951</v>
      </c>
      <c r="C93" s="13" t="s">
        <v>8039</v>
      </c>
      <c r="D93" s="13" t="s">
        <v>8181</v>
      </c>
      <c r="E93" s="13" t="s">
        <v>8125</v>
      </c>
      <c r="F93" s="37"/>
    </row>
    <row r="94" spans="1:6" s="44" customFormat="1" ht="14.4" thickBot="1">
      <c r="A94" s="13">
        <v>70344</v>
      </c>
      <c r="B94" s="169" t="str">
        <f>"840357215876"</f>
        <v>840357215876</v>
      </c>
      <c r="C94" s="13" t="s">
        <v>8040</v>
      </c>
      <c r="D94" s="13" t="s">
        <v>8181</v>
      </c>
      <c r="E94" s="13" t="s">
        <v>8125</v>
      </c>
      <c r="F94" s="37"/>
    </row>
    <row r="95" spans="1:6" s="44" customFormat="1" ht="14.4" thickBot="1">
      <c r="A95" s="13">
        <v>70344</v>
      </c>
      <c r="B95" s="169" t="str">
        <f>"840357215968"</f>
        <v>840357215968</v>
      </c>
      <c r="C95" s="13" t="s">
        <v>8041</v>
      </c>
      <c r="D95" s="13" t="s">
        <v>8181</v>
      </c>
      <c r="E95" s="13" t="s">
        <v>8125</v>
      </c>
      <c r="F95" s="37"/>
    </row>
    <row r="96" spans="1:6" s="44" customFormat="1" ht="14.4" thickBot="1">
      <c r="A96" s="13">
        <v>70344</v>
      </c>
      <c r="B96" s="169" t="str">
        <f>"840357203675"</f>
        <v>840357203675</v>
      </c>
      <c r="C96" s="13" t="s">
        <v>8039</v>
      </c>
      <c r="D96" s="13" t="s">
        <v>8181</v>
      </c>
      <c r="E96" s="13" t="s">
        <v>8042</v>
      </c>
      <c r="F96" s="37"/>
    </row>
    <row r="97" spans="1:6" ht="14.4" thickBot="1">
      <c r="A97" s="17">
        <v>70344</v>
      </c>
      <c r="B97" s="169" t="str">
        <f>"840357203682"</f>
        <v>840357203682</v>
      </c>
      <c r="C97" s="13" t="s">
        <v>8040</v>
      </c>
      <c r="D97" s="13" t="s">
        <v>8181</v>
      </c>
      <c r="E97" s="13" t="s">
        <v>8042</v>
      </c>
      <c r="F97" s="37"/>
    </row>
    <row r="98" spans="1:6" s="44" customFormat="1" ht="14.4" thickBot="1">
      <c r="A98" s="13">
        <v>70344</v>
      </c>
      <c r="B98" s="169" t="str">
        <f>"840357203699"</f>
        <v>840357203699</v>
      </c>
      <c r="C98" s="13" t="s">
        <v>8041</v>
      </c>
      <c r="D98" s="13" t="s">
        <v>8181</v>
      </c>
      <c r="E98" s="13" t="s">
        <v>8042</v>
      </c>
      <c r="F98" s="37"/>
    </row>
    <row r="99" spans="1:6" s="44" customFormat="1" ht="14.4" thickBot="1">
      <c r="A99" s="45">
        <v>70344</v>
      </c>
      <c r="B99" s="169" t="str">
        <f>"840357215975"</f>
        <v>840357215975</v>
      </c>
      <c r="C99" s="13" t="s">
        <v>8039</v>
      </c>
      <c r="D99" s="13" t="s">
        <v>8181</v>
      </c>
      <c r="E99" s="13" t="s">
        <v>8126</v>
      </c>
      <c r="F99" s="37"/>
    </row>
    <row r="100" spans="1:6" s="44" customFormat="1" ht="14.4" thickBot="1">
      <c r="A100" s="13">
        <v>70344</v>
      </c>
      <c r="B100" s="169" t="str">
        <f>"840357215883"</f>
        <v>840357215883</v>
      </c>
      <c r="C100" s="13" t="s">
        <v>8040</v>
      </c>
      <c r="D100" s="13" t="s">
        <v>8181</v>
      </c>
      <c r="E100" s="13" t="s">
        <v>8126</v>
      </c>
      <c r="F100" s="37"/>
    </row>
    <row r="101" spans="1:6" s="44" customFormat="1" ht="14.4" thickBot="1">
      <c r="A101" s="13">
        <v>70344</v>
      </c>
      <c r="B101" s="169" t="str">
        <f>"840357215982"</f>
        <v>840357215982</v>
      </c>
      <c r="C101" s="13" t="s">
        <v>8041</v>
      </c>
      <c r="D101" s="13" t="s">
        <v>8181</v>
      </c>
      <c r="E101" s="13" t="s">
        <v>8126</v>
      </c>
      <c r="F101" s="37"/>
    </row>
    <row r="102" spans="1:6" ht="14.4" thickBot="1">
      <c r="A102" s="17">
        <v>70344</v>
      </c>
      <c r="B102" s="169" t="str">
        <f>"840357203590"</f>
        <v>840357203590</v>
      </c>
      <c r="C102" s="13" t="s">
        <v>8040</v>
      </c>
      <c r="D102" s="13" t="s">
        <v>8181</v>
      </c>
      <c r="E102" s="7" t="s">
        <v>8051</v>
      </c>
      <c r="F102" s="37"/>
    </row>
    <row r="103" spans="1:6" ht="14.4" thickBot="1">
      <c r="A103" s="17">
        <v>70344</v>
      </c>
      <c r="B103" s="169" t="str">
        <f>"840357203651"</f>
        <v>840357203651</v>
      </c>
      <c r="C103" s="13" t="s">
        <v>8040</v>
      </c>
      <c r="D103" s="13" t="s">
        <v>8181</v>
      </c>
      <c r="E103" s="13" t="s">
        <v>8044</v>
      </c>
      <c r="F103" s="37"/>
    </row>
    <row r="104" spans="1:6" ht="14.4" thickBot="1">
      <c r="A104" s="17">
        <v>70344</v>
      </c>
      <c r="B104" s="169" t="str">
        <f>"840357207277"</f>
        <v>840357207277</v>
      </c>
      <c r="C104" s="13" t="s">
        <v>8040</v>
      </c>
      <c r="D104" s="13" t="s">
        <v>8181</v>
      </c>
      <c r="E104" s="13" t="s">
        <v>8043</v>
      </c>
      <c r="F104" s="37"/>
    </row>
    <row r="105" spans="1:6" s="44" customFormat="1" ht="14.4" thickBot="1">
      <c r="A105" s="13">
        <v>70344</v>
      </c>
      <c r="B105" s="169" t="str">
        <f>"840357215890"</f>
        <v>840357215890</v>
      </c>
      <c r="C105" s="13" t="s">
        <v>8040</v>
      </c>
      <c r="D105" s="13" t="s">
        <v>8181</v>
      </c>
      <c r="E105" s="13" t="s">
        <v>8127</v>
      </c>
      <c r="F105" s="37"/>
    </row>
    <row r="106" spans="1:6" s="44" customFormat="1" ht="14.4" thickBot="1">
      <c r="A106" s="13">
        <v>70344</v>
      </c>
      <c r="B106" s="169" t="str">
        <f>"840357216712"</f>
        <v>840357216712</v>
      </c>
      <c r="C106" s="120" t="s">
        <v>8040</v>
      </c>
      <c r="D106" s="13" t="s">
        <v>8181</v>
      </c>
      <c r="E106" s="167" t="s">
        <v>8170</v>
      </c>
      <c r="F106" s="37"/>
    </row>
    <row r="107" spans="1:6" ht="14.4" thickBot="1">
      <c r="A107" s="246" t="s">
        <v>8148</v>
      </c>
      <c r="B107" s="251"/>
      <c r="C107" s="248"/>
      <c r="D107" s="248"/>
      <c r="E107" s="249"/>
      <c r="F107" s="37"/>
    </row>
    <row r="108" spans="1:6" ht="14.4" thickBot="1">
      <c r="A108" s="39" t="s">
        <v>8036</v>
      </c>
      <c r="B108" s="40" t="s">
        <v>8062</v>
      </c>
      <c r="C108" s="41" t="s">
        <v>8038</v>
      </c>
      <c r="D108" s="39" t="s">
        <v>8048</v>
      </c>
      <c r="E108" s="42" t="s">
        <v>8037</v>
      </c>
      <c r="F108" s="37"/>
    </row>
    <row r="109" spans="1:6" ht="14.4" thickBot="1">
      <c r="A109" s="17">
        <v>70373</v>
      </c>
      <c r="B109" s="169" t="str">
        <f>"840357207338"</f>
        <v>840357207338</v>
      </c>
      <c r="C109" s="19" t="s">
        <v>8040</v>
      </c>
      <c r="D109" s="13" t="s">
        <v>8120</v>
      </c>
      <c r="E109" s="13" t="s">
        <v>8045</v>
      </c>
      <c r="F109" s="37"/>
    </row>
    <row r="110" spans="1:6" ht="14.4" thickBot="1">
      <c r="A110" s="17">
        <v>70373</v>
      </c>
      <c r="B110" s="169" t="str">
        <f>"840357207352"</f>
        <v>840357207352</v>
      </c>
      <c r="C110" s="19" t="s">
        <v>8040</v>
      </c>
      <c r="D110" s="13" t="s">
        <v>8120</v>
      </c>
      <c r="E110" s="13" t="s">
        <v>8119</v>
      </c>
      <c r="F110" s="37"/>
    </row>
    <row r="111" spans="1:6" ht="14.4" thickBot="1">
      <c r="A111" s="17">
        <v>70373</v>
      </c>
      <c r="B111" s="169" t="str">
        <f>"840357207345"</f>
        <v>840357207345</v>
      </c>
      <c r="C111" s="19" t="s">
        <v>8040</v>
      </c>
      <c r="D111" s="13" t="s">
        <v>8120</v>
      </c>
      <c r="E111" s="13" t="s">
        <v>8044</v>
      </c>
      <c r="F111" s="37"/>
    </row>
    <row r="112" spans="1:6" s="44" customFormat="1" ht="14.4" thickBot="1">
      <c r="A112" s="17">
        <v>70373</v>
      </c>
      <c r="B112" s="169" t="str">
        <f>"840357215906"</f>
        <v>840357215906</v>
      </c>
      <c r="C112" s="19" t="s">
        <v>8040</v>
      </c>
      <c r="D112" s="13" t="s">
        <v>8120</v>
      </c>
      <c r="E112" s="13" t="s">
        <v>8122</v>
      </c>
      <c r="F112" s="37"/>
    </row>
    <row r="113" spans="1:6" ht="14.4" thickBot="1">
      <c r="A113" s="246" t="s">
        <v>8149</v>
      </c>
      <c r="B113" s="250"/>
      <c r="C113" s="248"/>
      <c r="D113" s="248"/>
      <c r="E113" s="249"/>
      <c r="F113" s="37"/>
    </row>
    <row r="114" spans="1:6" ht="14.4" thickBot="1">
      <c r="A114" s="39" t="s">
        <v>8036</v>
      </c>
      <c r="B114" s="40" t="s">
        <v>8062</v>
      </c>
      <c r="C114" s="41" t="s">
        <v>8038</v>
      </c>
      <c r="D114" s="39" t="s">
        <v>8048</v>
      </c>
      <c r="E114" s="42" t="s">
        <v>8037</v>
      </c>
      <c r="F114" s="37"/>
    </row>
    <row r="115" spans="1:6" ht="14.4" thickBot="1">
      <c r="A115" s="17">
        <v>70374</v>
      </c>
      <c r="B115" s="169" t="str">
        <f>"840357207307"</f>
        <v>840357207307</v>
      </c>
      <c r="C115" s="19" t="s">
        <v>8040</v>
      </c>
      <c r="D115" s="13" t="s">
        <v>8121</v>
      </c>
      <c r="E115" s="13" t="s">
        <v>8045</v>
      </c>
      <c r="F115" s="37"/>
    </row>
    <row r="116" spans="1:6" ht="14.4" thickBot="1">
      <c r="A116" s="17">
        <v>70374</v>
      </c>
      <c r="B116" s="169" t="str">
        <f>"840357207321"</f>
        <v>840357207321</v>
      </c>
      <c r="C116" s="19" t="s">
        <v>8040</v>
      </c>
      <c r="D116" s="13" t="s">
        <v>8121</v>
      </c>
      <c r="E116" s="13" t="s">
        <v>8119</v>
      </c>
      <c r="F116" s="37"/>
    </row>
    <row r="117" spans="1:6" ht="14.4" thickBot="1">
      <c r="A117" s="17">
        <v>70374</v>
      </c>
      <c r="B117" s="169" t="str">
        <f>"840357207314"</f>
        <v>840357207314</v>
      </c>
      <c r="C117" s="19" t="s">
        <v>8040</v>
      </c>
      <c r="D117" s="13" t="s">
        <v>8121</v>
      </c>
      <c r="E117" s="13" t="s">
        <v>8044</v>
      </c>
      <c r="F117" s="37"/>
    </row>
    <row r="118" spans="1:6" ht="14.4" thickBot="1">
      <c r="A118" s="246" t="s">
        <v>8150</v>
      </c>
      <c r="B118" s="250"/>
      <c r="C118" s="248"/>
      <c r="D118" s="248"/>
      <c r="E118" s="249"/>
      <c r="F118" s="37"/>
    </row>
    <row r="119" spans="1:6" ht="14.4" thickBot="1">
      <c r="A119" s="39" t="s">
        <v>8036</v>
      </c>
      <c r="B119" s="40" t="s">
        <v>8062</v>
      </c>
      <c r="C119" s="41" t="s">
        <v>8038</v>
      </c>
      <c r="D119" s="39" t="s">
        <v>8048</v>
      </c>
      <c r="E119" s="42" t="s">
        <v>8037</v>
      </c>
      <c r="F119" s="37"/>
    </row>
    <row r="120" spans="1:6" ht="14.4" thickBot="1">
      <c r="A120" s="17">
        <v>70353</v>
      </c>
      <c r="B120" s="169" t="str">
        <f>"840357212448"</f>
        <v>840357212448</v>
      </c>
      <c r="C120" s="19" t="s">
        <v>8039</v>
      </c>
      <c r="D120" s="13" t="s">
        <v>8123</v>
      </c>
      <c r="E120" s="13" t="s">
        <v>8045</v>
      </c>
      <c r="F120" s="37"/>
    </row>
    <row r="121" spans="1:6" ht="14.4" thickBot="1">
      <c r="A121" s="17">
        <v>70353</v>
      </c>
      <c r="B121" s="169" t="str">
        <f>"840357210055"</f>
        <v>840357210055</v>
      </c>
      <c r="C121" s="19" t="s">
        <v>8040</v>
      </c>
      <c r="D121" s="13" t="s">
        <v>8123</v>
      </c>
      <c r="E121" s="13" t="s">
        <v>8045</v>
      </c>
      <c r="F121" s="37"/>
    </row>
    <row r="122" spans="1:6" ht="14.4" thickBot="1">
      <c r="A122" s="17">
        <v>70353</v>
      </c>
      <c r="B122" s="169" t="str">
        <f>"840357212455"</f>
        <v>840357212455</v>
      </c>
      <c r="C122" s="19" t="s">
        <v>8041</v>
      </c>
      <c r="D122" s="13" t="s">
        <v>8123</v>
      </c>
      <c r="E122" s="13" t="s">
        <v>8045</v>
      </c>
      <c r="F122" s="37"/>
    </row>
    <row r="123" spans="1:6" ht="14.4" thickBot="1">
      <c r="A123" s="17">
        <v>70353</v>
      </c>
      <c r="B123" s="169" t="str">
        <f>"840357212486"</f>
        <v>840357212486</v>
      </c>
      <c r="C123" s="19" t="s">
        <v>8039</v>
      </c>
      <c r="D123" s="13" t="s">
        <v>8123</v>
      </c>
      <c r="E123" s="13" t="s">
        <v>8044</v>
      </c>
      <c r="F123" s="37"/>
    </row>
    <row r="124" spans="1:6" ht="14.4" thickBot="1">
      <c r="A124" s="17">
        <v>70353</v>
      </c>
      <c r="B124" s="169" t="str">
        <f>"840357210062"</f>
        <v>840357210062</v>
      </c>
      <c r="C124" s="19" t="s">
        <v>8040</v>
      </c>
      <c r="D124" s="13" t="s">
        <v>8123</v>
      </c>
      <c r="E124" s="13" t="s">
        <v>8044</v>
      </c>
      <c r="F124" s="37"/>
    </row>
    <row r="125" spans="1:6" ht="14.4" thickBot="1">
      <c r="A125" s="17">
        <v>70353</v>
      </c>
      <c r="B125" s="169" t="str">
        <f>"840357212493"</f>
        <v>840357212493</v>
      </c>
      <c r="C125" s="19" t="s">
        <v>8041</v>
      </c>
      <c r="D125" s="13" t="s">
        <v>8123</v>
      </c>
      <c r="E125" s="13" t="s">
        <v>8044</v>
      </c>
      <c r="F125" s="37"/>
    </row>
    <row r="126" spans="1:6" ht="14.4" thickBot="1">
      <c r="A126" s="17">
        <v>70353</v>
      </c>
      <c r="B126" s="169" t="str">
        <f>"840357212509"</f>
        <v>840357212509</v>
      </c>
      <c r="C126" s="19" t="s">
        <v>8039</v>
      </c>
      <c r="D126" s="13" t="s">
        <v>8123</v>
      </c>
      <c r="E126" s="13" t="s">
        <v>8042</v>
      </c>
      <c r="F126" s="37"/>
    </row>
    <row r="127" spans="1:6" ht="14.4" thickBot="1">
      <c r="A127" s="17">
        <v>70353</v>
      </c>
      <c r="B127" s="169" t="str">
        <f>"840357210079"</f>
        <v>840357210079</v>
      </c>
      <c r="C127" s="19" t="s">
        <v>8040</v>
      </c>
      <c r="D127" s="13" t="s">
        <v>8123</v>
      </c>
      <c r="E127" s="13" t="s">
        <v>8042</v>
      </c>
      <c r="F127" s="37"/>
    </row>
    <row r="128" spans="1:6" ht="14.4" thickBot="1">
      <c r="A128" s="17">
        <v>70353</v>
      </c>
      <c r="B128" s="169" t="str">
        <f>"840357212516"</f>
        <v>840357212516</v>
      </c>
      <c r="C128" s="19" t="s">
        <v>8041</v>
      </c>
      <c r="D128" s="13" t="s">
        <v>8123</v>
      </c>
      <c r="E128" s="13" t="s">
        <v>8042</v>
      </c>
      <c r="F128" s="37"/>
    </row>
    <row r="129" spans="1:6" ht="14.4" thickBot="1">
      <c r="A129" s="119">
        <v>70402</v>
      </c>
      <c r="B129" s="169" t="str">
        <f>"840357211670"</f>
        <v>840357211670</v>
      </c>
      <c r="C129" s="175" t="s">
        <v>8040</v>
      </c>
      <c r="D129" s="120" t="s">
        <v>8174</v>
      </c>
      <c r="E129" s="120" t="s">
        <v>8060</v>
      </c>
      <c r="F129" s="37"/>
    </row>
    <row r="130" spans="1:6" ht="14.4" thickBot="1">
      <c r="A130" s="119">
        <v>70451</v>
      </c>
      <c r="B130" s="169" t="str">
        <f>"840357214527"</f>
        <v>840357214527</v>
      </c>
      <c r="C130" s="175" t="s">
        <v>8040</v>
      </c>
      <c r="D130" s="120" t="s">
        <v>8176</v>
      </c>
      <c r="E130" s="120" t="s">
        <v>8175</v>
      </c>
      <c r="F130" s="37"/>
    </row>
    <row r="131" spans="1:6" ht="14.4" thickBot="1">
      <c r="A131" s="119">
        <v>70451</v>
      </c>
      <c r="B131" s="169" t="str">
        <f>"840357216200"</f>
        <v>840357216200</v>
      </c>
      <c r="C131" s="175" t="s">
        <v>8040</v>
      </c>
      <c r="D131" s="120" t="s">
        <v>8176</v>
      </c>
      <c r="E131" s="120" t="s">
        <v>8178</v>
      </c>
      <c r="F131" s="37"/>
    </row>
    <row r="132" spans="1:6" ht="14.4" thickBot="1">
      <c r="A132" s="119">
        <v>70482</v>
      </c>
      <c r="B132" s="169" t="str">
        <f>"840357216637"</f>
        <v>840357216637</v>
      </c>
      <c r="C132" s="175" t="s">
        <v>8040</v>
      </c>
      <c r="D132" s="120" t="s">
        <v>8177</v>
      </c>
      <c r="E132" s="120" t="s">
        <v>8045</v>
      </c>
      <c r="F132" s="37"/>
    </row>
    <row r="133" spans="1:6" ht="14.4" thickBot="1">
      <c r="A133" s="246" t="s">
        <v>8182</v>
      </c>
      <c r="B133" s="250"/>
      <c r="C133" s="248"/>
      <c r="D133" s="248"/>
      <c r="E133" s="249"/>
      <c r="F133" s="37"/>
    </row>
    <row r="134" spans="1:6" ht="14.4" thickBot="1">
      <c r="A134" s="39" t="s">
        <v>8036</v>
      </c>
      <c r="B134" s="40" t="s">
        <v>8062</v>
      </c>
      <c r="C134" s="41" t="s">
        <v>8038</v>
      </c>
      <c r="D134" s="39" t="s">
        <v>8048</v>
      </c>
      <c r="E134" s="42" t="s">
        <v>8037</v>
      </c>
      <c r="F134" s="37"/>
    </row>
    <row r="135" spans="1:6" ht="14.4" thickBot="1">
      <c r="A135" s="17">
        <v>70238</v>
      </c>
      <c r="B135" s="169" t="str">
        <f>"810310029390"</f>
        <v>810310029390</v>
      </c>
      <c r="C135" s="13" t="s">
        <v>8039</v>
      </c>
      <c r="D135" s="13" t="s">
        <v>8128</v>
      </c>
      <c r="E135" s="13" t="s">
        <v>8045</v>
      </c>
      <c r="F135" s="37"/>
    </row>
    <row r="136" spans="1:6" ht="14.4" thickBot="1">
      <c r="A136" s="17">
        <v>70238</v>
      </c>
      <c r="B136" s="169" t="str">
        <f>"810310029406"</f>
        <v>810310029406</v>
      </c>
      <c r="C136" s="13" t="s">
        <v>8040</v>
      </c>
      <c r="D136" s="13" t="s">
        <v>8128</v>
      </c>
      <c r="E136" s="13" t="s">
        <v>8045</v>
      </c>
      <c r="F136" s="37"/>
    </row>
    <row r="137" spans="1:6" ht="14.4" thickBot="1">
      <c r="A137" s="17">
        <v>70238</v>
      </c>
      <c r="B137" s="169" t="str">
        <f>"810310029413"</f>
        <v>810310029413</v>
      </c>
      <c r="C137" s="13" t="s">
        <v>8041</v>
      </c>
      <c r="D137" s="13" t="s">
        <v>8128</v>
      </c>
      <c r="E137" s="13" t="s">
        <v>8045</v>
      </c>
      <c r="F137" s="37"/>
    </row>
    <row r="138" spans="1:6" ht="14.4" thickBot="1">
      <c r="A138" s="17">
        <v>70238</v>
      </c>
      <c r="B138" s="169" t="str">
        <f>"810310029703"</f>
        <v>810310029703</v>
      </c>
      <c r="C138" s="13" t="s">
        <v>8039</v>
      </c>
      <c r="D138" s="13" t="s">
        <v>8128</v>
      </c>
      <c r="E138" s="13" t="s">
        <v>8130</v>
      </c>
      <c r="F138" s="37"/>
    </row>
    <row r="139" spans="1:6" ht="14.4" thickBot="1">
      <c r="A139" s="17">
        <v>70238</v>
      </c>
      <c r="B139" s="169" t="str">
        <f>"810310029710"</f>
        <v>810310029710</v>
      </c>
      <c r="C139" s="13" t="s">
        <v>8040</v>
      </c>
      <c r="D139" s="13" t="s">
        <v>8128</v>
      </c>
      <c r="E139" s="13" t="s">
        <v>8130</v>
      </c>
      <c r="F139" s="37"/>
    </row>
    <row r="140" spans="1:6" ht="14.4" thickBot="1">
      <c r="A140" s="17">
        <v>70238</v>
      </c>
      <c r="B140" s="169" t="str">
        <f>"810310029727"</f>
        <v>810310029727</v>
      </c>
      <c r="C140" s="13" t="s">
        <v>8041</v>
      </c>
      <c r="D140" s="13" t="s">
        <v>8128</v>
      </c>
      <c r="E140" s="13" t="s">
        <v>8130</v>
      </c>
      <c r="F140" s="37"/>
    </row>
    <row r="141" spans="1:6" ht="14.4" thickBot="1">
      <c r="A141" s="17">
        <v>70238</v>
      </c>
      <c r="B141" s="169" t="str">
        <f>"810092485544"</f>
        <v>810092485544</v>
      </c>
      <c r="C141" s="13" t="s">
        <v>8040</v>
      </c>
      <c r="D141" s="13" t="s">
        <v>8128</v>
      </c>
      <c r="E141" s="13" t="s">
        <v>8129</v>
      </c>
      <c r="F141" s="37"/>
    </row>
    <row r="142" spans="1:6" ht="14.4" thickBot="1">
      <c r="A142" s="17">
        <v>70238</v>
      </c>
      <c r="B142" s="169" t="str">
        <f>"810310029437"</f>
        <v>810310029437</v>
      </c>
      <c r="C142" s="13" t="s">
        <v>8040</v>
      </c>
      <c r="D142" s="13" t="s">
        <v>8128</v>
      </c>
      <c r="E142" s="13" t="s">
        <v>8044</v>
      </c>
      <c r="F142" s="37"/>
    </row>
    <row r="143" spans="1:6" ht="14.4" thickBot="1">
      <c r="A143" s="17">
        <v>70238</v>
      </c>
      <c r="B143" s="169" t="str">
        <f>"810092485575"</f>
        <v>810092485575</v>
      </c>
      <c r="C143" s="13" t="s">
        <v>8040</v>
      </c>
      <c r="D143" s="13" t="s">
        <v>8128</v>
      </c>
      <c r="E143" s="13" t="s">
        <v>8131</v>
      </c>
      <c r="F143" s="37"/>
    </row>
    <row r="144" spans="1:6" ht="14.4" thickBot="1">
      <c r="A144" s="246" t="s">
        <v>8183</v>
      </c>
      <c r="B144" s="250"/>
      <c r="C144" s="248"/>
      <c r="D144" s="248"/>
      <c r="E144" s="249"/>
      <c r="F144" s="37"/>
    </row>
    <row r="145" spans="1:6" ht="14.4" thickBot="1">
      <c r="A145" s="39" t="s">
        <v>8036</v>
      </c>
      <c r="B145" s="40" t="s">
        <v>8062</v>
      </c>
      <c r="C145" s="41" t="s">
        <v>8038</v>
      </c>
      <c r="D145" s="39" t="s">
        <v>8048</v>
      </c>
      <c r="E145" s="42" t="s">
        <v>8037</v>
      </c>
      <c r="F145" s="37"/>
    </row>
    <row r="146" spans="1:6" ht="14.4" thickBot="1">
      <c r="A146" s="17">
        <v>70148</v>
      </c>
      <c r="B146" s="169" t="str">
        <f>"810310023367"</f>
        <v>810310023367</v>
      </c>
      <c r="C146" s="13" t="s">
        <v>8134</v>
      </c>
      <c r="D146" s="13" t="s">
        <v>8133</v>
      </c>
      <c r="E146" s="13" t="s">
        <v>8135</v>
      </c>
      <c r="F146" s="37"/>
    </row>
    <row r="147" spans="1:6" ht="14.4" thickBot="1">
      <c r="A147" s="17">
        <v>70148</v>
      </c>
      <c r="B147" s="169" t="str">
        <f>"840357207925"</f>
        <v>840357207925</v>
      </c>
      <c r="C147" s="13" t="s">
        <v>8134</v>
      </c>
      <c r="D147" s="13" t="s">
        <v>8133</v>
      </c>
      <c r="E147" s="13" t="s">
        <v>8043</v>
      </c>
      <c r="F147" s="37"/>
    </row>
    <row r="148" spans="1:6" ht="14.4" thickBot="1">
      <c r="A148" s="17">
        <v>70148</v>
      </c>
      <c r="B148" s="169" t="str">
        <f>"840357202135"</f>
        <v>840357202135</v>
      </c>
      <c r="C148" s="13" t="s">
        <v>8134</v>
      </c>
      <c r="D148" s="13" t="s">
        <v>8133</v>
      </c>
      <c r="E148" s="13" t="s">
        <v>8136</v>
      </c>
      <c r="F148" s="37"/>
    </row>
    <row r="149" spans="1:6" ht="14.4" thickBot="1">
      <c r="A149" s="17">
        <v>70148</v>
      </c>
      <c r="B149" s="169" t="str">
        <f>"840357216880"</f>
        <v>840357216880</v>
      </c>
      <c r="C149" s="120" t="s">
        <v>8134</v>
      </c>
      <c r="D149" s="120" t="s">
        <v>8133</v>
      </c>
      <c r="E149" s="120" t="s">
        <v>8161</v>
      </c>
      <c r="F149" s="37"/>
    </row>
    <row r="150" spans="1:6" ht="14.4" thickBot="1">
      <c r="A150" s="17">
        <v>70148</v>
      </c>
      <c r="B150" s="169" t="str">
        <f>"840357216873"</f>
        <v>840357216873</v>
      </c>
      <c r="C150" s="120" t="s">
        <v>8134</v>
      </c>
      <c r="D150" s="120" t="s">
        <v>8133</v>
      </c>
      <c r="E150" s="120" t="s">
        <v>8172</v>
      </c>
      <c r="F150" s="37"/>
    </row>
    <row r="151" spans="1:6" ht="14.4" thickBot="1">
      <c r="A151" s="17">
        <v>70148</v>
      </c>
      <c r="B151" s="169" t="str">
        <f>"840357216897"</f>
        <v>840357216897</v>
      </c>
      <c r="C151" s="120" t="s">
        <v>8134</v>
      </c>
      <c r="D151" s="120" t="s">
        <v>8133</v>
      </c>
      <c r="E151" s="120" t="s">
        <v>8173</v>
      </c>
      <c r="F151" s="37"/>
    </row>
    <row r="152" spans="1:6" ht="14.4" thickBot="1">
      <c r="A152" s="246" t="s">
        <v>8184</v>
      </c>
      <c r="B152" s="250"/>
      <c r="C152" s="248"/>
      <c r="D152" s="248"/>
      <c r="E152" s="249"/>
      <c r="F152" s="37"/>
    </row>
    <row r="153" spans="1:6" ht="14.4" thickBot="1">
      <c r="A153" s="39" t="s">
        <v>8036</v>
      </c>
      <c r="B153" s="40" t="s">
        <v>8062</v>
      </c>
      <c r="C153" s="41" t="s">
        <v>8038</v>
      </c>
      <c r="D153" s="39" t="s">
        <v>8048</v>
      </c>
      <c r="E153" s="42" t="s">
        <v>8037</v>
      </c>
      <c r="F153" s="37"/>
    </row>
    <row r="154" spans="1:6" ht="14.4" thickBot="1">
      <c r="A154" s="17">
        <v>1000000098</v>
      </c>
      <c r="B154" s="169" t="str">
        <f>"810310022094"</f>
        <v>810310022094</v>
      </c>
      <c r="C154" s="13" t="s">
        <v>8134</v>
      </c>
      <c r="D154" s="13" t="s">
        <v>8138</v>
      </c>
      <c r="E154" s="13" t="s">
        <v>8045</v>
      </c>
      <c r="F154" s="37"/>
    </row>
    <row r="155" spans="1:6" ht="14.4" thickBot="1">
      <c r="A155" s="17">
        <v>1000000098</v>
      </c>
      <c r="B155" s="169" t="str">
        <f>"810310024081"</f>
        <v>810310024081</v>
      </c>
      <c r="C155" s="13" t="s">
        <v>8134</v>
      </c>
      <c r="D155" s="13" t="s">
        <v>8138</v>
      </c>
      <c r="E155" s="13" t="s">
        <v>8044</v>
      </c>
      <c r="F155" s="37"/>
    </row>
    <row r="156" spans="1:6" ht="14.4" thickBot="1">
      <c r="A156" s="17">
        <v>1000000098</v>
      </c>
      <c r="B156" s="169" t="str">
        <f>"840357216859"</f>
        <v>840357216859</v>
      </c>
      <c r="C156" s="120" t="s">
        <v>8134</v>
      </c>
      <c r="D156" s="120" t="s">
        <v>8138</v>
      </c>
      <c r="E156" s="120" t="s">
        <v>8162</v>
      </c>
      <c r="F156" s="37"/>
    </row>
    <row r="157" spans="1:6" ht="14.4" thickBot="1">
      <c r="A157" s="17">
        <v>1000000098</v>
      </c>
      <c r="B157" s="169" t="str">
        <f>"840357216842"</f>
        <v>840357216842</v>
      </c>
      <c r="C157" s="120" t="s">
        <v>8134</v>
      </c>
      <c r="D157" s="120" t="s">
        <v>8138</v>
      </c>
      <c r="E157" s="120" t="s">
        <v>8171</v>
      </c>
      <c r="F157" s="37"/>
    </row>
    <row r="158" spans="1:6">
      <c r="A158" s="20"/>
      <c r="B158" s="20"/>
      <c r="C158" s="20"/>
      <c r="D158" s="21"/>
      <c r="E158" s="22"/>
      <c r="F158" s="37"/>
    </row>
    <row r="159" spans="1:6" ht="14.4" thickBot="1">
      <c r="A159" s="47"/>
      <c r="B159" s="47"/>
      <c r="C159" s="47"/>
      <c r="D159" s="48"/>
      <c r="E159" s="49"/>
      <c r="F159" s="50"/>
    </row>
  </sheetData>
  <mergeCells count="11">
    <mergeCell ref="A107:E107"/>
    <mergeCell ref="A113:E113"/>
    <mergeCell ref="A118:E118"/>
    <mergeCell ref="A152:E152"/>
    <mergeCell ref="A133:E133"/>
    <mergeCell ref="A144:E144"/>
    <mergeCell ref="A2:E2"/>
    <mergeCell ref="A34:E34"/>
    <mergeCell ref="A58:E58"/>
    <mergeCell ref="A69:E69"/>
    <mergeCell ref="A88:E88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DLAvail</vt:lpstr>
      <vt:lpstr>Sheet1</vt:lpstr>
      <vt:lpstr>MPP</vt:lpstr>
      <vt:lpstr>UPC LIST</vt:lpstr>
      <vt:lpstr>Avail</vt:lpstr>
      <vt:lpstr>DEC</vt:lpstr>
    </vt:vector>
  </TitlesOfParts>
  <Company>Spy Optic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hthomas</dc:creator>
  <cp:lastModifiedBy>Makena Woods</cp:lastModifiedBy>
  <cp:lastPrinted>2025-09-24T22:31:08Z</cp:lastPrinted>
  <dcterms:created xsi:type="dcterms:W3CDTF">2008-05-30T17:28:16Z</dcterms:created>
  <dcterms:modified xsi:type="dcterms:W3CDTF">2025-12-31T17:05:26Z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20080922</vt:lpwstr>
  </property>
  <property fmtid="{D5CDD505-2E9C-101B-9397-08002B2CF9AE}" pid="3" name="Type">
    <vt:lpwstr>2009</vt:lpwstr>
  </property>
</Properties>
</file>