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75" windowWidth="12075" windowHeight="12345" firstSheet="1" activeTab="2"/>
  </bookViews>
  <sheets>
    <sheet name="Calculations" sheetId="2" r:id="rId1"/>
    <sheet name="Handicap Points" sheetId="1" r:id="rId2"/>
    <sheet name="HANDICAP CALCULATOR" sheetId="3" r:id="rId3"/>
    <sheet name="Sheet1" sheetId="4" r:id="rId4"/>
  </sheets>
  <calcPr calcId="145621"/>
</workbook>
</file>

<file path=xl/calcChain.xml><?xml version="1.0" encoding="utf-8"?>
<calcChain xmlns="http://schemas.openxmlformats.org/spreadsheetml/2006/main">
  <c r="B3" i="3" l="1"/>
  <c r="B4" i="3" s="1"/>
  <c r="B5" i="3" l="1"/>
  <c r="B6" i="3" s="1"/>
  <c r="B7" i="3" s="1"/>
  <c r="B8" i="3" s="1"/>
  <c r="B9" i="3" s="1"/>
  <c r="B10" i="3" s="1"/>
  <c r="B11" i="3" s="1"/>
  <c r="B12" i="3" s="1"/>
  <c r="B13" i="3" s="1"/>
  <c r="I2" i="3" l="1" a="1"/>
  <c r="I2" i="3" s="1"/>
  <c r="I4" i="3" a="1"/>
  <c r="I4" i="3" s="1"/>
  <c r="E39" i="2"/>
  <c r="F39" i="2" s="1"/>
  <c r="E38" i="2"/>
  <c r="F38" i="2" s="1"/>
  <c r="K38" i="2" s="1"/>
  <c r="E37" i="2"/>
  <c r="F37" i="2" s="1"/>
  <c r="E36" i="2"/>
  <c r="F36" i="2" s="1"/>
  <c r="E35" i="2"/>
  <c r="F35" i="2" s="1"/>
  <c r="E34" i="2"/>
  <c r="F34" i="2" s="1"/>
  <c r="E33" i="2"/>
  <c r="F33" i="2" s="1"/>
  <c r="E32" i="2"/>
  <c r="F32" i="2" s="1"/>
  <c r="E31" i="2"/>
  <c r="F31" i="2" s="1"/>
  <c r="E30" i="2"/>
  <c r="F30" i="2" s="1"/>
  <c r="E29" i="2"/>
  <c r="F29" i="2" s="1"/>
  <c r="E28" i="2"/>
  <c r="F28" i="2" s="1"/>
  <c r="E27" i="2"/>
  <c r="F27" i="2" s="1"/>
  <c r="E26" i="2"/>
  <c r="F26" i="2" s="1"/>
  <c r="E25" i="2"/>
  <c r="F25" i="2" s="1"/>
  <c r="E24" i="2"/>
  <c r="F24" i="2" s="1"/>
  <c r="E23" i="2"/>
  <c r="F23" i="2" s="1"/>
  <c r="E22" i="2"/>
  <c r="F22" i="2" s="1"/>
  <c r="E21" i="2"/>
  <c r="F21" i="2" s="1"/>
  <c r="E20" i="2"/>
  <c r="F20" i="2" s="1"/>
  <c r="E19" i="2"/>
  <c r="F19" i="2" s="1"/>
  <c r="E18" i="2"/>
  <c r="F18" i="2" s="1"/>
  <c r="E17" i="2"/>
  <c r="E16" i="2"/>
  <c r="E15" i="2"/>
  <c r="E14" i="2"/>
  <c r="E13" i="2"/>
  <c r="E12" i="2"/>
  <c r="E11" i="2"/>
  <c r="E10" i="2"/>
  <c r="E9" i="2"/>
  <c r="E8" i="2"/>
  <c r="E7" i="2"/>
  <c r="E6" i="2"/>
  <c r="J6" i="3" l="1"/>
  <c r="F6" i="3" s="1"/>
  <c r="K26" i="2"/>
  <c r="L26" i="2" s="1"/>
  <c r="K25" i="2"/>
  <c r="L25" i="2" s="1"/>
  <c r="F6" i="2"/>
  <c r="G5" i="2" s="1"/>
  <c r="G6" i="2" s="1"/>
  <c r="K23" i="2"/>
  <c r="L23" i="2" s="1"/>
  <c r="K32" i="2"/>
  <c r="L32" i="2" s="1"/>
  <c r="K36" i="2"/>
  <c r="L36" i="2" s="1"/>
  <c r="F8" i="2"/>
  <c r="F16" i="2"/>
  <c r="F14" i="2"/>
  <c r="F9" i="2"/>
  <c r="F12" i="2"/>
  <c r="F17" i="2"/>
  <c r="K17" i="2" s="1"/>
  <c r="L17" i="2" s="1"/>
  <c r="F13" i="2"/>
  <c r="F11" i="2"/>
  <c r="F7" i="2"/>
  <c r="F10" i="2"/>
  <c r="F15" i="2"/>
  <c r="K18" i="2"/>
  <c r="L18" i="2" s="1"/>
  <c r="K21" i="2"/>
  <c r="L21" i="2" s="1"/>
  <c r="K31" i="2"/>
  <c r="L31" i="2" s="1"/>
  <c r="K35" i="2"/>
  <c r="L35" i="2" s="1"/>
  <c r="K29" i="2"/>
  <c r="L29" i="2" s="1"/>
  <c r="K37" i="2"/>
  <c r="L37" i="2" s="1"/>
  <c r="K33" i="2"/>
  <c r="L33" i="2" s="1"/>
  <c r="L38" i="2"/>
  <c r="K30" i="2"/>
  <c r="L30" i="2" s="1"/>
  <c r="K34" i="2"/>
  <c r="L34" i="2" s="1"/>
  <c r="K27" i="2"/>
  <c r="L27" i="2" s="1"/>
  <c r="K19" i="2"/>
  <c r="L19" i="2" s="1"/>
  <c r="K24" i="2"/>
  <c r="L24" i="2" s="1"/>
  <c r="K22" i="2"/>
  <c r="L22" i="2" s="1"/>
  <c r="K20" i="2"/>
  <c r="L20" i="2" s="1"/>
  <c r="K28" i="2"/>
  <c r="L28" i="2" s="1"/>
  <c r="G7" i="2" l="1"/>
  <c r="G12" i="2"/>
  <c r="G8" i="2"/>
  <c r="G11" i="2"/>
  <c r="G9" i="2"/>
  <c r="G15" i="2"/>
  <c r="G13" i="2"/>
  <c r="G14" i="2"/>
  <c r="G10" i="2"/>
  <c r="G16" i="2"/>
  <c r="G17" i="2"/>
  <c r="G18" i="2" l="1"/>
  <c r="G19" i="2" s="1"/>
  <c r="G20" i="2" s="1"/>
  <c r="G21" i="2" s="1"/>
  <c r="G22" i="2" s="1"/>
  <c r="G23" i="2" s="1"/>
  <c r="G24" i="2" s="1"/>
  <c r="G25" i="2" s="1"/>
  <c r="G26" i="2" s="1"/>
  <c r="G27" i="2" s="1"/>
  <c r="G28" i="2" s="1"/>
  <c r="G29" i="2" s="1"/>
  <c r="G30" i="2" s="1"/>
  <c r="G31" i="2" s="1"/>
  <c r="G32" i="2" s="1"/>
  <c r="G33" i="2" s="1"/>
  <c r="G34" i="2" s="1"/>
  <c r="G35" i="2" s="1"/>
  <c r="G36" i="2" s="1"/>
  <c r="G37" i="2" s="1"/>
  <c r="G38" i="2" s="1"/>
  <c r="G39" i="2" s="1"/>
</calcChain>
</file>

<file path=xl/comments1.xml><?xml version="1.0" encoding="utf-8"?>
<comments xmlns="http://schemas.openxmlformats.org/spreadsheetml/2006/main">
  <authors>
    <author>Russ</author>
  </authors>
  <commentList>
    <comment ref="G5" authorId="0">
      <text>
        <r>
          <rPr>
            <sz val="12"/>
            <color indexed="81"/>
            <rFont val="Tahoma"/>
            <family val="2"/>
          </rPr>
          <t>This is the First Team adjustment figure (For Div One teams only) so that the top team starts with a Zero Handicap.</t>
        </r>
      </text>
    </comment>
    <comment ref="C7" authorId="0">
      <text>
        <r>
          <rPr>
            <sz val="12"/>
            <color indexed="81"/>
            <rFont val="Tahoma"/>
            <family val="2"/>
          </rPr>
          <t>This is the Cell which needs adjusting to get the correct Handicap for each Division. In this example it is 140 (See Column I).</t>
        </r>
      </text>
    </comment>
    <comment ref="C19" authorId="0">
      <text>
        <r>
          <rPr>
            <sz val="12"/>
            <color indexed="81"/>
            <rFont val="Tahoma"/>
            <family val="2"/>
          </rPr>
          <t>This is the Cell which needs adjusting to get the correct Handicap for each Division. In this example it is 140 (See Column I).</t>
        </r>
      </text>
    </comment>
    <comment ref="C29" authorId="0">
      <text>
        <r>
          <rPr>
            <sz val="12"/>
            <color indexed="81"/>
            <rFont val="Tahoma"/>
            <family val="2"/>
          </rPr>
          <t>This is the Cell which needs adjusting to get the correct Handicap for each Division. In this example it is 140 (See Column I).</t>
        </r>
      </text>
    </comment>
  </commentList>
</comments>
</file>

<file path=xl/sharedStrings.xml><?xml version="1.0" encoding="utf-8"?>
<sst xmlns="http://schemas.openxmlformats.org/spreadsheetml/2006/main" count="138" uniqueCount="54">
  <si>
    <t>DIVISION</t>
  </si>
  <si>
    <t>TEAM</t>
  </si>
  <si>
    <t>POSITION</t>
  </si>
  <si>
    <t>TEAM AVERAGE</t>
  </si>
  <si>
    <t>REVERSE TEAM AVERAGE</t>
  </si>
  <si>
    <t>TEAM PERC OF THE ADJUSTABLE POINT SCHEME</t>
  </si>
  <si>
    <t>The figures below are for calculation purposes so that the bottom of each division is equal to the top of the next division</t>
  </si>
  <si>
    <t>Convert Negative to Positive</t>
  </si>
  <si>
    <t>Point Diff</t>
  </si>
  <si>
    <t>HANDICAP
POINTS</t>
  </si>
  <si>
    <t>This is the proposed Handicap for each Division</t>
  </si>
  <si>
    <t>Overall Total Handicap</t>
  </si>
  <si>
    <t xml:space="preserve">Adj Figure = </t>
  </si>
  <si>
    <t>DEVELOPMENT NOTES:</t>
  </si>
  <si>
    <r>
      <t xml:space="preserve">
Column </t>
    </r>
    <r>
      <rPr>
        <b/>
        <sz val="11"/>
        <color theme="1"/>
        <rFont val="Calibri"/>
        <family val="2"/>
        <scheme val="minor"/>
      </rPr>
      <t>D</t>
    </r>
    <r>
      <rPr>
        <sz val="11"/>
        <color theme="1"/>
        <rFont val="Calibri"/>
        <family val="2"/>
        <scheme val="minor"/>
      </rPr>
      <t xml:space="preserve"> is the Teams Average at the Half Way stage of the season.
Column </t>
    </r>
    <r>
      <rPr>
        <b/>
        <sz val="11"/>
        <color theme="1"/>
        <rFont val="Calibri"/>
        <family val="2"/>
        <scheme val="minor"/>
      </rPr>
      <t>E</t>
    </r>
    <r>
      <rPr>
        <sz val="11"/>
        <color theme="1"/>
        <rFont val="Calibri"/>
        <family val="2"/>
        <scheme val="minor"/>
      </rPr>
      <t xml:space="preserve"> is the Reverse Team Average (</t>
    </r>
    <r>
      <rPr>
        <b/>
        <sz val="11"/>
        <color theme="1"/>
        <rFont val="Calibri"/>
        <family val="2"/>
        <scheme val="minor"/>
      </rPr>
      <t>100 - Team Average</t>
    </r>
    <r>
      <rPr>
        <sz val="11"/>
        <color theme="1"/>
        <rFont val="Calibri"/>
        <family val="2"/>
        <scheme val="minor"/>
      </rPr>
      <t xml:space="preserve">).
Colum </t>
    </r>
    <r>
      <rPr>
        <b/>
        <sz val="11"/>
        <color theme="1"/>
        <rFont val="Calibri"/>
        <family val="2"/>
        <scheme val="minor"/>
      </rPr>
      <t>F</t>
    </r>
    <r>
      <rPr>
        <sz val="11"/>
        <color theme="1"/>
        <rFont val="Calibri"/>
        <family val="2"/>
        <scheme val="minor"/>
      </rPr>
      <t xml:space="preserve"> is a Calculation (</t>
    </r>
    <r>
      <rPr>
        <b/>
        <sz val="11"/>
        <color theme="1"/>
        <rFont val="Calibri"/>
        <family val="2"/>
        <scheme val="minor"/>
      </rPr>
      <t>(Adj Figure x Reverse Team Average) / 100</t>
    </r>
    <r>
      <rPr>
        <sz val="11"/>
        <color theme="1"/>
        <rFont val="Calibri"/>
        <family val="2"/>
        <scheme val="minor"/>
      </rPr>
      <t>).
Column I is what the Exec Committee sets the lowest teams "Points Required". This is then divided by the number of Divisions, so that each Division has the same amount of Handicap between the Division Top and Bottom teams.
Columns</t>
    </r>
    <r>
      <rPr>
        <b/>
        <sz val="11"/>
        <color theme="1"/>
        <rFont val="Calibri"/>
        <family val="2"/>
        <scheme val="minor"/>
      </rPr>
      <t xml:space="preserve"> K</t>
    </r>
    <r>
      <rPr>
        <sz val="11"/>
        <color theme="1"/>
        <rFont val="Calibri"/>
        <family val="2"/>
        <scheme val="minor"/>
      </rPr>
      <t xml:space="preserve"> and </t>
    </r>
    <r>
      <rPr>
        <b/>
        <sz val="11"/>
        <color theme="1"/>
        <rFont val="Calibri"/>
        <family val="2"/>
        <scheme val="minor"/>
      </rPr>
      <t>L</t>
    </r>
    <r>
      <rPr>
        <sz val="11"/>
        <color theme="1"/>
        <rFont val="Calibri"/>
        <family val="2"/>
        <scheme val="minor"/>
      </rPr>
      <t xml:space="preserve"> are adjustment figures to set the top of the lower Division the same as the bottom of the previous Division.
Cells</t>
    </r>
    <r>
      <rPr>
        <b/>
        <sz val="11"/>
        <color theme="1"/>
        <rFont val="Calibri"/>
        <family val="2"/>
        <scheme val="minor"/>
      </rPr>
      <t xml:space="preserve"> C6</t>
    </r>
    <r>
      <rPr>
        <sz val="11"/>
        <color theme="1"/>
        <rFont val="Calibri"/>
        <family val="2"/>
        <scheme val="minor"/>
      </rPr>
      <t xml:space="preserve">, </t>
    </r>
    <r>
      <rPr>
        <b/>
        <sz val="11"/>
        <color theme="1"/>
        <rFont val="Calibri"/>
        <family val="2"/>
        <scheme val="minor"/>
      </rPr>
      <t>C18</t>
    </r>
    <r>
      <rPr>
        <sz val="11"/>
        <color theme="1"/>
        <rFont val="Calibri"/>
        <family val="2"/>
        <scheme val="minor"/>
      </rPr>
      <t xml:space="preserve"> and</t>
    </r>
    <r>
      <rPr>
        <b/>
        <sz val="11"/>
        <color theme="1"/>
        <rFont val="Calibri"/>
        <family val="2"/>
        <scheme val="minor"/>
      </rPr>
      <t xml:space="preserve"> C29</t>
    </r>
    <r>
      <rPr>
        <sz val="11"/>
        <color theme="1"/>
        <rFont val="Calibri"/>
        <family val="2"/>
        <scheme val="minor"/>
      </rPr>
      <t xml:space="preserve"> are just the </t>
    </r>
    <r>
      <rPr>
        <b/>
        <sz val="11"/>
        <color theme="1"/>
        <rFont val="Calibri"/>
        <family val="2"/>
        <scheme val="minor"/>
      </rPr>
      <t>Overall Divisional Total Average</t>
    </r>
    <r>
      <rPr>
        <sz val="11"/>
        <color theme="1"/>
        <rFont val="Calibri"/>
        <family val="2"/>
        <scheme val="minor"/>
      </rPr>
      <t xml:space="preserve"> (Nothing really Important).
Cell </t>
    </r>
    <r>
      <rPr>
        <b/>
        <sz val="11"/>
        <color theme="1"/>
        <rFont val="Calibri"/>
        <family val="2"/>
        <scheme val="minor"/>
      </rPr>
      <t>G5</t>
    </r>
    <r>
      <rPr>
        <sz val="11"/>
        <color theme="1"/>
        <rFont val="Calibri"/>
        <family val="2"/>
        <scheme val="minor"/>
      </rPr>
      <t xml:space="preserve"> is the first teams Average and will need to be deducted from their calculated average to start them on Zero.
Column</t>
    </r>
    <r>
      <rPr>
        <b/>
        <sz val="11"/>
        <color theme="1"/>
        <rFont val="Calibri"/>
        <family val="2"/>
        <scheme val="minor"/>
      </rPr>
      <t xml:space="preserve"> G</t>
    </r>
    <r>
      <rPr>
        <sz val="11"/>
        <color theme="1"/>
        <rFont val="Calibri"/>
        <family val="2"/>
        <scheme val="minor"/>
      </rPr>
      <t xml:space="preserve"> is the Handicap Points set per team and is calculated automatically. Copy these figures to the Handicap Points worksheet.</t>
    </r>
  </si>
  <si>
    <t xml:space="preserve">Overall Divisional Points  = </t>
  </si>
  <si>
    <t>CRAFTHOLE B</t>
  </si>
  <si>
    <t>LEE MILL</t>
  </si>
  <si>
    <t>ASTOR C</t>
  </si>
  <si>
    <t>WOODLAND FORT B</t>
  </si>
  <si>
    <t>WOODLAND FORT C</t>
  </si>
  <si>
    <t>JOOLA PLYMOUTH C</t>
  </si>
  <si>
    <t>UNIVERSITY</t>
  </si>
  <si>
    <t>RAILWAY D</t>
  </si>
  <si>
    <t>ASTOR D</t>
  </si>
  <si>
    <t>CHADDLEWOOD D</t>
  </si>
  <si>
    <t>RAILWAY A</t>
  </si>
  <si>
    <t>CHADDLEWOOD A</t>
  </si>
  <si>
    <t>RAILWAY B</t>
  </si>
  <si>
    <t>JOOLA PLYMOUTH A</t>
  </si>
  <si>
    <t>CHADDLEWOOD B</t>
  </si>
  <si>
    <t>CRAFTHOLE A</t>
  </si>
  <si>
    <t>SHOPFITTING BY SWS (RAILWAY C)</t>
  </si>
  <si>
    <t>ASTOR A</t>
  </si>
  <si>
    <t>JOOLA PLYMOUTH B</t>
  </si>
  <si>
    <t>ASTOR B</t>
  </si>
  <si>
    <t>SIBLYBACK</t>
  </si>
  <si>
    <t>CHADDLEWOOD C</t>
  </si>
  <si>
    <t>MOLYNEUX ASSOC (CHADDLEWOOD E)</t>
  </si>
  <si>
    <t>IVYBRIDGE</t>
  </si>
  <si>
    <t>RAILWAY E</t>
  </si>
  <si>
    <t>WOODLAND FORT E</t>
  </si>
  <si>
    <t>ASTOR E</t>
  </si>
  <si>
    <t>WOODLAND FORT D</t>
  </si>
  <si>
    <t>JOOLA PLYMOUTH D</t>
  </si>
  <si>
    <t>WOODLAND FORT F</t>
  </si>
  <si>
    <t>CHADDLEWOOD F</t>
  </si>
  <si>
    <t>ASTOR F</t>
  </si>
  <si>
    <t>CRAFTHOLE C</t>
  </si>
  <si>
    <t>RAILWAY F</t>
  </si>
  <si>
    <r>
      <rPr>
        <b/>
        <sz val="20"/>
        <color theme="1"/>
        <rFont val="Calibri"/>
        <family val="2"/>
        <scheme val="minor"/>
      </rPr>
      <t>INSTRUCTIONS:</t>
    </r>
    <r>
      <rPr>
        <sz val="11"/>
        <color theme="1"/>
        <rFont val="Calibri"/>
        <family val="2"/>
        <scheme val="minor"/>
      </rPr>
      <t xml:space="preserve">
The Number of Divisions and Teams in each Division must be updated at the start of the Season.
Then the Handicap points are worked out according to the number of teams etc. (Column C)
Then simply enter the FIRST teams Division and Divisional Position in the appropriate cells (G2 and H2).
Then simply enter the SECOND teams Division and Divisional Position in the appropriate cells (G4 and H4).
The text in the Black box will show you the handicap awarded to which ever team.
- OR -
Simply deduct one teams handicap from the others!</t>
    </r>
  </si>
  <si>
    <t>Enter Second Teams Division and Position</t>
  </si>
  <si>
    <t>Enter First Teams Division and Position</t>
  </si>
  <si>
    <t>DIVISIONAL
POSITION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</si>
</sst>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color rgb="FFFF0000"/>
      <name val="Calibri"/>
      <family val="2"/>
      <scheme val="minor"/>
    </font>
    <font>
      <sz val="8"/>
      <color theme="1"/>
      <name val="Calibri"/>
      <family val="2"/>
      <scheme val="minor"/>
    </font>
    <font>
      <sz val="12"/>
      <color indexed="81"/>
      <name val="Tahoma"/>
      <family val="2"/>
    </font>
    <font>
      <b/>
      <sz val="20"/>
      <color theme="1"/>
      <name val="Calibri"/>
      <family val="2"/>
      <scheme val="minor"/>
    </font>
    <font>
      <sz val="11"/>
      <color rgb="FFFF0000"/>
      <name val="Calibri"/>
      <family val="2"/>
      <scheme val="minor"/>
    </font>
    <font>
      <sz val="11"/>
      <name val="Calibri"/>
      <family val="2"/>
      <scheme val="minor"/>
    </font>
    <font>
      <b/>
      <sz val="28"/>
      <color theme="1"/>
      <name val="Calibri"/>
      <family val="2"/>
      <scheme val="minor"/>
    </font>
    <font>
      <sz val="48"/>
      <color theme="1"/>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1"/>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47">
    <xf numFmtId="0" fontId="0" fillId="0" borderId="0" xfId="0"/>
    <xf numFmtId="0" fontId="0" fillId="0" borderId="0" xfId="0" applyAlignment="1">
      <alignment horizontal="center"/>
    </xf>
    <xf numFmtId="0" fontId="0" fillId="0" borderId="0" xfId="0" applyBorder="1"/>
    <xf numFmtId="0" fontId="1" fillId="0" borderId="6" xfId="0" applyFont="1" applyBorder="1" applyAlignment="1">
      <alignment horizontal="center" vertical="center" wrapText="1"/>
    </xf>
    <xf numFmtId="1" fontId="0" fillId="2" borderId="0" xfId="0" applyNumberFormat="1" applyFill="1" applyBorder="1" applyAlignment="1">
      <alignment horizontal="center"/>
    </xf>
    <xf numFmtId="1" fontId="0" fillId="3" borderId="0" xfId="0" applyNumberFormat="1" applyFill="1" applyBorder="1" applyAlignment="1">
      <alignment horizontal="center"/>
    </xf>
    <xf numFmtId="1" fontId="0" fillId="4" borderId="0" xfId="0" applyNumberFormat="1" applyFill="1" applyBorder="1" applyAlignment="1">
      <alignment horizontal="center"/>
    </xf>
    <xf numFmtId="1" fontId="0" fillId="4" borderId="4" xfId="0" applyNumberFormat="1" applyFill="1" applyBorder="1" applyAlignment="1">
      <alignment horizontal="center"/>
    </xf>
    <xf numFmtId="1" fontId="0" fillId="2" borderId="1" xfId="0" applyNumberFormat="1" applyFill="1" applyBorder="1" applyAlignment="1">
      <alignment horizontal="center"/>
    </xf>
    <xf numFmtId="1" fontId="0" fillId="3" borderId="1" xfId="0" applyNumberFormat="1" applyFill="1" applyBorder="1" applyAlignment="1">
      <alignment horizontal="center"/>
    </xf>
    <xf numFmtId="1" fontId="0" fillId="4" borderId="1" xfId="0" applyNumberFormat="1" applyFill="1" applyBorder="1" applyAlignment="1">
      <alignment horizontal="center"/>
    </xf>
    <xf numFmtId="1" fontId="0" fillId="4" borderId="3" xfId="0" applyNumberFormat="1" applyFill="1" applyBorder="1" applyAlignment="1">
      <alignment horizontal="center"/>
    </xf>
    <xf numFmtId="1" fontId="0" fillId="0" borderId="0" xfId="0" applyNumberFormat="1"/>
    <xf numFmtId="1" fontId="0" fillId="2" borderId="7" xfId="0" applyNumberFormat="1" applyFill="1" applyBorder="1" applyAlignment="1">
      <alignment horizontal="center"/>
    </xf>
    <xf numFmtId="1" fontId="0" fillId="2" borderId="8" xfId="0" applyNumberFormat="1" applyFill="1" applyBorder="1" applyAlignment="1">
      <alignment horizontal="center"/>
    </xf>
    <xf numFmtId="0" fontId="0" fillId="0" borderId="0" xfId="0" applyAlignment="1">
      <alignment horizontal="right"/>
    </xf>
    <xf numFmtId="0" fontId="3" fillId="0" borderId="0" xfId="0" applyFont="1" applyAlignment="1">
      <alignment horizontal="center" vertical="center" wrapText="1"/>
    </xf>
    <xf numFmtId="1" fontId="0" fillId="0" borderId="0" xfId="0" applyNumberForma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5" xfId="0" applyFont="1" applyBorder="1" applyAlignment="1">
      <alignment horizontal="center" vertical="center" wrapText="1"/>
    </xf>
    <xf numFmtId="1" fontId="0" fillId="0" borderId="22" xfId="0" applyNumberFormat="1" applyBorder="1" applyAlignment="1">
      <alignment horizontal="center"/>
    </xf>
    <xf numFmtId="1" fontId="0" fillId="0" borderId="23" xfId="0" applyNumberFormat="1" applyBorder="1" applyAlignment="1">
      <alignment horizontal="center"/>
    </xf>
    <xf numFmtId="1" fontId="0" fillId="0" borderId="24" xfId="0" applyNumberFormat="1" applyBorder="1" applyAlignment="1">
      <alignment horizontal="center"/>
    </xf>
    <xf numFmtId="1" fontId="0" fillId="0" borderId="25" xfId="0" applyNumberFormat="1" applyBorder="1" applyAlignment="1">
      <alignment horizontal="center"/>
    </xf>
    <xf numFmtId="1" fontId="0" fillId="0" borderId="26" xfId="0" applyNumberFormat="1" applyBorder="1" applyAlignment="1">
      <alignment horizontal="center"/>
    </xf>
    <xf numFmtId="1" fontId="0" fillId="0" borderId="16" xfId="0" applyNumberFormat="1" applyBorder="1" applyAlignment="1">
      <alignment horizontal="center"/>
    </xf>
    <xf numFmtId="1" fontId="0" fillId="0" borderId="17" xfId="0" applyNumberFormat="1" applyBorder="1" applyAlignment="1">
      <alignment horizontal="center"/>
    </xf>
    <xf numFmtId="1" fontId="0" fillId="0" borderId="18" xfId="0" applyNumberFormat="1" applyBorder="1" applyAlignment="1">
      <alignment horizontal="center"/>
    </xf>
    <xf numFmtId="0" fontId="0" fillId="0" borderId="19" xfId="0" applyBorder="1" applyAlignment="1">
      <alignment horizontal="center"/>
    </xf>
    <xf numFmtId="1" fontId="0" fillId="0" borderId="20" xfId="0" applyNumberFormat="1" applyBorder="1" applyAlignment="1">
      <alignment horizontal="center"/>
    </xf>
    <xf numFmtId="1" fontId="0" fillId="0" borderId="21" xfId="0" applyNumberForma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1" fontId="5" fillId="0" borderId="13" xfId="0" applyNumberFormat="1" applyFont="1" applyBorder="1" applyAlignment="1">
      <alignment horizontal="center" vertical="center"/>
    </xf>
    <xf numFmtId="1" fontId="0" fillId="2" borderId="27" xfId="0" applyNumberFormat="1" applyFill="1" applyBorder="1" applyAlignment="1">
      <alignment horizontal="center"/>
    </xf>
    <xf numFmtId="1" fontId="0" fillId="2" borderId="19" xfId="0" applyNumberFormat="1" applyFill="1" applyBorder="1" applyAlignment="1">
      <alignment horizontal="center"/>
    </xf>
    <xf numFmtId="1" fontId="0" fillId="2" borderId="28" xfId="0" applyNumberFormat="1" applyFill="1" applyBorder="1" applyAlignment="1">
      <alignment horizontal="center"/>
    </xf>
    <xf numFmtId="1" fontId="0" fillId="2" borderId="29" xfId="0" applyNumberFormat="1" applyFill="1" applyBorder="1" applyAlignment="1">
      <alignment horizontal="center"/>
    </xf>
    <xf numFmtId="1" fontId="0" fillId="3" borderId="28" xfId="0" applyNumberFormat="1" applyFill="1" applyBorder="1" applyAlignment="1">
      <alignment horizontal="center"/>
    </xf>
    <xf numFmtId="1" fontId="0" fillId="3" borderId="29" xfId="0" applyNumberFormat="1" applyFill="1" applyBorder="1" applyAlignment="1">
      <alignment horizontal="center"/>
    </xf>
    <xf numFmtId="0" fontId="0" fillId="0" borderId="9" xfId="0" applyFont="1" applyFill="1" applyBorder="1" applyAlignment="1">
      <alignment horizontal="center" vertical="center" wrapText="1"/>
    </xf>
    <xf numFmtId="0" fontId="5" fillId="0" borderId="12" xfId="0" applyFont="1" applyBorder="1" applyAlignment="1">
      <alignment horizontal="center" vertical="center"/>
    </xf>
    <xf numFmtId="1" fontId="7" fillId="2" borderId="21" xfId="0" applyNumberFormat="1" applyFont="1" applyFill="1" applyBorder="1" applyAlignment="1">
      <alignment horizontal="center"/>
    </xf>
    <xf numFmtId="1" fontId="7" fillId="3" borderId="21" xfId="0" applyNumberFormat="1" applyFont="1" applyFill="1" applyBorder="1" applyAlignment="1">
      <alignment horizontal="center"/>
    </xf>
    <xf numFmtId="1" fontId="7" fillId="4" borderId="4" xfId="0" applyNumberFormat="1" applyFont="1" applyFill="1" applyBorder="1" applyAlignment="1">
      <alignment horizontal="center"/>
    </xf>
    <xf numFmtId="1" fontId="2" fillId="0" borderId="0" xfId="0" applyNumberFormat="1" applyFont="1" applyAlignment="1">
      <alignment horizontal="center"/>
    </xf>
    <xf numFmtId="0" fontId="0" fillId="2" borderId="11"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3"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3" xfId="0" applyFill="1" applyBorder="1" applyAlignment="1" applyProtection="1">
      <alignment horizont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1" fontId="6" fillId="2" borderId="2" xfId="0" applyNumberFormat="1" applyFont="1" applyFill="1" applyBorder="1" applyAlignment="1">
      <alignment horizontal="center"/>
    </xf>
    <xf numFmtId="1" fontId="6" fillId="2" borderId="5" xfId="0" applyNumberFormat="1" applyFont="1" applyFill="1" applyBorder="1" applyAlignment="1">
      <alignment horizontal="center"/>
    </xf>
    <xf numFmtId="1" fontId="6" fillId="3" borderId="31" xfId="0" applyNumberFormat="1" applyFont="1" applyFill="1" applyBorder="1" applyAlignment="1">
      <alignment horizontal="center"/>
    </xf>
    <xf numFmtId="1" fontId="6" fillId="3" borderId="2" xfId="0" applyNumberFormat="1" applyFont="1" applyFill="1" applyBorder="1" applyAlignment="1">
      <alignment horizontal="center"/>
    </xf>
    <xf numFmtId="1" fontId="6" fillId="3" borderId="5" xfId="0" applyNumberFormat="1" applyFont="1" applyFill="1" applyBorder="1" applyAlignment="1">
      <alignment horizontal="center"/>
    </xf>
    <xf numFmtId="1" fontId="6" fillId="4" borderId="31" xfId="0" applyNumberFormat="1" applyFont="1" applyFill="1" applyBorder="1" applyAlignment="1">
      <alignment horizontal="center"/>
    </xf>
    <xf numFmtId="1" fontId="6" fillId="4" borderId="2" xfId="0" applyNumberFormat="1" applyFont="1" applyFill="1" applyBorder="1" applyAlignment="1">
      <alignment horizontal="center"/>
    </xf>
    <xf numFmtId="1" fontId="6" fillId="4" borderId="5" xfId="0" applyNumberFormat="1" applyFont="1" applyFill="1" applyBorder="1" applyAlignment="1">
      <alignment horizontal="center"/>
    </xf>
    <xf numFmtId="0" fontId="0" fillId="2" borderId="32" xfId="0" applyFill="1" applyBorder="1" applyAlignment="1">
      <alignment horizontal="center"/>
    </xf>
    <xf numFmtId="0" fontId="0" fillId="2" borderId="11" xfId="0" applyFill="1" applyBorder="1" applyAlignment="1">
      <alignment horizontal="center"/>
    </xf>
    <xf numFmtId="0" fontId="0" fillId="2" borderId="33" xfId="0" applyFill="1" applyBorder="1" applyAlignment="1">
      <alignment horizontal="center"/>
    </xf>
    <xf numFmtId="0" fontId="1" fillId="0" borderId="15" xfId="0" applyFont="1" applyBorder="1" applyAlignment="1">
      <alignment horizontal="center" vertical="center" wrapText="1"/>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0" fillId="4" borderId="0" xfId="0" applyFill="1"/>
    <xf numFmtId="0" fontId="0" fillId="4" borderId="0" xfId="0" applyFill="1" applyBorder="1" applyAlignment="1" applyProtection="1">
      <alignment horizontal="center"/>
      <protection locked="0"/>
    </xf>
    <xf numFmtId="0" fontId="0" fillId="4" borderId="0" xfId="0" applyFill="1" applyAlignment="1" applyProtection="1">
      <alignment horizontal="center"/>
      <protection locked="0"/>
    </xf>
    <xf numFmtId="0" fontId="0" fillId="3" borderId="0" xfId="0" applyFill="1"/>
    <xf numFmtId="0" fontId="0" fillId="3" borderId="0" xfId="0" applyFill="1" applyBorder="1" applyAlignment="1" applyProtection="1">
      <alignment horizontal="center"/>
      <protection locked="0"/>
    </xf>
    <xf numFmtId="0" fontId="0" fillId="3" borderId="0" xfId="0" applyFill="1" applyAlignment="1" applyProtection="1">
      <alignment horizontal="center"/>
      <protection locked="0"/>
    </xf>
    <xf numFmtId="0" fontId="0" fillId="2" borderId="0" xfId="0" applyFill="1"/>
    <xf numFmtId="0" fontId="0" fillId="2" borderId="0" xfId="0" applyFill="1" applyBorder="1" applyAlignment="1" applyProtection="1">
      <alignment horizontal="center"/>
      <protection locked="0"/>
    </xf>
    <xf numFmtId="0" fontId="0" fillId="2" borderId="0" xfId="0" applyFill="1" applyAlignment="1" applyProtection="1">
      <alignment horizontal="center"/>
      <protection locked="0"/>
    </xf>
    <xf numFmtId="0" fontId="10" fillId="0" borderId="0" xfId="0" applyFont="1" applyAlignment="1">
      <alignment horizontal="center"/>
    </xf>
    <xf numFmtId="0" fontId="7" fillId="0" borderId="0" xfId="0" applyFont="1" applyFill="1" applyAlignment="1">
      <alignment vertical="center"/>
    </xf>
    <xf numFmtId="0" fontId="0" fillId="0" borderId="0" xfId="0" applyFill="1" applyAlignment="1" applyProtection="1">
      <alignment vertical="center"/>
      <protection locked="0"/>
    </xf>
    <xf numFmtId="0" fontId="0" fillId="0" borderId="0" xfId="0" applyFill="1" applyAlignment="1">
      <alignment vertical="center"/>
    </xf>
    <xf numFmtId="0" fontId="7" fillId="0" borderId="0" xfId="0" applyFont="1" applyFill="1" applyAlignment="1">
      <alignment horizontal="center" vertical="center"/>
    </xf>
    <xf numFmtId="0" fontId="6"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8" fillId="5" borderId="16"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21" xfId="0" applyFont="1" applyFill="1" applyBorder="1" applyAlignment="1">
      <alignment horizontal="center" vertical="center"/>
    </xf>
    <xf numFmtId="0" fontId="0" fillId="5" borderId="16" xfId="0" applyFill="1" applyBorder="1" applyAlignment="1">
      <alignment horizontal="center" vertical="top" wrapText="1"/>
    </xf>
    <xf numFmtId="0" fontId="0" fillId="5" borderId="30" xfId="0" applyFill="1" applyBorder="1" applyAlignment="1">
      <alignment horizontal="center" vertical="top" wrapText="1"/>
    </xf>
    <xf numFmtId="0" fontId="0" fillId="5" borderId="17" xfId="0" applyFill="1" applyBorder="1" applyAlignment="1">
      <alignment horizontal="center" vertical="top" wrapText="1"/>
    </xf>
    <xf numFmtId="0" fontId="0" fillId="5" borderId="18" xfId="0" applyFill="1" applyBorder="1" applyAlignment="1">
      <alignment horizontal="center" vertical="top" wrapText="1"/>
    </xf>
    <xf numFmtId="0" fontId="0" fillId="5" borderId="0" xfId="0" applyFill="1" applyBorder="1" applyAlignment="1">
      <alignment horizontal="center" vertical="top" wrapText="1"/>
    </xf>
    <xf numFmtId="0" fontId="0" fillId="5" borderId="19" xfId="0" applyFill="1" applyBorder="1" applyAlignment="1">
      <alignment horizontal="center" vertical="top" wrapText="1"/>
    </xf>
    <xf numFmtId="0" fontId="0" fillId="5" borderId="20" xfId="0" applyFill="1" applyBorder="1" applyAlignment="1">
      <alignment horizontal="center" vertical="top" wrapText="1"/>
    </xf>
    <xf numFmtId="0" fontId="0" fillId="5" borderId="29" xfId="0" applyFill="1" applyBorder="1" applyAlignment="1">
      <alignment horizontal="center" vertical="top" wrapText="1"/>
    </xf>
    <xf numFmtId="0" fontId="0" fillId="5" borderId="21" xfId="0" applyFill="1" applyBorder="1" applyAlignment="1">
      <alignment horizontal="center" vertical="top" wrapText="1"/>
    </xf>
    <xf numFmtId="1" fontId="1" fillId="0" borderId="10"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9" fillId="4" borderId="7"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1" fillId="7" borderId="0" xfId="0" applyFont="1" applyFill="1" applyAlignment="1">
      <alignment horizontal="center" vertical="center"/>
    </xf>
    <xf numFmtId="0" fontId="0" fillId="6" borderId="0" xfId="0" applyFill="1" applyAlignment="1">
      <alignment horizontal="center" vertical="center" wrapText="1"/>
    </xf>
    <xf numFmtId="0" fontId="12" fillId="0" borderId="0" xfId="0" applyFont="1" applyAlignment="1">
      <alignment horizontal="center" wrapText="1"/>
    </xf>
    <xf numFmtId="0" fontId="12" fillId="2" borderId="0" xfId="0" applyFont="1" applyFill="1" applyBorder="1" applyAlignment="1" applyProtection="1">
      <alignment horizontal="center"/>
      <protection locked="0"/>
    </xf>
    <xf numFmtId="0" fontId="12" fillId="3" borderId="0" xfId="0" applyFont="1" applyFill="1" applyBorder="1" applyAlignment="1" applyProtection="1">
      <alignment horizontal="center"/>
      <protection locked="0"/>
    </xf>
    <xf numFmtId="0" fontId="12" fillId="4" borderId="0" xfId="0" applyFont="1" applyFill="1" applyBorder="1" applyAlignment="1" applyProtection="1">
      <alignment horizontal="center"/>
      <protection locked="0"/>
    </xf>
    <xf numFmtId="0" fontId="0" fillId="0" borderId="0" xfId="0" applyAlignment="1">
      <alignment vertical="center"/>
    </xf>
    <xf numFmtId="0" fontId="12" fillId="2" borderId="1" xfId="0" applyFont="1" applyFill="1" applyBorder="1" applyAlignment="1" applyProtection="1">
      <alignment horizontal="center"/>
      <protection locked="0"/>
    </xf>
    <xf numFmtId="0" fontId="0" fillId="2" borderId="2" xfId="0" applyFill="1" applyBorder="1"/>
    <xf numFmtId="0" fontId="12" fillId="2" borderId="3" xfId="0" applyFont="1" applyFill="1" applyBorder="1" applyAlignment="1" applyProtection="1">
      <alignment horizontal="center"/>
      <protection locked="0"/>
    </xf>
    <xf numFmtId="0" fontId="0" fillId="2" borderId="5" xfId="0" applyFill="1" applyBorder="1"/>
    <xf numFmtId="0" fontId="12" fillId="3" borderId="1" xfId="0" applyFont="1" applyFill="1" applyBorder="1" applyAlignment="1" applyProtection="1">
      <alignment horizontal="center"/>
      <protection locked="0"/>
    </xf>
    <xf numFmtId="0" fontId="0" fillId="3" borderId="2" xfId="0" applyFill="1" applyBorder="1"/>
    <xf numFmtId="0" fontId="12" fillId="3" borderId="3" xfId="0" applyFont="1" applyFill="1" applyBorder="1" applyAlignment="1" applyProtection="1">
      <alignment horizontal="center"/>
      <protection locked="0"/>
    </xf>
    <xf numFmtId="0" fontId="0" fillId="3" borderId="5" xfId="0" applyFill="1" applyBorder="1"/>
    <xf numFmtId="0" fontId="12" fillId="4" borderId="1" xfId="0" applyFont="1" applyFill="1" applyBorder="1" applyAlignment="1" applyProtection="1">
      <alignment horizontal="center"/>
      <protection locked="0"/>
    </xf>
    <xf numFmtId="0" fontId="0" fillId="4" borderId="2" xfId="0" applyFill="1" applyBorder="1"/>
    <xf numFmtId="0" fontId="12" fillId="4" borderId="3" xfId="0" applyFont="1" applyFill="1" applyBorder="1" applyAlignment="1" applyProtection="1">
      <alignment horizontal="center"/>
      <protection locked="0"/>
    </xf>
    <xf numFmtId="0" fontId="0" fillId="4" borderId="5" xfId="0" applyFill="1" applyBorder="1"/>
    <xf numFmtId="0" fontId="12" fillId="0" borderId="3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333375</xdr:colOff>
      <xdr:row>20</xdr:row>
      <xdr:rowOff>28575</xdr:rowOff>
    </xdr:from>
    <xdr:to>
      <xdr:col>1</xdr:col>
      <xdr:colOff>1485900</xdr:colOff>
      <xdr:row>24</xdr:row>
      <xdr:rowOff>38100</xdr:rowOff>
    </xdr:to>
    <xdr:sp macro="" textlink="">
      <xdr:nvSpPr>
        <xdr:cNvPr id="2" name="TextBox 1"/>
        <xdr:cNvSpPr txBox="1"/>
      </xdr:nvSpPr>
      <xdr:spPr>
        <a:xfrm>
          <a:off x="647700" y="4619625"/>
          <a:ext cx="1152525" cy="7715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ALL</a:t>
          </a:r>
          <a:r>
            <a:rPr lang="en-GB" sz="1100" baseline="0"/>
            <a:t> ADJUSTED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W39"/>
  <sheetViews>
    <sheetView topLeftCell="A13" zoomScaleNormal="100" workbookViewId="0">
      <selection activeCell="G28" sqref="G28:G39"/>
    </sheetView>
  </sheetViews>
  <sheetFormatPr defaultRowHeight="15" x14ac:dyDescent="0.25"/>
  <cols>
    <col min="1" max="1" width="4.7109375" customWidth="1"/>
    <col min="2" max="2" width="26.7109375" bestFit="1" customWidth="1"/>
    <col min="3" max="3" width="9.140625" style="1"/>
    <col min="4" max="6" width="15.7109375" style="1" customWidth="1"/>
    <col min="8" max="8" width="4.7109375" customWidth="1"/>
    <col min="9" max="9" width="18.28515625" customWidth="1"/>
    <col min="10" max="10" width="4.7109375" customWidth="1"/>
    <col min="13" max="13" width="4.7109375" customWidth="1"/>
  </cols>
  <sheetData>
    <row r="2" spans="2:23" ht="45" x14ac:dyDescent="0.25">
      <c r="I2" s="41" t="s">
        <v>10</v>
      </c>
      <c r="K2" s="110" t="s">
        <v>6</v>
      </c>
      <c r="L2" s="111"/>
    </row>
    <row r="3" spans="2:23" x14ac:dyDescent="0.25">
      <c r="I3" s="116" t="s">
        <v>11</v>
      </c>
      <c r="K3" s="112"/>
      <c r="L3" s="113"/>
    </row>
    <row r="4" spans="2:23" ht="15.75" thickBot="1" x14ac:dyDescent="0.3">
      <c r="I4" s="117"/>
      <c r="K4" s="112"/>
      <c r="L4" s="113"/>
    </row>
    <row r="5" spans="2:23" ht="45.75" customHeight="1" thickBot="1" x14ac:dyDescent="0.3">
      <c r="D5" s="18" t="s">
        <v>3</v>
      </c>
      <c r="E5" s="19" t="s">
        <v>4</v>
      </c>
      <c r="F5" s="20" t="s">
        <v>5</v>
      </c>
      <c r="G5" s="34">
        <f>F6</f>
        <v>35.700000000000003</v>
      </c>
      <c r="H5" s="16"/>
      <c r="I5" s="42">
        <v>420</v>
      </c>
      <c r="K5" s="112"/>
      <c r="L5" s="113"/>
      <c r="N5" s="92" t="s">
        <v>13</v>
      </c>
      <c r="O5" s="93"/>
      <c r="P5" s="93"/>
      <c r="Q5" s="93"/>
      <c r="R5" s="93"/>
      <c r="S5" s="93"/>
      <c r="T5" s="93"/>
      <c r="U5" s="93"/>
      <c r="V5" s="93"/>
      <c r="W5" s="94"/>
    </row>
    <row r="6" spans="2:23" x14ac:dyDescent="0.25">
      <c r="B6" s="15" t="s">
        <v>15</v>
      </c>
      <c r="C6" s="17">
        <v>660</v>
      </c>
      <c r="D6" s="13">
        <v>86</v>
      </c>
      <c r="E6" s="14">
        <f>100-D6</f>
        <v>14</v>
      </c>
      <c r="F6" s="35">
        <f>(C$7*E6)/100</f>
        <v>35.700000000000003</v>
      </c>
      <c r="G6" s="21">
        <f>F6-G$5</f>
        <v>0</v>
      </c>
      <c r="H6" s="1"/>
      <c r="I6" s="107">
        <v>140</v>
      </c>
      <c r="K6" s="112"/>
      <c r="L6" s="113"/>
      <c r="N6" s="95"/>
      <c r="O6" s="96"/>
      <c r="P6" s="96"/>
      <c r="Q6" s="96"/>
      <c r="R6" s="96"/>
      <c r="S6" s="96"/>
      <c r="T6" s="96"/>
      <c r="U6" s="96"/>
      <c r="V6" s="96"/>
      <c r="W6" s="97"/>
    </row>
    <row r="7" spans="2:23" ht="15" customHeight="1" x14ac:dyDescent="0.25">
      <c r="B7" s="15" t="s">
        <v>12</v>
      </c>
      <c r="C7" s="46">
        <v>255</v>
      </c>
      <c r="D7" s="8">
        <v>83</v>
      </c>
      <c r="E7" s="4">
        <f t="shared" ref="E7:E17" si="0">100-D7</f>
        <v>17</v>
      </c>
      <c r="F7" s="36">
        <f t="shared" ref="F7:F17" si="1">(C$7*E7)/100</f>
        <v>43.35</v>
      </c>
      <c r="G7" s="22">
        <f t="shared" ref="G7:G17" si="2">F7-G$5</f>
        <v>7.6499999999999986</v>
      </c>
      <c r="H7" s="1"/>
      <c r="I7" s="108"/>
      <c r="K7" s="112"/>
      <c r="L7" s="113"/>
      <c r="N7" s="98" t="s">
        <v>14</v>
      </c>
      <c r="O7" s="99"/>
      <c r="P7" s="99"/>
      <c r="Q7" s="99"/>
      <c r="R7" s="99"/>
      <c r="S7" s="99"/>
      <c r="T7" s="99"/>
      <c r="U7" s="99"/>
      <c r="V7" s="99"/>
      <c r="W7" s="100"/>
    </row>
    <row r="8" spans="2:23" x14ac:dyDescent="0.25">
      <c r="C8" s="17"/>
      <c r="D8" s="8">
        <v>65</v>
      </c>
      <c r="E8" s="4">
        <f t="shared" si="0"/>
        <v>35</v>
      </c>
      <c r="F8" s="36">
        <f t="shared" si="1"/>
        <v>89.25</v>
      </c>
      <c r="G8" s="22">
        <f t="shared" si="2"/>
        <v>53.55</v>
      </c>
      <c r="H8" s="1"/>
      <c r="I8" s="108"/>
      <c r="K8" s="112"/>
      <c r="L8" s="113"/>
      <c r="N8" s="101"/>
      <c r="O8" s="102"/>
      <c r="P8" s="102"/>
      <c r="Q8" s="102"/>
      <c r="R8" s="102"/>
      <c r="S8" s="102"/>
      <c r="T8" s="102"/>
      <c r="U8" s="102"/>
      <c r="V8" s="102"/>
      <c r="W8" s="103"/>
    </row>
    <row r="9" spans="2:23" x14ac:dyDescent="0.25">
      <c r="C9" s="17"/>
      <c r="D9" s="8">
        <v>59</v>
      </c>
      <c r="E9" s="4">
        <f t="shared" si="0"/>
        <v>41</v>
      </c>
      <c r="F9" s="36">
        <f t="shared" si="1"/>
        <v>104.55</v>
      </c>
      <c r="G9" s="22">
        <f t="shared" si="2"/>
        <v>68.849999999999994</v>
      </c>
      <c r="H9" s="1"/>
      <c r="I9" s="108"/>
      <c r="K9" s="112"/>
      <c r="L9" s="113"/>
      <c r="N9" s="101"/>
      <c r="O9" s="102"/>
      <c r="P9" s="102"/>
      <c r="Q9" s="102"/>
      <c r="R9" s="102"/>
      <c r="S9" s="102"/>
      <c r="T9" s="102"/>
      <c r="U9" s="102"/>
      <c r="V9" s="102"/>
      <c r="W9" s="103"/>
    </row>
    <row r="10" spans="2:23" x14ac:dyDescent="0.25">
      <c r="C10" s="17"/>
      <c r="D10" s="8">
        <v>47</v>
      </c>
      <c r="E10" s="4">
        <f t="shared" si="0"/>
        <v>53</v>
      </c>
      <c r="F10" s="36">
        <f t="shared" si="1"/>
        <v>135.15</v>
      </c>
      <c r="G10" s="22">
        <f t="shared" si="2"/>
        <v>99.45</v>
      </c>
      <c r="H10" s="1"/>
      <c r="I10" s="108"/>
      <c r="K10" s="112"/>
      <c r="L10" s="113"/>
      <c r="N10" s="101"/>
      <c r="O10" s="102"/>
      <c r="P10" s="102"/>
      <c r="Q10" s="102"/>
      <c r="R10" s="102"/>
      <c r="S10" s="102"/>
      <c r="T10" s="102"/>
      <c r="U10" s="102"/>
      <c r="V10" s="102"/>
      <c r="W10" s="103"/>
    </row>
    <row r="11" spans="2:23" x14ac:dyDescent="0.25">
      <c r="C11" s="17"/>
      <c r="D11" s="8">
        <v>43</v>
      </c>
      <c r="E11" s="4">
        <f t="shared" si="0"/>
        <v>57</v>
      </c>
      <c r="F11" s="36">
        <f t="shared" si="1"/>
        <v>145.35</v>
      </c>
      <c r="G11" s="22">
        <f t="shared" si="2"/>
        <v>109.64999999999999</v>
      </c>
      <c r="H11" s="1"/>
      <c r="I11" s="108"/>
      <c r="K11" s="112"/>
      <c r="L11" s="113"/>
      <c r="N11" s="101"/>
      <c r="O11" s="102"/>
      <c r="P11" s="102"/>
      <c r="Q11" s="102"/>
      <c r="R11" s="102"/>
      <c r="S11" s="102"/>
      <c r="T11" s="102"/>
      <c r="U11" s="102"/>
      <c r="V11" s="102"/>
      <c r="W11" s="103"/>
    </row>
    <row r="12" spans="2:23" x14ac:dyDescent="0.25">
      <c r="C12" s="17"/>
      <c r="D12" s="8">
        <v>41</v>
      </c>
      <c r="E12" s="4">
        <f t="shared" si="0"/>
        <v>59</v>
      </c>
      <c r="F12" s="36">
        <f t="shared" si="1"/>
        <v>150.44999999999999</v>
      </c>
      <c r="G12" s="22">
        <f t="shared" si="2"/>
        <v>114.74999999999999</v>
      </c>
      <c r="H12" s="1"/>
      <c r="I12" s="108"/>
      <c r="K12" s="114"/>
      <c r="L12" s="115"/>
      <c r="N12" s="101"/>
      <c r="O12" s="102"/>
      <c r="P12" s="102"/>
      <c r="Q12" s="102"/>
      <c r="R12" s="102"/>
      <c r="S12" s="102"/>
      <c r="T12" s="102"/>
      <c r="U12" s="102"/>
      <c r="V12" s="102"/>
      <c r="W12" s="103"/>
    </row>
    <row r="13" spans="2:23" x14ac:dyDescent="0.25">
      <c r="C13" s="17"/>
      <c r="D13" s="8">
        <v>40</v>
      </c>
      <c r="E13" s="4">
        <f t="shared" si="0"/>
        <v>60</v>
      </c>
      <c r="F13" s="36">
        <f t="shared" si="1"/>
        <v>153</v>
      </c>
      <c r="G13" s="22">
        <f t="shared" si="2"/>
        <v>117.3</v>
      </c>
      <c r="H13" s="1"/>
      <c r="I13" s="108"/>
      <c r="K13" s="118" t="s">
        <v>8</v>
      </c>
      <c r="L13" s="118" t="s">
        <v>7</v>
      </c>
      <c r="N13" s="101"/>
      <c r="O13" s="102"/>
      <c r="P13" s="102"/>
      <c r="Q13" s="102"/>
      <c r="R13" s="102"/>
      <c r="S13" s="102"/>
      <c r="T13" s="102"/>
      <c r="U13" s="102"/>
      <c r="V13" s="102"/>
      <c r="W13" s="103"/>
    </row>
    <row r="14" spans="2:23" x14ac:dyDescent="0.25">
      <c r="C14" s="17"/>
      <c r="D14" s="8">
        <v>39</v>
      </c>
      <c r="E14" s="4">
        <f t="shared" si="0"/>
        <v>61</v>
      </c>
      <c r="F14" s="36">
        <f t="shared" si="1"/>
        <v>155.55000000000001</v>
      </c>
      <c r="G14" s="22">
        <f t="shared" si="2"/>
        <v>119.85000000000001</v>
      </c>
      <c r="H14" s="1"/>
      <c r="I14" s="108"/>
      <c r="K14" s="118"/>
      <c r="L14" s="118"/>
      <c r="N14" s="101"/>
      <c r="O14" s="102"/>
      <c r="P14" s="102"/>
      <c r="Q14" s="102"/>
      <c r="R14" s="102"/>
      <c r="S14" s="102"/>
      <c r="T14" s="102"/>
      <c r="U14" s="102"/>
      <c r="V14" s="102"/>
      <c r="W14" s="103"/>
    </row>
    <row r="15" spans="2:23" x14ac:dyDescent="0.25">
      <c r="C15" s="17"/>
      <c r="D15" s="8">
        <v>35</v>
      </c>
      <c r="E15" s="4">
        <f t="shared" si="0"/>
        <v>65</v>
      </c>
      <c r="F15" s="36">
        <f t="shared" si="1"/>
        <v>165.75</v>
      </c>
      <c r="G15" s="22">
        <f t="shared" si="2"/>
        <v>130.05000000000001</v>
      </c>
      <c r="H15" s="1"/>
      <c r="I15" s="108"/>
      <c r="K15" s="118"/>
      <c r="L15" s="118"/>
      <c r="N15" s="101"/>
      <c r="O15" s="102"/>
      <c r="P15" s="102"/>
      <c r="Q15" s="102"/>
      <c r="R15" s="102"/>
      <c r="S15" s="102"/>
      <c r="T15" s="102"/>
      <c r="U15" s="102"/>
      <c r="V15" s="102"/>
      <c r="W15" s="103"/>
    </row>
    <row r="16" spans="2:23" x14ac:dyDescent="0.25">
      <c r="C16" s="17"/>
      <c r="D16" s="8">
        <v>31</v>
      </c>
      <c r="E16" s="4">
        <f t="shared" si="0"/>
        <v>69</v>
      </c>
      <c r="F16" s="36">
        <f t="shared" si="1"/>
        <v>175.95</v>
      </c>
      <c r="G16" s="22">
        <f t="shared" si="2"/>
        <v>140.25</v>
      </c>
      <c r="H16" s="1"/>
      <c r="I16" s="108"/>
      <c r="K16" s="118"/>
      <c r="L16" s="118"/>
      <c r="N16" s="101"/>
      <c r="O16" s="102"/>
      <c r="P16" s="102"/>
      <c r="Q16" s="102"/>
      <c r="R16" s="102"/>
      <c r="S16" s="102"/>
      <c r="T16" s="102"/>
      <c r="U16" s="102"/>
      <c r="V16" s="102"/>
      <c r="W16" s="103"/>
    </row>
    <row r="17" spans="2:23" x14ac:dyDescent="0.25">
      <c r="C17" s="17"/>
      <c r="D17" s="37">
        <v>31</v>
      </c>
      <c r="E17" s="38">
        <f t="shared" si="0"/>
        <v>69</v>
      </c>
      <c r="F17" s="43">
        <f t="shared" si="1"/>
        <v>175.95</v>
      </c>
      <c r="G17" s="23">
        <f t="shared" si="2"/>
        <v>140.25</v>
      </c>
      <c r="H17" s="1"/>
      <c r="I17" s="108"/>
      <c r="J17" s="12"/>
      <c r="K17" s="26">
        <f t="shared" ref="K17:K28" si="3">F17-F18</f>
        <v>74.739999999999995</v>
      </c>
      <c r="L17" s="27">
        <f>K17</f>
        <v>74.739999999999995</v>
      </c>
      <c r="N17" s="101"/>
      <c r="O17" s="102"/>
      <c r="P17" s="102"/>
      <c r="Q17" s="102"/>
      <c r="R17" s="102"/>
      <c r="S17" s="102"/>
      <c r="T17" s="102"/>
      <c r="U17" s="102"/>
      <c r="V17" s="102"/>
      <c r="W17" s="103"/>
    </row>
    <row r="18" spans="2:23" x14ac:dyDescent="0.25">
      <c r="B18" s="15" t="s">
        <v>15</v>
      </c>
      <c r="C18" s="1">
        <v>450</v>
      </c>
      <c r="D18" s="9">
        <v>71</v>
      </c>
      <c r="E18" s="5">
        <f>100-D18</f>
        <v>29</v>
      </c>
      <c r="F18" s="5">
        <f>(C$19*E18)/100</f>
        <v>101.21</v>
      </c>
      <c r="G18" s="24">
        <f>G17</f>
        <v>140.25</v>
      </c>
      <c r="H18" s="17"/>
      <c r="I18" s="107">
        <v>140</v>
      </c>
      <c r="K18" s="28">
        <f t="shared" si="3"/>
        <v>-3.4900000000000091</v>
      </c>
      <c r="L18" s="29">
        <f>K18*-1</f>
        <v>3.4900000000000091</v>
      </c>
      <c r="N18" s="101"/>
      <c r="O18" s="102"/>
      <c r="P18" s="102"/>
      <c r="Q18" s="102"/>
      <c r="R18" s="102"/>
      <c r="S18" s="102"/>
      <c r="T18" s="102"/>
      <c r="U18" s="102"/>
      <c r="V18" s="102"/>
      <c r="W18" s="103"/>
    </row>
    <row r="19" spans="2:23" x14ac:dyDescent="0.25">
      <c r="B19" s="15" t="s">
        <v>12</v>
      </c>
      <c r="C19" s="46">
        <v>349</v>
      </c>
      <c r="D19" s="9">
        <v>70</v>
      </c>
      <c r="E19" s="5">
        <f t="shared" ref="E19:E39" si="4">100-D19</f>
        <v>30</v>
      </c>
      <c r="F19" s="5">
        <f t="shared" ref="F19:F27" si="5">(C$19*E19)/100</f>
        <v>104.7</v>
      </c>
      <c r="G19" s="22">
        <f t="shared" ref="G19:G27" si="6">G18+L18</f>
        <v>143.74</v>
      </c>
      <c r="H19" s="17"/>
      <c r="I19" s="108"/>
      <c r="K19" s="28">
        <f t="shared" si="3"/>
        <v>-48.86</v>
      </c>
      <c r="L19" s="29">
        <f t="shared" ref="L19:L38" si="7">K19*-1</f>
        <v>48.86</v>
      </c>
      <c r="N19" s="101"/>
      <c r="O19" s="102"/>
      <c r="P19" s="102"/>
      <c r="Q19" s="102"/>
      <c r="R19" s="102"/>
      <c r="S19" s="102"/>
      <c r="T19" s="102"/>
      <c r="U19" s="102"/>
      <c r="V19" s="102"/>
      <c r="W19" s="103"/>
    </row>
    <row r="20" spans="2:23" x14ac:dyDescent="0.25">
      <c r="D20" s="9">
        <v>56</v>
      </c>
      <c r="E20" s="5">
        <f t="shared" si="4"/>
        <v>44</v>
      </c>
      <c r="F20" s="5">
        <f t="shared" si="5"/>
        <v>153.56</v>
      </c>
      <c r="G20" s="22">
        <f t="shared" si="6"/>
        <v>192.60000000000002</v>
      </c>
      <c r="H20" s="17"/>
      <c r="I20" s="108"/>
      <c r="K20" s="28">
        <f t="shared" si="3"/>
        <v>0</v>
      </c>
      <c r="L20" s="29">
        <f t="shared" si="7"/>
        <v>0</v>
      </c>
      <c r="N20" s="101"/>
      <c r="O20" s="102"/>
      <c r="P20" s="102"/>
      <c r="Q20" s="102"/>
      <c r="R20" s="102"/>
      <c r="S20" s="102"/>
      <c r="T20" s="102"/>
      <c r="U20" s="102"/>
      <c r="V20" s="102"/>
      <c r="W20" s="103"/>
    </row>
    <row r="21" spans="2:23" x14ac:dyDescent="0.25">
      <c r="D21" s="9">
        <v>56</v>
      </c>
      <c r="E21" s="5">
        <f t="shared" si="4"/>
        <v>44</v>
      </c>
      <c r="F21" s="5">
        <f t="shared" si="5"/>
        <v>153.56</v>
      </c>
      <c r="G21" s="22">
        <f t="shared" si="6"/>
        <v>192.60000000000002</v>
      </c>
      <c r="H21" s="17"/>
      <c r="I21" s="108"/>
      <c r="K21" s="28">
        <f t="shared" si="3"/>
        <v>-17.449999999999989</v>
      </c>
      <c r="L21" s="29">
        <f t="shared" si="7"/>
        <v>17.449999999999989</v>
      </c>
      <c r="N21" s="101"/>
      <c r="O21" s="102"/>
      <c r="P21" s="102"/>
      <c r="Q21" s="102"/>
      <c r="R21" s="102"/>
      <c r="S21" s="102"/>
      <c r="T21" s="102"/>
      <c r="U21" s="102"/>
      <c r="V21" s="102"/>
      <c r="W21" s="103"/>
    </row>
    <row r="22" spans="2:23" x14ac:dyDescent="0.25">
      <c r="D22" s="9">
        <v>51</v>
      </c>
      <c r="E22" s="5">
        <f t="shared" si="4"/>
        <v>49</v>
      </c>
      <c r="F22" s="5">
        <f t="shared" si="5"/>
        <v>171.01</v>
      </c>
      <c r="G22" s="22">
        <f t="shared" si="6"/>
        <v>210.05</v>
      </c>
      <c r="H22" s="17"/>
      <c r="I22" s="108"/>
      <c r="K22" s="28">
        <f t="shared" si="3"/>
        <v>-17.450000000000017</v>
      </c>
      <c r="L22" s="29">
        <f t="shared" si="7"/>
        <v>17.450000000000017</v>
      </c>
      <c r="N22" s="101"/>
      <c r="O22" s="102"/>
      <c r="P22" s="102"/>
      <c r="Q22" s="102"/>
      <c r="R22" s="102"/>
      <c r="S22" s="102"/>
      <c r="T22" s="102"/>
      <c r="U22" s="102"/>
      <c r="V22" s="102"/>
      <c r="W22" s="103"/>
    </row>
    <row r="23" spans="2:23" x14ac:dyDescent="0.25">
      <c r="D23" s="9">
        <v>46</v>
      </c>
      <c r="E23" s="5">
        <f t="shared" si="4"/>
        <v>54</v>
      </c>
      <c r="F23" s="5">
        <f t="shared" si="5"/>
        <v>188.46</v>
      </c>
      <c r="G23" s="22">
        <f t="shared" si="6"/>
        <v>227.50000000000003</v>
      </c>
      <c r="H23" s="17"/>
      <c r="I23" s="108"/>
      <c r="K23" s="28">
        <f t="shared" si="3"/>
        <v>0</v>
      </c>
      <c r="L23" s="29">
        <f t="shared" si="7"/>
        <v>0</v>
      </c>
      <c r="N23" s="101"/>
      <c r="O23" s="102"/>
      <c r="P23" s="102"/>
      <c r="Q23" s="102"/>
      <c r="R23" s="102"/>
      <c r="S23" s="102"/>
      <c r="T23" s="102"/>
      <c r="U23" s="102"/>
      <c r="V23" s="102"/>
      <c r="W23" s="103"/>
    </row>
    <row r="24" spans="2:23" x14ac:dyDescent="0.25">
      <c r="D24" s="9">
        <v>46</v>
      </c>
      <c r="E24" s="5">
        <f t="shared" si="4"/>
        <v>54</v>
      </c>
      <c r="F24" s="5">
        <f t="shared" si="5"/>
        <v>188.46</v>
      </c>
      <c r="G24" s="22">
        <f t="shared" si="6"/>
        <v>227.50000000000003</v>
      </c>
      <c r="H24" s="17"/>
      <c r="I24" s="108"/>
      <c r="K24" s="28">
        <f t="shared" si="3"/>
        <v>-24.429999999999978</v>
      </c>
      <c r="L24" s="29">
        <f t="shared" si="7"/>
        <v>24.429999999999978</v>
      </c>
      <c r="N24" s="101"/>
      <c r="O24" s="102"/>
      <c r="P24" s="102"/>
      <c r="Q24" s="102"/>
      <c r="R24" s="102"/>
      <c r="S24" s="102"/>
      <c r="T24" s="102"/>
      <c r="U24" s="102"/>
      <c r="V24" s="102"/>
      <c r="W24" s="103"/>
    </row>
    <row r="25" spans="2:23" x14ac:dyDescent="0.25">
      <c r="D25" s="9">
        <v>39</v>
      </c>
      <c r="E25" s="5">
        <f t="shared" si="4"/>
        <v>61</v>
      </c>
      <c r="F25" s="5">
        <f t="shared" si="5"/>
        <v>212.89</v>
      </c>
      <c r="G25" s="22">
        <f t="shared" si="6"/>
        <v>251.93</v>
      </c>
      <c r="H25" s="17"/>
      <c r="I25" s="108"/>
      <c r="K25" s="28">
        <f t="shared" si="3"/>
        <v>-10.470000000000027</v>
      </c>
      <c r="L25" s="29">
        <f t="shared" si="7"/>
        <v>10.470000000000027</v>
      </c>
      <c r="N25" s="101"/>
      <c r="O25" s="102"/>
      <c r="P25" s="102"/>
      <c r="Q25" s="102"/>
      <c r="R25" s="102"/>
      <c r="S25" s="102"/>
      <c r="T25" s="102"/>
      <c r="U25" s="102"/>
      <c r="V25" s="102"/>
      <c r="W25" s="103"/>
    </row>
    <row r="26" spans="2:23" x14ac:dyDescent="0.25">
      <c r="D26" s="9">
        <v>36</v>
      </c>
      <c r="E26" s="5">
        <f t="shared" si="4"/>
        <v>64</v>
      </c>
      <c r="F26" s="5">
        <f t="shared" si="5"/>
        <v>223.36</v>
      </c>
      <c r="G26" s="22">
        <f t="shared" si="6"/>
        <v>262.40000000000003</v>
      </c>
      <c r="H26" s="17"/>
      <c r="I26" s="108"/>
      <c r="K26" s="28">
        <f t="shared" si="3"/>
        <v>-17.449999999999989</v>
      </c>
      <c r="L26" s="29">
        <f t="shared" si="7"/>
        <v>17.449999999999989</v>
      </c>
      <c r="N26" s="101"/>
      <c r="O26" s="102"/>
      <c r="P26" s="102"/>
      <c r="Q26" s="102"/>
      <c r="R26" s="102"/>
      <c r="S26" s="102"/>
      <c r="T26" s="102"/>
      <c r="U26" s="102"/>
      <c r="V26" s="102"/>
      <c r="W26" s="103"/>
    </row>
    <row r="27" spans="2:23" x14ac:dyDescent="0.25">
      <c r="D27" s="39">
        <v>31</v>
      </c>
      <c r="E27" s="40">
        <f t="shared" si="4"/>
        <v>69</v>
      </c>
      <c r="F27" s="44">
        <f t="shared" si="5"/>
        <v>240.81</v>
      </c>
      <c r="G27" s="22">
        <f t="shared" si="6"/>
        <v>279.85000000000002</v>
      </c>
      <c r="H27" s="17"/>
      <c r="I27" s="108"/>
      <c r="K27" s="30">
        <f t="shared" si="3"/>
        <v>187.81</v>
      </c>
      <c r="L27" s="31">
        <f>K27</f>
        <v>187.81</v>
      </c>
      <c r="N27" s="101"/>
      <c r="O27" s="102"/>
      <c r="P27" s="102"/>
      <c r="Q27" s="102"/>
      <c r="R27" s="102"/>
      <c r="S27" s="102"/>
      <c r="T27" s="102"/>
      <c r="U27" s="102"/>
      <c r="V27" s="102"/>
      <c r="W27" s="103"/>
    </row>
    <row r="28" spans="2:23" x14ac:dyDescent="0.25">
      <c r="B28" s="15" t="s">
        <v>15</v>
      </c>
      <c r="C28" s="1">
        <v>660</v>
      </c>
      <c r="D28" s="10">
        <v>75</v>
      </c>
      <c r="E28" s="6">
        <f>100-D28</f>
        <v>25</v>
      </c>
      <c r="F28" s="6">
        <f>(C$29*E28)/100</f>
        <v>53</v>
      </c>
      <c r="G28" s="24">
        <f>G27</f>
        <v>279.85000000000002</v>
      </c>
      <c r="I28" s="107">
        <v>140</v>
      </c>
      <c r="K28" s="26">
        <f t="shared" si="3"/>
        <v>0</v>
      </c>
      <c r="L28" s="32">
        <f>K28*-1</f>
        <v>0</v>
      </c>
      <c r="N28" s="101"/>
      <c r="O28" s="102"/>
      <c r="P28" s="102"/>
      <c r="Q28" s="102"/>
      <c r="R28" s="102"/>
      <c r="S28" s="102"/>
      <c r="T28" s="102"/>
      <c r="U28" s="102"/>
      <c r="V28" s="102"/>
      <c r="W28" s="103"/>
    </row>
    <row r="29" spans="2:23" x14ac:dyDescent="0.25">
      <c r="B29" s="15" t="s">
        <v>12</v>
      </c>
      <c r="C29" s="46">
        <v>212</v>
      </c>
      <c r="D29" s="10">
        <v>75</v>
      </c>
      <c r="E29" s="6">
        <f t="shared" si="4"/>
        <v>25</v>
      </c>
      <c r="F29" s="6">
        <f t="shared" ref="F29:F39" si="8">(C$29*E29)/100</f>
        <v>53</v>
      </c>
      <c r="G29" s="22">
        <f t="shared" ref="G29:G39" si="9">G28+L28</f>
        <v>279.85000000000002</v>
      </c>
      <c r="I29" s="108"/>
      <c r="K29" s="28">
        <f t="shared" ref="K29:K37" si="10">F29-F30</f>
        <v>-14.840000000000003</v>
      </c>
      <c r="L29" s="29">
        <f t="shared" si="7"/>
        <v>14.840000000000003</v>
      </c>
      <c r="N29" s="101"/>
      <c r="O29" s="102"/>
      <c r="P29" s="102"/>
      <c r="Q29" s="102"/>
      <c r="R29" s="102"/>
      <c r="S29" s="102"/>
      <c r="T29" s="102"/>
      <c r="U29" s="102"/>
      <c r="V29" s="102"/>
      <c r="W29" s="103"/>
    </row>
    <row r="30" spans="2:23" x14ac:dyDescent="0.25">
      <c r="D30" s="10">
        <v>68</v>
      </c>
      <c r="E30" s="6">
        <f t="shared" si="4"/>
        <v>32</v>
      </c>
      <c r="F30" s="6">
        <f t="shared" si="8"/>
        <v>67.84</v>
      </c>
      <c r="G30" s="22">
        <f t="shared" si="9"/>
        <v>294.69000000000005</v>
      </c>
      <c r="I30" s="108"/>
      <c r="K30" s="28">
        <f t="shared" si="10"/>
        <v>-8.4799999999999898</v>
      </c>
      <c r="L30" s="29">
        <f t="shared" si="7"/>
        <v>8.4799999999999898</v>
      </c>
      <c r="N30" s="101"/>
      <c r="O30" s="102"/>
      <c r="P30" s="102"/>
      <c r="Q30" s="102"/>
      <c r="R30" s="102"/>
      <c r="S30" s="102"/>
      <c r="T30" s="102"/>
      <c r="U30" s="102"/>
      <c r="V30" s="102"/>
      <c r="W30" s="103"/>
    </row>
    <row r="31" spans="2:23" x14ac:dyDescent="0.25">
      <c r="D31" s="10">
        <v>64</v>
      </c>
      <c r="E31" s="6">
        <f t="shared" si="4"/>
        <v>36</v>
      </c>
      <c r="F31" s="6">
        <f t="shared" si="8"/>
        <v>76.319999999999993</v>
      </c>
      <c r="G31" s="22">
        <f t="shared" si="9"/>
        <v>303.17000000000007</v>
      </c>
      <c r="I31" s="108"/>
      <c r="K31" s="28">
        <f t="shared" si="10"/>
        <v>-12.720000000000013</v>
      </c>
      <c r="L31" s="29">
        <f t="shared" si="7"/>
        <v>12.720000000000013</v>
      </c>
      <c r="N31" s="101"/>
      <c r="O31" s="102"/>
      <c r="P31" s="102"/>
      <c r="Q31" s="102"/>
      <c r="R31" s="102"/>
      <c r="S31" s="102"/>
      <c r="T31" s="102"/>
      <c r="U31" s="102"/>
      <c r="V31" s="102"/>
      <c r="W31" s="103"/>
    </row>
    <row r="32" spans="2:23" x14ac:dyDescent="0.25">
      <c r="D32" s="10">
        <v>58</v>
      </c>
      <c r="E32" s="6">
        <f t="shared" si="4"/>
        <v>42</v>
      </c>
      <c r="F32" s="6">
        <f t="shared" si="8"/>
        <v>89.04</v>
      </c>
      <c r="G32" s="22">
        <f t="shared" si="9"/>
        <v>315.8900000000001</v>
      </c>
      <c r="I32" s="108"/>
      <c r="K32" s="28">
        <f t="shared" si="10"/>
        <v>-6.3599999999999994</v>
      </c>
      <c r="L32" s="29">
        <f t="shared" si="7"/>
        <v>6.3599999999999994</v>
      </c>
      <c r="N32" s="104"/>
      <c r="O32" s="105"/>
      <c r="P32" s="105"/>
      <c r="Q32" s="105"/>
      <c r="R32" s="105"/>
      <c r="S32" s="105"/>
      <c r="T32" s="105"/>
      <c r="U32" s="105"/>
      <c r="V32" s="105"/>
      <c r="W32" s="106"/>
    </row>
    <row r="33" spans="4:12" x14ac:dyDescent="0.25">
      <c r="D33" s="10">
        <v>55</v>
      </c>
      <c r="E33" s="6">
        <f t="shared" si="4"/>
        <v>45</v>
      </c>
      <c r="F33" s="6">
        <f t="shared" si="8"/>
        <v>95.4</v>
      </c>
      <c r="G33" s="22">
        <f t="shared" si="9"/>
        <v>322.25000000000011</v>
      </c>
      <c r="I33" s="108"/>
      <c r="K33" s="28">
        <f t="shared" si="10"/>
        <v>-12.719999999999999</v>
      </c>
      <c r="L33" s="29">
        <f t="shared" si="7"/>
        <v>12.719999999999999</v>
      </c>
    </row>
    <row r="34" spans="4:12" x14ac:dyDescent="0.25">
      <c r="D34" s="10">
        <v>49</v>
      </c>
      <c r="E34" s="6">
        <f t="shared" si="4"/>
        <v>51</v>
      </c>
      <c r="F34" s="6">
        <f t="shared" si="8"/>
        <v>108.12</v>
      </c>
      <c r="G34" s="22">
        <f t="shared" si="9"/>
        <v>334.97000000000014</v>
      </c>
      <c r="I34" s="108"/>
      <c r="K34" s="28">
        <f t="shared" si="10"/>
        <v>-2.1199999999999903</v>
      </c>
      <c r="L34" s="29">
        <f t="shared" si="7"/>
        <v>2.1199999999999903</v>
      </c>
    </row>
    <row r="35" spans="4:12" x14ac:dyDescent="0.25">
      <c r="D35" s="10">
        <v>48</v>
      </c>
      <c r="E35" s="6">
        <f t="shared" si="4"/>
        <v>52</v>
      </c>
      <c r="F35" s="6">
        <f t="shared" si="8"/>
        <v>110.24</v>
      </c>
      <c r="G35" s="22">
        <f t="shared" si="9"/>
        <v>337.09000000000015</v>
      </c>
      <c r="I35" s="108"/>
      <c r="K35" s="28">
        <f t="shared" si="10"/>
        <v>-10.600000000000009</v>
      </c>
      <c r="L35" s="29">
        <f t="shared" si="7"/>
        <v>10.600000000000009</v>
      </c>
    </row>
    <row r="36" spans="4:12" x14ac:dyDescent="0.25">
      <c r="D36" s="10">
        <v>43</v>
      </c>
      <c r="E36" s="6">
        <f t="shared" si="4"/>
        <v>57</v>
      </c>
      <c r="F36" s="6">
        <f t="shared" si="8"/>
        <v>120.84</v>
      </c>
      <c r="G36" s="22">
        <f t="shared" si="9"/>
        <v>347.69000000000017</v>
      </c>
      <c r="I36" s="108"/>
      <c r="K36" s="28">
        <f t="shared" si="10"/>
        <v>-27.560000000000002</v>
      </c>
      <c r="L36" s="29">
        <f t="shared" si="7"/>
        <v>27.560000000000002</v>
      </c>
    </row>
    <row r="37" spans="4:12" x14ac:dyDescent="0.25">
      <c r="D37" s="10">
        <v>30</v>
      </c>
      <c r="E37" s="6">
        <f t="shared" si="4"/>
        <v>70</v>
      </c>
      <c r="F37" s="6">
        <f t="shared" si="8"/>
        <v>148.4</v>
      </c>
      <c r="G37" s="22">
        <f t="shared" si="9"/>
        <v>375.25000000000017</v>
      </c>
      <c r="I37" s="108"/>
      <c r="K37" s="28">
        <f t="shared" si="10"/>
        <v>-6.3599999999999852</v>
      </c>
      <c r="L37" s="29">
        <f t="shared" si="7"/>
        <v>6.3599999999999852</v>
      </c>
    </row>
    <row r="38" spans="4:12" x14ac:dyDescent="0.25">
      <c r="D38" s="10">
        <v>27</v>
      </c>
      <c r="E38" s="6">
        <f t="shared" si="4"/>
        <v>73</v>
      </c>
      <c r="F38" s="6">
        <f t="shared" si="8"/>
        <v>154.76</v>
      </c>
      <c r="G38" s="22">
        <f t="shared" si="9"/>
        <v>381.61000000000013</v>
      </c>
      <c r="I38" s="108"/>
      <c r="K38" s="30">
        <f>F38-F39</f>
        <v>-38.159999999999997</v>
      </c>
      <c r="L38" s="33">
        <f t="shared" si="7"/>
        <v>38.159999999999997</v>
      </c>
    </row>
    <row r="39" spans="4:12" ht="15.75" thickBot="1" x14ac:dyDescent="0.3">
      <c r="D39" s="11">
        <v>9</v>
      </c>
      <c r="E39" s="7">
        <f t="shared" si="4"/>
        <v>91</v>
      </c>
      <c r="F39" s="45">
        <f t="shared" si="8"/>
        <v>192.92</v>
      </c>
      <c r="G39" s="25">
        <f t="shared" si="9"/>
        <v>419.7700000000001</v>
      </c>
      <c r="I39" s="109"/>
    </row>
  </sheetData>
  <mergeCells count="9">
    <mergeCell ref="N5:W6"/>
    <mergeCell ref="N7:W32"/>
    <mergeCell ref="I6:I17"/>
    <mergeCell ref="I18:I27"/>
    <mergeCell ref="I28:I39"/>
    <mergeCell ref="K2:L12"/>
    <mergeCell ref="I3:I4"/>
    <mergeCell ref="K13:K16"/>
    <mergeCell ref="L13:L16"/>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4:I41"/>
  <sheetViews>
    <sheetView topLeftCell="A7" workbookViewId="0">
      <selection activeCell="F28" sqref="F28:F39"/>
    </sheetView>
  </sheetViews>
  <sheetFormatPr defaultRowHeight="15" x14ac:dyDescent="0.25"/>
  <cols>
    <col min="3" max="3" width="10" customWidth="1"/>
    <col min="4" max="4" width="10" style="1" customWidth="1"/>
    <col min="5" max="5" width="35.42578125" style="1" bestFit="1" customWidth="1"/>
    <col min="6" max="6" width="15.7109375" style="1" customWidth="1"/>
    <col min="7" max="7" width="9.140625" customWidth="1"/>
    <col min="8" max="9" width="9.140625" style="12"/>
  </cols>
  <sheetData>
    <row r="4" spans="3:7" ht="15.75" thickBot="1" x14ac:dyDescent="0.3"/>
    <row r="5" spans="3:7" ht="30.75" thickBot="1" x14ac:dyDescent="0.3">
      <c r="C5" s="55" t="s">
        <v>0</v>
      </c>
      <c r="D5" s="56" t="s">
        <v>2</v>
      </c>
      <c r="E5" s="68" t="s">
        <v>1</v>
      </c>
      <c r="F5" s="3" t="s">
        <v>9</v>
      </c>
    </row>
    <row r="6" spans="3:7" x14ac:dyDescent="0.25">
      <c r="C6" s="122">
        <v>1</v>
      </c>
      <c r="D6" s="47">
        <v>1</v>
      </c>
      <c r="E6" s="65" t="s">
        <v>26</v>
      </c>
      <c r="F6" s="57">
        <v>0</v>
      </c>
      <c r="G6" s="2"/>
    </row>
    <row r="7" spans="3:7" x14ac:dyDescent="0.25">
      <c r="C7" s="122"/>
      <c r="D7" s="47">
        <v>2</v>
      </c>
      <c r="E7" s="66" t="s">
        <v>27</v>
      </c>
      <c r="F7" s="57">
        <v>7.6499999999999986</v>
      </c>
      <c r="G7" s="2"/>
    </row>
    <row r="8" spans="3:7" x14ac:dyDescent="0.25">
      <c r="C8" s="122"/>
      <c r="D8" s="47">
        <v>3</v>
      </c>
      <c r="E8" s="66" t="s">
        <v>28</v>
      </c>
      <c r="F8" s="57">
        <v>53.55</v>
      </c>
      <c r="G8" s="2"/>
    </row>
    <row r="9" spans="3:7" x14ac:dyDescent="0.25">
      <c r="C9" s="122"/>
      <c r="D9" s="47">
        <v>4</v>
      </c>
      <c r="E9" s="66" t="s">
        <v>29</v>
      </c>
      <c r="F9" s="57">
        <v>68.849999999999994</v>
      </c>
      <c r="G9" s="2"/>
    </row>
    <row r="10" spans="3:7" x14ac:dyDescent="0.25">
      <c r="C10" s="122"/>
      <c r="D10" s="47">
        <v>5</v>
      </c>
      <c r="E10" s="66" t="s">
        <v>30</v>
      </c>
      <c r="F10" s="57">
        <v>99.45</v>
      </c>
      <c r="G10" s="2"/>
    </row>
    <row r="11" spans="3:7" x14ac:dyDescent="0.25">
      <c r="C11" s="122"/>
      <c r="D11" s="47">
        <v>6</v>
      </c>
      <c r="E11" s="66" t="s">
        <v>31</v>
      </c>
      <c r="F11" s="57">
        <v>109.64999999999999</v>
      </c>
      <c r="G11" s="2"/>
    </row>
    <row r="12" spans="3:7" x14ac:dyDescent="0.25">
      <c r="C12" s="122"/>
      <c r="D12" s="47">
        <v>7</v>
      </c>
      <c r="E12" s="66" t="s">
        <v>32</v>
      </c>
      <c r="F12" s="57">
        <v>114.74999999999999</v>
      </c>
      <c r="G12" s="2"/>
    </row>
    <row r="13" spans="3:7" x14ac:dyDescent="0.25">
      <c r="C13" s="122"/>
      <c r="D13" s="47">
        <v>8</v>
      </c>
      <c r="E13" s="66" t="s">
        <v>33</v>
      </c>
      <c r="F13" s="57">
        <v>117.3</v>
      </c>
      <c r="G13" s="2"/>
    </row>
    <row r="14" spans="3:7" x14ac:dyDescent="0.25">
      <c r="C14" s="122"/>
      <c r="D14" s="47">
        <v>9</v>
      </c>
      <c r="E14" s="66" t="s">
        <v>34</v>
      </c>
      <c r="F14" s="57">
        <v>119.85000000000001</v>
      </c>
      <c r="G14" s="2"/>
    </row>
    <row r="15" spans="3:7" x14ac:dyDescent="0.25">
      <c r="C15" s="122"/>
      <c r="D15" s="47">
        <v>10</v>
      </c>
      <c r="E15" s="66" t="s">
        <v>35</v>
      </c>
      <c r="F15" s="57">
        <v>130.05000000000001</v>
      </c>
      <c r="G15" s="2"/>
    </row>
    <row r="16" spans="3:7" x14ac:dyDescent="0.25">
      <c r="C16" s="122"/>
      <c r="D16" s="47">
        <v>11</v>
      </c>
      <c r="E16" s="66" t="s">
        <v>36</v>
      </c>
      <c r="F16" s="57">
        <v>140.25</v>
      </c>
      <c r="G16" s="2"/>
    </row>
    <row r="17" spans="3:7" ht="15.75" thickBot="1" x14ac:dyDescent="0.3">
      <c r="C17" s="123"/>
      <c r="D17" s="50">
        <v>12</v>
      </c>
      <c r="E17" s="67" t="s">
        <v>37</v>
      </c>
      <c r="F17" s="58">
        <v>140.25</v>
      </c>
      <c r="G17" s="2"/>
    </row>
    <row r="18" spans="3:7" x14ac:dyDescent="0.25">
      <c r="C18" s="124">
        <v>2</v>
      </c>
      <c r="D18" s="51">
        <v>1</v>
      </c>
      <c r="E18" s="51" t="s">
        <v>16</v>
      </c>
      <c r="F18" s="59">
        <v>140.42000000000002</v>
      </c>
      <c r="G18" s="2"/>
    </row>
    <row r="19" spans="3:7" x14ac:dyDescent="0.25">
      <c r="C19" s="125"/>
      <c r="D19" s="48">
        <v>2</v>
      </c>
      <c r="E19" s="48" t="s">
        <v>17</v>
      </c>
      <c r="F19" s="60">
        <v>143.91000000000003</v>
      </c>
      <c r="G19" s="2"/>
    </row>
    <row r="20" spans="3:7" x14ac:dyDescent="0.25">
      <c r="C20" s="125"/>
      <c r="D20" s="48">
        <v>3</v>
      </c>
      <c r="E20" s="48" t="s">
        <v>18</v>
      </c>
      <c r="F20" s="60">
        <v>192.77000000000004</v>
      </c>
      <c r="G20" s="2"/>
    </row>
    <row r="21" spans="3:7" x14ac:dyDescent="0.25">
      <c r="C21" s="125"/>
      <c r="D21" s="48">
        <v>4</v>
      </c>
      <c r="E21" s="48" t="s">
        <v>19</v>
      </c>
      <c r="F21" s="60">
        <v>192.77000000000004</v>
      </c>
      <c r="G21" s="2"/>
    </row>
    <row r="22" spans="3:7" x14ac:dyDescent="0.25">
      <c r="C22" s="125"/>
      <c r="D22" s="48">
        <v>5</v>
      </c>
      <c r="E22" s="48" t="s">
        <v>20</v>
      </c>
      <c r="F22" s="60">
        <v>210.22000000000003</v>
      </c>
      <c r="G22" s="2"/>
    </row>
    <row r="23" spans="3:7" x14ac:dyDescent="0.25">
      <c r="C23" s="125"/>
      <c r="D23" s="48">
        <v>6</v>
      </c>
      <c r="E23" s="48" t="s">
        <v>21</v>
      </c>
      <c r="F23" s="60">
        <v>227.67000000000004</v>
      </c>
      <c r="G23" s="2"/>
    </row>
    <row r="24" spans="3:7" x14ac:dyDescent="0.25">
      <c r="C24" s="125"/>
      <c r="D24" s="48">
        <v>7</v>
      </c>
      <c r="E24" s="48" t="s">
        <v>22</v>
      </c>
      <c r="F24" s="60">
        <v>227.67000000000004</v>
      </c>
      <c r="G24" s="2"/>
    </row>
    <row r="25" spans="3:7" x14ac:dyDescent="0.25">
      <c r="C25" s="125"/>
      <c r="D25" s="48">
        <v>8</v>
      </c>
      <c r="E25" s="48" t="s">
        <v>23</v>
      </c>
      <c r="F25" s="60">
        <v>252.10000000000002</v>
      </c>
      <c r="G25" s="2"/>
    </row>
    <row r="26" spans="3:7" x14ac:dyDescent="0.25">
      <c r="C26" s="125"/>
      <c r="D26" s="48">
        <v>9</v>
      </c>
      <c r="E26" s="48" t="s">
        <v>24</v>
      </c>
      <c r="F26" s="60">
        <v>262.57000000000005</v>
      </c>
      <c r="G26" s="2"/>
    </row>
    <row r="27" spans="3:7" ht="15.75" thickBot="1" x14ac:dyDescent="0.3">
      <c r="C27" s="126"/>
      <c r="D27" s="52">
        <v>10</v>
      </c>
      <c r="E27" s="52" t="s">
        <v>25</v>
      </c>
      <c r="F27" s="61">
        <v>280.02000000000004</v>
      </c>
      <c r="G27" s="2"/>
    </row>
    <row r="28" spans="3:7" x14ac:dyDescent="0.25">
      <c r="C28" s="119">
        <v>3</v>
      </c>
      <c r="D28" s="53">
        <v>1</v>
      </c>
      <c r="E28" s="53" t="s">
        <v>38</v>
      </c>
      <c r="F28" s="62">
        <v>279.85000000000002</v>
      </c>
      <c r="G28" s="2"/>
    </row>
    <row r="29" spans="3:7" x14ac:dyDescent="0.25">
      <c r="C29" s="120"/>
      <c r="D29" s="49">
        <v>2</v>
      </c>
      <c r="E29" s="49" t="s">
        <v>39</v>
      </c>
      <c r="F29" s="63">
        <v>279.85000000000002</v>
      </c>
      <c r="G29" s="2"/>
    </row>
    <row r="30" spans="3:7" x14ac:dyDescent="0.25">
      <c r="C30" s="120"/>
      <c r="D30" s="49">
        <v>3</v>
      </c>
      <c r="E30" s="49" t="s">
        <v>40</v>
      </c>
      <c r="F30" s="63">
        <v>294.69000000000005</v>
      </c>
      <c r="G30" s="2"/>
    </row>
    <row r="31" spans="3:7" x14ac:dyDescent="0.25">
      <c r="C31" s="120"/>
      <c r="D31" s="49">
        <v>4</v>
      </c>
      <c r="E31" s="49" t="s">
        <v>41</v>
      </c>
      <c r="F31" s="63">
        <v>303.17000000000007</v>
      </c>
      <c r="G31" s="2"/>
    </row>
    <row r="32" spans="3:7" x14ac:dyDescent="0.25">
      <c r="C32" s="120"/>
      <c r="D32" s="49">
        <v>5</v>
      </c>
      <c r="E32" s="49" t="s">
        <v>42</v>
      </c>
      <c r="F32" s="63">
        <v>315.8900000000001</v>
      </c>
      <c r="G32" s="2"/>
    </row>
    <row r="33" spans="3:7" x14ac:dyDescent="0.25">
      <c r="C33" s="120"/>
      <c r="D33" s="49">
        <v>6</v>
      </c>
      <c r="E33" s="49" t="s">
        <v>43</v>
      </c>
      <c r="F33" s="63">
        <v>322.25000000000011</v>
      </c>
      <c r="G33" s="2"/>
    </row>
    <row r="34" spans="3:7" x14ac:dyDescent="0.25">
      <c r="C34" s="120"/>
      <c r="D34" s="49">
        <v>7</v>
      </c>
      <c r="E34" s="49" t="s">
        <v>44</v>
      </c>
      <c r="F34" s="63">
        <v>334.97000000000014</v>
      </c>
      <c r="G34" s="2"/>
    </row>
    <row r="35" spans="3:7" x14ac:dyDescent="0.25">
      <c r="C35" s="120"/>
      <c r="D35" s="49">
        <v>8</v>
      </c>
      <c r="E35" s="49" t="s">
        <v>45</v>
      </c>
      <c r="F35" s="63">
        <v>337.09000000000015</v>
      </c>
      <c r="G35" s="2"/>
    </row>
    <row r="36" spans="3:7" x14ac:dyDescent="0.25">
      <c r="C36" s="120"/>
      <c r="D36" s="49">
        <v>9</v>
      </c>
      <c r="E36" s="49" t="s">
        <v>46</v>
      </c>
      <c r="F36" s="63">
        <v>347.69000000000017</v>
      </c>
      <c r="G36" s="2"/>
    </row>
    <row r="37" spans="3:7" x14ac:dyDescent="0.25">
      <c r="C37" s="120"/>
      <c r="D37" s="49">
        <v>10</v>
      </c>
      <c r="E37" s="49" t="s">
        <v>47</v>
      </c>
      <c r="F37" s="63">
        <v>375.25000000000017</v>
      </c>
      <c r="G37" s="2"/>
    </row>
    <row r="38" spans="3:7" x14ac:dyDescent="0.25">
      <c r="C38" s="120"/>
      <c r="D38" s="49">
        <v>11</v>
      </c>
      <c r="E38" s="49" t="s">
        <v>48</v>
      </c>
      <c r="F38" s="63">
        <v>381.61000000000013</v>
      </c>
      <c r="G38" s="2"/>
    </row>
    <row r="39" spans="3:7" ht="15.75" thickBot="1" x14ac:dyDescent="0.3">
      <c r="C39" s="121"/>
      <c r="D39" s="54">
        <v>12</v>
      </c>
      <c r="E39" s="54" t="s">
        <v>49</v>
      </c>
      <c r="F39" s="64">
        <v>419.7700000000001</v>
      </c>
      <c r="G39" s="2"/>
    </row>
    <row r="40" spans="3:7" x14ac:dyDescent="0.25">
      <c r="G40" s="2"/>
    </row>
    <row r="41" spans="3:7" x14ac:dyDescent="0.25">
      <c r="G41" s="2"/>
    </row>
  </sheetData>
  <mergeCells count="3">
    <mergeCell ref="C28:C39"/>
    <mergeCell ref="C6:C17"/>
    <mergeCell ref="C18:C27"/>
  </mergeCells>
  <printOptions horizontalCentered="1" verticalCentered="1"/>
  <pageMargins left="0.25" right="0.25" top="0.75" bottom="0.75" header="0.3" footer="0.3"/>
  <pageSetup paperSize="9" scale="7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78"/>
  <sheetViews>
    <sheetView tabSelected="1" zoomScale="90" zoomScaleNormal="90" workbookViewId="0">
      <selection activeCell="G2" sqref="G2"/>
    </sheetView>
  </sheetViews>
  <sheetFormatPr defaultRowHeight="15" x14ac:dyDescent="0.25"/>
  <cols>
    <col min="1" max="3" width="12.7109375" style="1" customWidth="1"/>
    <col min="4" max="4" width="38.140625" bestFit="1" customWidth="1"/>
    <col min="5" max="5" width="2.42578125" customWidth="1"/>
    <col min="6" max="6" width="56.140625" customWidth="1"/>
    <col min="7" max="8" width="12.7109375" style="1" customWidth="1"/>
    <col min="9" max="9" width="12.7109375" customWidth="1"/>
  </cols>
  <sheetData>
    <row r="1" spans="1:10" ht="31.5" x14ac:dyDescent="0.25">
      <c r="A1" s="90" t="s">
        <v>0</v>
      </c>
      <c r="B1" s="89" t="s">
        <v>53</v>
      </c>
      <c r="C1" s="129" t="s">
        <v>9</v>
      </c>
      <c r="D1" s="91" t="s">
        <v>1</v>
      </c>
      <c r="G1" s="90" t="s">
        <v>0</v>
      </c>
      <c r="H1" s="89" t="s">
        <v>53</v>
      </c>
      <c r="I1" s="89" t="s">
        <v>9</v>
      </c>
    </row>
    <row r="2" spans="1:10" ht="15.75" x14ac:dyDescent="0.25">
      <c r="A2" s="79">
        <v>1</v>
      </c>
      <c r="B2" s="78">
        <v>1</v>
      </c>
      <c r="C2" s="130">
        <v>0</v>
      </c>
      <c r="D2" s="77" t="s">
        <v>26</v>
      </c>
      <c r="F2" s="86" t="s">
        <v>52</v>
      </c>
      <c r="G2" s="85">
        <v>1</v>
      </c>
      <c r="H2" s="85">
        <v>12</v>
      </c>
      <c r="I2" s="84">
        <f t="array" ref="I2">INDEX($C$2:$C$47,MATCH(G2,IF($B$2:$B$47=H2,$A$2:$A$47),0))</f>
        <v>140</v>
      </c>
    </row>
    <row r="3" spans="1:10" ht="15.75" x14ac:dyDescent="0.25">
      <c r="A3" s="79">
        <v>1</v>
      </c>
      <c r="B3" s="78">
        <f t="shared" ref="B3:B13" si="0">SUM(B2+1)</f>
        <v>2</v>
      </c>
      <c r="C3" s="130">
        <v>8</v>
      </c>
      <c r="D3" s="77" t="s">
        <v>27</v>
      </c>
      <c r="F3" s="88"/>
      <c r="G3" s="87"/>
      <c r="H3" s="87"/>
      <c r="I3" s="84"/>
    </row>
    <row r="4" spans="1:10" ht="15.75" x14ac:dyDescent="0.25">
      <c r="A4" s="79">
        <v>1</v>
      </c>
      <c r="B4" s="78">
        <f t="shared" si="0"/>
        <v>3</v>
      </c>
      <c r="C4" s="130">
        <v>54</v>
      </c>
      <c r="D4" s="77" t="s">
        <v>28</v>
      </c>
      <c r="F4" s="86" t="s">
        <v>51</v>
      </c>
      <c r="G4" s="85">
        <v>3</v>
      </c>
      <c r="H4" s="85">
        <v>9</v>
      </c>
      <c r="I4" s="84">
        <f t="array" ref="I4">INDEX($C$2:$C$47,MATCH(G4,IF($B$2:$B$47=H4,$A$2:$A$47),0))</f>
        <v>348</v>
      </c>
    </row>
    <row r="5" spans="1:10" ht="15.75" x14ac:dyDescent="0.25">
      <c r="A5" s="79">
        <v>1</v>
      </c>
      <c r="B5" s="78">
        <f t="shared" si="0"/>
        <v>4</v>
      </c>
      <c r="C5" s="130">
        <v>69</v>
      </c>
      <c r="D5" s="77" t="s">
        <v>29</v>
      </c>
      <c r="F5" s="83"/>
      <c r="G5" s="82"/>
      <c r="H5" s="82"/>
      <c r="I5" s="81"/>
    </row>
    <row r="6" spans="1:10" ht="15" customHeight="1" x14ac:dyDescent="0.25">
      <c r="A6" s="79">
        <v>1</v>
      </c>
      <c r="B6" s="78">
        <f t="shared" si="0"/>
        <v>5</v>
      </c>
      <c r="C6" s="130">
        <v>99</v>
      </c>
      <c r="D6" s="77" t="s">
        <v>30</v>
      </c>
      <c r="F6" s="127" t="str">
        <f>IF(I2&gt;I4,"The FIRST Team gets a Handicap of "&amp;J6,IF(I2&lt;I4,"The SECOND team gets a Handicap of "&amp;J6,IF(I2=I4,"There is no Handicap for either Team")))</f>
        <v>The SECOND team gets a Handicap of 208</v>
      </c>
      <c r="G6" s="127"/>
      <c r="H6" s="127"/>
      <c r="I6" s="127"/>
      <c r="J6" s="80">
        <f>IF(I2&gt;I4,I2-I4,(IF(I2&lt;I4,I4-I2,"")))</f>
        <v>208</v>
      </c>
    </row>
    <row r="7" spans="1:10" ht="15" customHeight="1" x14ac:dyDescent="0.25">
      <c r="A7" s="79">
        <v>1</v>
      </c>
      <c r="B7" s="78">
        <f t="shared" si="0"/>
        <v>6</v>
      </c>
      <c r="C7" s="130">
        <v>110</v>
      </c>
      <c r="D7" s="77" t="s">
        <v>31</v>
      </c>
      <c r="F7" s="127"/>
      <c r="G7" s="127"/>
      <c r="H7" s="127"/>
      <c r="I7" s="127"/>
    </row>
    <row r="8" spans="1:10" ht="15.75" x14ac:dyDescent="0.25">
      <c r="A8" s="79">
        <v>1</v>
      </c>
      <c r="B8" s="78">
        <f t="shared" si="0"/>
        <v>7</v>
      </c>
      <c r="C8" s="130">
        <v>115</v>
      </c>
      <c r="D8" s="77" t="s">
        <v>32</v>
      </c>
    </row>
    <row r="9" spans="1:10" ht="15.75" x14ac:dyDescent="0.25">
      <c r="A9" s="79">
        <v>1</v>
      </c>
      <c r="B9" s="78">
        <f t="shared" si="0"/>
        <v>8</v>
      </c>
      <c r="C9" s="130">
        <v>117</v>
      </c>
      <c r="D9" s="77" t="s">
        <v>33</v>
      </c>
    </row>
    <row r="10" spans="1:10" ht="15" customHeight="1" x14ac:dyDescent="0.25">
      <c r="A10" s="79">
        <v>1</v>
      </c>
      <c r="B10" s="78">
        <f t="shared" si="0"/>
        <v>9</v>
      </c>
      <c r="C10" s="130">
        <v>120</v>
      </c>
      <c r="D10" s="77" t="s">
        <v>34</v>
      </c>
      <c r="F10" s="128" t="s">
        <v>50</v>
      </c>
      <c r="G10" s="128"/>
      <c r="H10" s="128"/>
      <c r="I10" s="128"/>
    </row>
    <row r="11" spans="1:10" ht="15.75" x14ac:dyDescent="0.25">
      <c r="A11" s="79">
        <v>1</v>
      </c>
      <c r="B11" s="78">
        <f t="shared" si="0"/>
        <v>10</v>
      </c>
      <c r="C11" s="130">
        <v>130</v>
      </c>
      <c r="D11" s="77" t="s">
        <v>35</v>
      </c>
      <c r="F11" s="128"/>
      <c r="G11" s="128"/>
      <c r="H11" s="128"/>
      <c r="I11" s="128"/>
    </row>
    <row r="12" spans="1:10" ht="15.75" x14ac:dyDescent="0.25">
      <c r="A12" s="79">
        <v>1</v>
      </c>
      <c r="B12" s="78">
        <f t="shared" si="0"/>
        <v>11</v>
      </c>
      <c r="C12" s="130">
        <v>140</v>
      </c>
      <c r="D12" s="77" t="s">
        <v>36</v>
      </c>
      <c r="F12" s="128"/>
      <c r="G12" s="128"/>
      <c r="H12" s="128"/>
      <c r="I12" s="128"/>
    </row>
    <row r="13" spans="1:10" ht="15.75" x14ac:dyDescent="0.25">
      <c r="A13" s="79">
        <v>1</v>
      </c>
      <c r="B13" s="78">
        <f t="shared" si="0"/>
        <v>12</v>
      </c>
      <c r="C13" s="130">
        <v>140</v>
      </c>
      <c r="D13" s="77" t="s">
        <v>37</v>
      </c>
      <c r="F13" s="128"/>
      <c r="G13" s="128"/>
      <c r="H13" s="128"/>
      <c r="I13" s="128"/>
    </row>
    <row r="14" spans="1:10" ht="15.75" x14ac:dyDescent="0.25">
      <c r="A14" s="76">
        <v>2</v>
      </c>
      <c r="B14" s="75">
        <v>1</v>
      </c>
      <c r="C14" s="131">
        <v>140</v>
      </c>
      <c r="D14" s="74" t="s">
        <v>16</v>
      </c>
      <c r="F14" s="128"/>
      <c r="G14" s="128"/>
      <c r="H14" s="128"/>
      <c r="I14" s="128"/>
    </row>
    <row r="15" spans="1:10" ht="15.75" x14ac:dyDescent="0.25">
      <c r="A15" s="76">
        <v>2</v>
      </c>
      <c r="B15" s="75">
        <v>2</v>
      </c>
      <c r="C15" s="131">
        <v>144</v>
      </c>
      <c r="D15" s="74" t="s">
        <v>17</v>
      </c>
      <c r="F15" s="128"/>
      <c r="G15" s="128"/>
      <c r="H15" s="128"/>
      <c r="I15" s="128"/>
    </row>
    <row r="16" spans="1:10" ht="15.75" x14ac:dyDescent="0.25">
      <c r="A16" s="76">
        <v>2</v>
      </c>
      <c r="B16" s="75">
        <v>3</v>
      </c>
      <c r="C16" s="131">
        <v>193</v>
      </c>
      <c r="D16" s="74" t="s">
        <v>18</v>
      </c>
      <c r="F16" s="128"/>
      <c r="G16" s="128"/>
      <c r="H16" s="128"/>
      <c r="I16" s="128"/>
    </row>
    <row r="17" spans="1:9" ht="15.75" x14ac:dyDescent="0.25">
      <c r="A17" s="76">
        <v>2</v>
      </c>
      <c r="B17" s="75">
        <v>4</v>
      </c>
      <c r="C17" s="131">
        <v>193</v>
      </c>
      <c r="D17" s="74" t="s">
        <v>19</v>
      </c>
      <c r="F17" s="128"/>
      <c r="G17" s="128"/>
      <c r="H17" s="128"/>
      <c r="I17" s="128"/>
    </row>
    <row r="18" spans="1:9" ht="15.75" x14ac:dyDescent="0.25">
      <c r="A18" s="76">
        <v>2</v>
      </c>
      <c r="B18" s="75">
        <v>5</v>
      </c>
      <c r="C18" s="131">
        <v>210</v>
      </c>
      <c r="D18" s="74" t="s">
        <v>20</v>
      </c>
      <c r="F18" s="128"/>
      <c r="G18" s="128"/>
      <c r="H18" s="128"/>
      <c r="I18" s="128"/>
    </row>
    <row r="19" spans="1:9" ht="15.75" x14ac:dyDescent="0.25">
      <c r="A19" s="76">
        <v>2</v>
      </c>
      <c r="B19" s="75">
        <v>6</v>
      </c>
      <c r="C19" s="131">
        <v>228</v>
      </c>
      <c r="D19" s="74" t="s">
        <v>21</v>
      </c>
      <c r="F19" s="128"/>
      <c r="G19" s="128"/>
      <c r="H19" s="128"/>
      <c r="I19" s="128"/>
    </row>
    <row r="20" spans="1:9" ht="15.75" x14ac:dyDescent="0.25">
      <c r="A20" s="76">
        <v>2</v>
      </c>
      <c r="B20" s="75">
        <v>7</v>
      </c>
      <c r="C20" s="131">
        <v>228</v>
      </c>
      <c r="D20" s="74" t="s">
        <v>22</v>
      </c>
      <c r="F20" s="128"/>
      <c r="G20" s="128"/>
      <c r="H20" s="128"/>
      <c r="I20" s="128"/>
    </row>
    <row r="21" spans="1:9" ht="15.75" x14ac:dyDescent="0.25">
      <c r="A21" s="76">
        <v>2</v>
      </c>
      <c r="B21" s="75">
        <v>8</v>
      </c>
      <c r="C21" s="131">
        <v>252</v>
      </c>
      <c r="D21" s="74" t="s">
        <v>23</v>
      </c>
      <c r="F21" s="128"/>
      <c r="G21" s="128"/>
      <c r="H21" s="128"/>
      <c r="I21" s="128"/>
    </row>
    <row r="22" spans="1:9" ht="15.75" x14ac:dyDescent="0.25">
      <c r="A22" s="76">
        <v>2</v>
      </c>
      <c r="B22" s="75">
        <v>9</v>
      </c>
      <c r="C22" s="131">
        <v>263</v>
      </c>
      <c r="D22" s="74" t="s">
        <v>24</v>
      </c>
      <c r="F22" s="128"/>
      <c r="G22" s="128"/>
      <c r="H22" s="128"/>
      <c r="I22" s="128"/>
    </row>
    <row r="23" spans="1:9" ht="15.75" x14ac:dyDescent="0.25">
      <c r="A23" s="76">
        <v>2</v>
      </c>
      <c r="B23" s="75">
        <v>10</v>
      </c>
      <c r="C23" s="131">
        <v>280</v>
      </c>
      <c r="D23" s="74" t="s">
        <v>25</v>
      </c>
      <c r="F23" s="128"/>
      <c r="G23" s="128"/>
      <c r="H23" s="128"/>
      <c r="I23" s="128"/>
    </row>
    <row r="24" spans="1:9" ht="15.75" x14ac:dyDescent="0.25">
      <c r="A24" s="73">
        <v>3</v>
      </c>
      <c r="B24" s="72">
        <v>1</v>
      </c>
      <c r="C24" s="132">
        <v>280</v>
      </c>
      <c r="D24" s="71" t="s">
        <v>38</v>
      </c>
      <c r="F24" s="128"/>
      <c r="G24" s="128"/>
      <c r="H24" s="128"/>
      <c r="I24" s="128"/>
    </row>
    <row r="25" spans="1:9" ht="15.75" x14ac:dyDescent="0.25">
      <c r="A25" s="73">
        <v>3</v>
      </c>
      <c r="B25" s="72">
        <v>2</v>
      </c>
      <c r="C25" s="132">
        <v>280</v>
      </c>
      <c r="D25" s="71" t="s">
        <v>39</v>
      </c>
      <c r="F25" s="128"/>
      <c r="G25" s="128"/>
      <c r="H25" s="128"/>
      <c r="I25" s="128"/>
    </row>
    <row r="26" spans="1:9" ht="15.75" x14ac:dyDescent="0.25">
      <c r="A26" s="73">
        <v>3</v>
      </c>
      <c r="B26" s="72">
        <v>3</v>
      </c>
      <c r="C26" s="132">
        <v>295</v>
      </c>
      <c r="D26" s="71" t="s">
        <v>40</v>
      </c>
      <c r="F26" s="128"/>
      <c r="G26" s="128"/>
      <c r="H26" s="128"/>
      <c r="I26" s="128"/>
    </row>
    <row r="27" spans="1:9" ht="15.75" x14ac:dyDescent="0.25">
      <c r="A27" s="73">
        <v>3</v>
      </c>
      <c r="B27" s="72">
        <v>4</v>
      </c>
      <c r="C27" s="132">
        <v>303</v>
      </c>
      <c r="D27" s="71" t="s">
        <v>41</v>
      </c>
    </row>
    <row r="28" spans="1:9" ht="15.75" x14ac:dyDescent="0.25">
      <c r="A28" s="73">
        <v>3</v>
      </c>
      <c r="B28" s="72">
        <v>5</v>
      </c>
      <c r="C28" s="132">
        <v>316</v>
      </c>
      <c r="D28" s="71" t="s">
        <v>42</v>
      </c>
    </row>
    <row r="29" spans="1:9" ht="15.75" x14ac:dyDescent="0.25">
      <c r="A29" s="73">
        <v>3</v>
      </c>
      <c r="B29" s="72">
        <v>6</v>
      </c>
      <c r="C29" s="132">
        <v>322</v>
      </c>
      <c r="D29" s="71" t="s">
        <v>43</v>
      </c>
    </row>
    <row r="30" spans="1:9" ht="15.75" x14ac:dyDescent="0.25">
      <c r="A30" s="73">
        <v>3</v>
      </c>
      <c r="B30" s="72">
        <v>7</v>
      </c>
      <c r="C30" s="132">
        <v>335</v>
      </c>
      <c r="D30" s="71" t="s">
        <v>44</v>
      </c>
    </row>
    <row r="31" spans="1:9" ht="15.75" x14ac:dyDescent="0.25">
      <c r="A31" s="73">
        <v>3</v>
      </c>
      <c r="B31" s="72">
        <v>8</v>
      </c>
      <c r="C31" s="132">
        <v>337</v>
      </c>
      <c r="D31" s="71" t="s">
        <v>45</v>
      </c>
    </row>
    <row r="32" spans="1:9" ht="15.75" x14ac:dyDescent="0.25">
      <c r="A32" s="73">
        <v>3</v>
      </c>
      <c r="B32" s="72">
        <v>9</v>
      </c>
      <c r="C32" s="132">
        <v>348</v>
      </c>
      <c r="D32" s="71" t="s">
        <v>46</v>
      </c>
    </row>
    <row r="33" spans="1:4" ht="15.75" x14ac:dyDescent="0.25">
      <c r="A33" s="73">
        <v>3</v>
      </c>
      <c r="B33" s="72">
        <v>10</v>
      </c>
      <c r="C33" s="132">
        <v>375</v>
      </c>
      <c r="D33" s="71" t="s">
        <v>47</v>
      </c>
    </row>
    <row r="34" spans="1:4" ht="15.75" x14ac:dyDescent="0.25">
      <c r="A34" s="73">
        <v>3</v>
      </c>
      <c r="B34" s="72">
        <v>11</v>
      </c>
      <c r="C34" s="132">
        <v>382</v>
      </c>
      <c r="D34" s="71" t="s">
        <v>48</v>
      </c>
    </row>
    <row r="35" spans="1:4" ht="15.75" x14ac:dyDescent="0.25">
      <c r="A35" s="73">
        <v>3</v>
      </c>
      <c r="B35" s="72">
        <v>12</v>
      </c>
      <c r="C35" s="132">
        <v>420</v>
      </c>
      <c r="D35" s="71" t="s">
        <v>49</v>
      </c>
    </row>
    <row r="36" spans="1:4" x14ac:dyDescent="0.25">
      <c r="A36" s="69"/>
      <c r="B36" s="70"/>
      <c r="C36" s="70"/>
    </row>
    <row r="37" spans="1:4" x14ac:dyDescent="0.25">
      <c r="A37" s="69"/>
      <c r="B37" s="70"/>
      <c r="C37" s="70"/>
    </row>
    <row r="38" spans="1:4" x14ac:dyDescent="0.25">
      <c r="A38" s="69"/>
      <c r="B38" s="70"/>
      <c r="C38" s="70"/>
    </row>
    <row r="39" spans="1:4" x14ac:dyDescent="0.25">
      <c r="A39" s="69"/>
      <c r="B39" s="70"/>
      <c r="C39" s="70"/>
    </row>
    <row r="40" spans="1:4" x14ac:dyDescent="0.25">
      <c r="A40" s="69"/>
      <c r="B40" s="70"/>
      <c r="C40" s="70"/>
    </row>
    <row r="41" spans="1:4" x14ac:dyDescent="0.25">
      <c r="A41" s="69"/>
      <c r="B41" s="70"/>
      <c r="C41" s="70"/>
    </row>
    <row r="42" spans="1:4" x14ac:dyDescent="0.25">
      <c r="A42" s="69"/>
      <c r="B42" s="70"/>
      <c r="C42" s="70"/>
    </row>
    <row r="43" spans="1:4" x14ac:dyDescent="0.25">
      <c r="A43" s="69"/>
      <c r="B43" s="70"/>
      <c r="C43" s="70"/>
    </row>
    <row r="44" spans="1:4" x14ac:dyDescent="0.25">
      <c r="A44" s="69"/>
      <c r="B44" s="70"/>
      <c r="C44" s="70"/>
    </row>
    <row r="45" spans="1:4" x14ac:dyDescent="0.25">
      <c r="A45" s="69"/>
      <c r="B45" s="70"/>
      <c r="C45" s="70"/>
    </row>
    <row r="46" spans="1:4" x14ac:dyDescent="0.25">
      <c r="A46" s="69"/>
      <c r="B46" s="70"/>
      <c r="C46" s="70"/>
    </row>
    <row r="47" spans="1:4" x14ac:dyDescent="0.25">
      <c r="A47" s="69"/>
      <c r="B47" s="70"/>
      <c r="C47" s="70"/>
    </row>
    <row r="48" spans="1:4" x14ac:dyDescent="0.25">
      <c r="A48" s="69"/>
      <c r="B48" s="70"/>
      <c r="C48" s="70"/>
    </row>
    <row r="49" spans="1:3" x14ac:dyDescent="0.25">
      <c r="A49" s="69"/>
      <c r="B49" s="69"/>
      <c r="C49" s="69"/>
    </row>
    <row r="50" spans="1:3" x14ac:dyDescent="0.25">
      <c r="A50" s="69"/>
      <c r="B50" s="69"/>
      <c r="C50" s="69"/>
    </row>
    <row r="51" spans="1:3" x14ac:dyDescent="0.25">
      <c r="A51" s="69"/>
      <c r="B51" s="69"/>
      <c r="C51" s="69"/>
    </row>
    <row r="52" spans="1:3" x14ac:dyDescent="0.25">
      <c r="A52" s="69"/>
      <c r="B52" s="69"/>
      <c r="C52" s="69"/>
    </row>
    <row r="53" spans="1:3" x14ac:dyDescent="0.25">
      <c r="A53" s="69"/>
      <c r="B53" s="69"/>
      <c r="C53" s="69"/>
    </row>
    <row r="54" spans="1:3" x14ac:dyDescent="0.25">
      <c r="A54" s="69"/>
      <c r="B54" s="69"/>
      <c r="C54" s="69"/>
    </row>
    <row r="55" spans="1:3" x14ac:dyDescent="0.25">
      <c r="A55" s="69"/>
      <c r="B55" s="69"/>
      <c r="C55" s="69"/>
    </row>
    <row r="56" spans="1:3" x14ac:dyDescent="0.25">
      <c r="A56" s="69"/>
      <c r="B56" s="69"/>
      <c r="C56" s="69"/>
    </row>
    <row r="57" spans="1:3" x14ac:dyDescent="0.25">
      <c r="A57" s="69"/>
      <c r="B57" s="69"/>
      <c r="C57" s="69"/>
    </row>
    <row r="58" spans="1:3" x14ac:dyDescent="0.25">
      <c r="A58" s="69"/>
      <c r="B58" s="69"/>
      <c r="C58" s="69"/>
    </row>
    <row r="59" spans="1:3" x14ac:dyDescent="0.25">
      <c r="A59" s="69"/>
      <c r="B59" s="69"/>
      <c r="C59" s="69"/>
    </row>
    <row r="60" spans="1:3" x14ac:dyDescent="0.25">
      <c r="A60" s="69"/>
      <c r="B60" s="69"/>
      <c r="C60" s="69"/>
    </row>
    <row r="61" spans="1:3" x14ac:dyDescent="0.25">
      <c r="A61" s="69"/>
      <c r="B61" s="69"/>
      <c r="C61" s="69"/>
    </row>
    <row r="62" spans="1:3" x14ac:dyDescent="0.25">
      <c r="A62" s="69"/>
      <c r="B62" s="69"/>
      <c r="C62" s="69"/>
    </row>
    <row r="63" spans="1:3" x14ac:dyDescent="0.25">
      <c r="A63" s="69"/>
      <c r="B63" s="69"/>
      <c r="C63" s="69"/>
    </row>
    <row r="64" spans="1:3" x14ac:dyDescent="0.25">
      <c r="A64" s="69"/>
      <c r="B64" s="69"/>
      <c r="C64" s="69"/>
    </row>
    <row r="65" spans="1:3" x14ac:dyDescent="0.25">
      <c r="A65" s="69"/>
      <c r="B65" s="69"/>
      <c r="C65" s="69"/>
    </row>
    <row r="66" spans="1:3" x14ac:dyDescent="0.25">
      <c r="A66" s="69"/>
      <c r="B66" s="69"/>
      <c r="C66" s="69"/>
    </row>
    <row r="67" spans="1:3" x14ac:dyDescent="0.25">
      <c r="A67" s="69"/>
      <c r="B67" s="69"/>
      <c r="C67" s="69"/>
    </row>
    <row r="68" spans="1:3" x14ac:dyDescent="0.25">
      <c r="A68" s="69"/>
      <c r="B68" s="69"/>
      <c r="C68" s="69"/>
    </row>
    <row r="69" spans="1:3" x14ac:dyDescent="0.25">
      <c r="A69" s="69"/>
      <c r="B69" s="69"/>
      <c r="C69" s="69"/>
    </row>
    <row r="70" spans="1:3" x14ac:dyDescent="0.25">
      <c r="A70" s="69"/>
      <c r="B70" s="69"/>
      <c r="C70" s="69"/>
    </row>
    <row r="71" spans="1:3" x14ac:dyDescent="0.25">
      <c r="A71" s="69"/>
      <c r="B71" s="69"/>
      <c r="C71" s="69"/>
    </row>
    <row r="72" spans="1:3" x14ac:dyDescent="0.25">
      <c r="A72" s="69"/>
      <c r="B72" s="69"/>
      <c r="C72" s="69"/>
    </row>
    <row r="73" spans="1:3" x14ac:dyDescent="0.25">
      <c r="A73" s="69"/>
      <c r="B73" s="69"/>
      <c r="C73" s="69"/>
    </row>
    <row r="74" spans="1:3" x14ac:dyDescent="0.25">
      <c r="A74" s="69"/>
      <c r="B74" s="69"/>
      <c r="C74" s="69"/>
    </row>
    <row r="75" spans="1:3" x14ac:dyDescent="0.25">
      <c r="A75" s="69"/>
      <c r="B75" s="69"/>
      <c r="C75" s="69"/>
    </row>
    <row r="76" spans="1:3" x14ac:dyDescent="0.25">
      <c r="A76" s="69"/>
      <c r="B76" s="69"/>
      <c r="C76" s="69"/>
    </row>
    <row r="77" spans="1:3" x14ac:dyDescent="0.25">
      <c r="A77" s="69"/>
      <c r="B77" s="69"/>
      <c r="C77" s="69"/>
    </row>
    <row r="78" spans="1:3" x14ac:dyDescent="0.25">
      <c r="A78" s="69"/>
      <c r="B78" s="69"/>
      <c r="C78" s="69"/>
    </row>
  </sheetData>
  <mergeCells count="2">
    <mergeCell ref="F6:I7"/>
    <mergeCell ref="F10:I26"/>
  </mergeCells>
  <printOptions horizontalCentered="1"/>
  <pageMargins left="0.70866141732283472" right="0.70866141732283472" top="0.74803149606299213" bottom="0.74803149606299213" header="0.31496062992125984" footer="0.31496062992125984"/>
  <pageSetup paperSize="9" scale="48" orientation="portrait" horizontalDpi="360" verticalDpi="360" r:id="rId1"/>
  <headerFooter>
    <oddHeader>&amp;C&amp;"-,Bold"&amp;20HANDICAP POINTS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showGridLines="0" workbookViewId="0">
      <selection activeCell="A2" sqref="A2:J16"/>
    </sheetView>
  </sheetViews>
  <sheetFormatPr defaultRowHeight="15" x14ac:dyDescent="0.25"/>
  <cols>
    <col min="1" max="1" width="0.85546875" customWidth="1"/>
    <col min="2" max="2" width="12.85546875" customWidth="1"/>
    <col min="3" max="3" width="36.85546875" customWidth="1"/>
    <col min="4" max="4" width="3" customWidth="1"/>
    <col min="5" max="5" width="12.85546875" customWidth="1"/>
    <col min="6" max="6" width="36.85546875" customWidth="1"/>
    <col min="7" max="7" width="3" customWidth="1"/>
    <col min="8" max="8" width="12.85546875" customWidth="1"/>
    <col min="9" max="9" width="36.85546875" customWidth="1"/>
    <col min="10" max="10" width="1" customWidth="1"/>
  </cols>
  <sheetData>
    <row r="2" spans="2:9" ht="5.25" customHeight="1" thickBot="1" x14ac:dyDescent="0.3"/>
    <row r="3" spans="2:9" ht="32.25" thickBot="1" x14ac:dyDescent="0.3">
      <c r="B3" s="146" t="s">
        <v>9</v>
      </c>
      <c r="C3" s="3" t="s">
        <v>1</v>
      </c>
      <c r="D3" s="133"/>
      <c r="E3" s="146" t="s">
        <v>9</v>
      </c>
      <c r="F3" s="3" t="s">
        <v>1</v>
      </c>
      <c r="G3" s="133"/>
      <c r="H3" s="146" t="s">
        <v>9</v>
      </c>
      <c r="I3" s="3" t="s">
        <v>1</v>
      </c>
    </row>
    <row r="4" spans="2:9" ht="15.75" x14ac:dyDescent="0.25">
      <c r="B4" s="134">
        <v>0</v>
      </c>
      <c r="C4" s="135" t="s">
        <v>26</v>
      </c>
      <c r="E4" s="138">
        <v>140</v>
      </c>
      <c r="F4" s="139" t="s">
        <v>16</v>
      </c>
      <c r="H4" s="142">
        <v>280</v>
      </c>
      <c r="I4" s="143" t="s">
        <v>38</v>
      </c>
    </row>
    <row r="5" spans="2:9" ht="15.75" x14ac:dyDescent="0.25">
      <c r="B5" s="134">
        <v>8</v>
      </c>
      <c r="C5" s="135" t="s">
        <v>27</v>
      </c>
      <c r="E5" s="138">
        <v>144</v>
      </c>
      <c r="F5" s="139" t="s">
        <v>17</v>
      </c>
      <c r="H5" s="142">
        <v>280</v>
      </c>
      <c r="I5" s="143" t="s">
        <v>39</v>
      </c>
    </row>
    <row r="6" spans="2:9" ht="15.75" x14ac:dyDescent="0.25">
      <c r="B6" s="134">
        <v>54</v>
      </c>
      <c r="C6" s="135" t="s">
        <v>28</v>
      </c>
      <c r="E6" s="138">
        <v>193</v>
      </c>
      <c r="F6" s="139" t="s">
        <v>18</v>
      </c>
      <c r="H6" s="142">
        <v>295</v>
      </c>
      <c r="I6" s="143" t="s">
        <v>40</v>
      </c>
    </row>
    <row r="7" spans="2:9" ht="15.75" x14ac:dyDescent="0.25">
      <c r="B7" s="134">
        <v>69</v>
      </c>
      <c r="C7" s="135" t="s">
        <v>29</v>
      </c>
      <c r="E7" s="138">
        <v>193</v>
      </c>
      <c r="F7" s="139" t="s">
        <v>19</v>
      </c>
      <c r="H7" s="142">
        <v>303</v>
      </c>
      <c r="I7" s="143" t="s">
        <v>41</v>
      </c>
    </row>
    <row r="8" spans="2:9" ht="15.75" x14ac:dyDescent="0.25">
      <c r="B8" s="134">
        <v>99</v>
      </c>
      <c r="C8" s="135" t="s">
        <v>30</v>
      </c>
      <c r="E8" s="138">
        <v>210</v>
      </c>
      <c r="F8" s="139" t="s">
        <v>20</v>
      </c>
      <c r="H8" s="142">
        <v>316</v>
      </c>
      <c r="I8" s="143" t="s">
        <v>42</v>
      </c>
    </row>
    <row r="9" spans="2:9" ht="15.75" x14ac:dyDescent="0.25">
      <c r="B9" s="134">
        <v>110</v>
      </c>
      <c r="C9" s="135" t="s">
        <v>31</v>
      </c>
      <c r="E9" s="138">
        <v>228</v>
      </c>
      <c r="F9" s="139" t="s">
        <v>21</v>
      </c>
      <c r="H9" s="142">
        <v>322</v>
      </c>
      <c r="I9" s="143" t="s">
        <v>43</v>
      </c>
    </row>
    <row r="10" spans="2:9" ht="15.75" x14ac:dyDescent="0.25">
      <c r="B10" s="134">
        <v>115</v>
      </c>
      <c r="C10" s="135" t="s">
        <v>32</v>
      </c>
      <c r="E10" s="138">
        <v>228</v>
      </c>
      <c r="F10" s="139" t="s">
        <v>22</v>
      </c>
      <c r="H10" s="142">
        <v>335</v>
      </c>
      <c r="I10" s="143" t="s">
        <v>44</v>
      </c>
    </row>
    <row r="11" spans="2:9" ht="15.75" x14ac:dyDescent="0.25">
      <c r="B11" s="134">
        <v>117</v>
      </c>
      <c r="C11" s="135" t="s">
        <v>33</v>
      </c>
      <c r="E11" s="138">
        <v>252</v>
      </c>
      <c r="F11" s="139" t="s">
        <v>23</v>
      </c>
      <c r="H11" s="142">
        <v>337</v>
      </c>
      <c r="I11" s="143" t="s">
        <v>45</v>
      </c>
    </row>
    <row r="12" spans="2:9" ht="15.75" x14ac:dyDescent="0.25">
      <c r="B12" s="134">
        <v>120</v>
      </c>
      <c r="C12" s="135" t="s">
        <v>34</v>
      </c>
      <c r="E12" s="138">
        <v>263</v>
      </c>
      <c r="F12" s="139" t="s">
        <v>24</v>
      </c>
      <c r="H12" s="142">
        <v>348</v>
      </c>
      <c r="I12" s="143" t="s">
        <v>46</v>
      </c>
    </row>
    <row r="13" spans="2:9" ht="16.5" thickBot="1" x14ac:dyDescent="0.3">
      <c r="B13" s="134">
        <v>130</v>
      </c>
      <c r="C13" s="135" t="s">
        <v>35</v>
      </c>
      <c r="E13" s="140">
        <v>280</v>
      </c>
      <c r="F13" s="141" t="s">
        <v>25</v>
      </c>
      <c r="H13" s="142">
        <v>375</v>
      </c>
      <c r="I13" s="143" t="s">
        <v>47</v>
      </c>
    </row>
    <row r="14" spans="2:9" ht="15.75" x14ac:dyDescent="0.25">
      <c r="B14" s="134">
        <v>140</v>
      </c>
      <c r="C14" s="135" t="s">
        <v>36</v>
      </c>
      <c r="H14" s="142">
        <v>382</v>
      </c>
      <c r="I14" s="143" t="s">
        <v>48</v>
      </c>
    </row>
    <row r="15" spans="2:9" ht="16.5" thickBot="1" x14ac:dyDescent="0.3">
      <c r="B15" s="136">
        <v>140</v>
      </c>
      <c r="C15" s="137" t="s">
        <v>37</v>
      </c>
      <c r="H15" s="144">
        <v>420</v>
      </c>
      <c r="I15" s="145" t="s">
        <v>49</v>
      </c>
    </row>
    <row r="16" spans="2:9"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Calculations</vt:lpstr>
      <vt:lpstr>Handicap Points</vt:lpstr>
      <vt:lpstr>HANDICAP CALCULATOR</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dc:creator>
  <cp:lastModifiedBy>Russ</cp:lastModifiedBy>
  <cp:lastPrinted>2019-03-30T15:20:30Z</cp:lastPrinted>
  <dcterms:created xsi:type="dcterms:W3CDTF">2019-03-30T14:57:15Z</dcterms:created>
  <dcterms:modified xsi:type="dcterms:W3CDTF">2019-12-07T14:25:06Z</dcterms:modified>
</cp:coreProperties>
</file>