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\Documents\Ara\Ara4Help\2024\"/>
    </mc:Choice>
  </mc:AlternateContent>
  <xr:revisionPtr revIDLastSave="0" documentId="13_ncr:1_{D84863C6-B0E8-4845-AACD-6B78817FE369}" xr6:coauthVersionLast="47" xr6:coauthVersionMax="47" xr10:uidLastSave="{00000000-0000-0000-0000-000000000000}"/>
  <workbookProtection workbookPassword="8DB0" revisionsPassword="8DB0" lockStructure="1"/>
  <bookViews>
    <workbookView xWindow="-120" yWindow="-120" windowWidth="29040" windowHeight="15840" xr2:uid="{00000000-000D-0000-FFFF-FFFF00000000}"/>
  </bookViews>
  <sheets>
    <sheet name="Glass" sheetId="1" r:id="rId1"/>
    <sheet name="Concrete" sheetId="2" r:id="rId2"/>
    <sheet name="Conc_Sheet1" sheetId="3" state="hidden" r:id="rId3"/>
    <sheet name="Conc_Single" sheetId="4" state="hidden" r:id="rId4"/>
    <sheet name="Sheet1" sheetId="5" state="hidden" r:id="rId5"/>
    <sheet name="Single" sheetId="6" state="hidden" r:id="rId6"/>
    <sheet name="Double-Same" sheetId="7" state="hidden" r:id="rId7"/>
    <sheet name="Double-Dif" sheetId="8" state="hidden" r:id="rId8"/>
    <sheet name="Sheet3" sheetId="9" state="hidden" r:id="rId9"/>
  </sheets>
  <definedNames>
    <definedName name="Z_1A5E5CF9_8CE4_402A_94DE_9597AA20B551_.wvu.Cols" localSheetId="1" hidden="1">Concrete!$X:$X</definedName>
    <definedName name="Z_1A5E5CF9_8CE4_402A_94DE_9597AA20B551_.wvu.Cols" localSheetId="0" hidden="1">Glass!$S:$S</definedName>
    <definedName name="Z_2E477797_535B_4F99_A994_982B34788FEC_.wvu.Cols" localSheetId="1" hidden="1">Concrete!$X:$X</definedName>
    <definedName name="Z_2E477797_535B_4F99_A994_982B34788FEC_.wvu.Cols" localSheetId="0" hidden="1">Glass!$S:$S</definedName>
    <definedName name="Z_5801231D_5E51_41F3_BF91_F6D58DB46E8D_.wvu.Cols" localSheetId="1" hidden="1">Concrete!$X:$X</definedName>
    <definedName name="Z_5801231D_5E51_41F3_BF91_F6D58DB46E8D_.wvu.Cols" localSheetId="0" hidden="1">Glass!$S:$S</definedName>
    <definedName name="Z_B1D96C90_7FD0_4F69_99C7_4CC34DA7E0EB_.wvu.Cols" localSheetId="1" hidden="1">Concrete!$X:$X</definedName>
    <definedName name="Z_B1D96C90_7FD0_4F69_99C7_4CC34DA7E0EB_.wvu.Cols" localSheetId="0" hidden="1">Glass!$S:$S</definedName>
    <definedName name="Z_BBE139EF_37DB_4123_AB9B_6C1D6B71356E_.wvu.Cols" localSheetId="1" hidden="1">Concrete!$X:$X</definedName>
    <definedName name="Z_BBE139EF_37DB_4123_AB9B_6C1D6B71356E_.wvu.Cols" localSheetId="0" hidden="1">Glass!$S:$S</definedName>
  </definedNames>
  <calcPr calcId="181029"/>
  <customWorkbookViews>
    <customWorkbookView name="Ara Sargsyan - Personal View" guid="{1A5E5CF9-8CE4-402A-94DE-9597AA20B551}" mergeInterval="0" personalView="1" maximized="1" xWindow="-8" yWindow="-8" windowWidth="2576" windowHeight="1576" activeSheetId="1"/>
    <customWorkbookView name="Sargsyan - Personal View" guid="{5801231D-5E51-41F3-BF91-F6D58DB46E8D}" mergeInterval="0" personalView="1" maximized="1" xWindow="-8" yWindow="-8" windowWidth="1936" windowHeight="1056" activeSheetId="1"/>
    <customWorkbookView name="ASARGSYA - Personal View" guid="{BBE139EF-37DB-4123-AB9B-6C1D6B71356E}" mergeInterval="0" personalView="1" maximized="1" xWindow="1" yWindow="1" windowWidth="1280" windowHeight="585" activeSheetId="1" showComments="commIndAndComment"/>
    <customWorkbookView name="Dell - Personal View" guid="{2E477797-535B-4F99-A994-982B34788FEC}" mergeInterval="0" personalView="1" maximized="1" windowWidth="1916" windowHeight="915" activeSheetId="1"/>
    <customWorkbookView name="Ara - Personal View" guid="{B1D96C90-7FD0-4F69-99C7-4CC34DA7E0EB}" mergeInterval="0" personalView="1" maximized="1" windowWidth="1270" windowHeight="667" activeSheetId="1"/>
  </customWorkbookViews>
</workbook>
</file>

<file path=xl/calcChain.xml><?xml version="1.0" encoding="utf-8"?>
<calcChain xmlns="http://schemas.openxmlformats.org/spreadsheetml/2006/main">
  <c r="V3" i="1" l="1"/>
  <c r="O12" i="9"/>
  <c r="O13" i="9" s="1"/>
  <c r="O14" i="9" s="1"/>
  <c r="O15" i="9" s="1"/>
  <c r="O16" i="9" s="1"/>
  <c r="O17" i="9" s="1"/>
  <c r="O18" i="9" s="1"/>
  <c r="O19" i="9" s="1"/>
  <c r="O20" i="9" s="1"/>
  <c r="O21" i="9" s="1"/>
  <c r="O22" i="9" s="1"/>
  <c r="O23" i="9" s="1"/>
  <c r="O24" i="9" s="1"/>
  <c r="O25" i="9" s="1"/>
  <c r="O26" i="9" s="1"/>
  <c r="O27" i="9" s="1"/>
  <c r="O28" i="9" s="1"/>
  <c r="O29" i="9" s="1"/>
  <c r="P1" i="8"/>
  <c r="Q1" i="8" s="1"/>
  <c r="J2" i="8"/>
  <c r="Q3" i="8" s="1"/>
  <c r="R6" i="8" s="1"/>
  <c r="E4" i="8"/>
  <c r="C5" i="8"/>
  <c r="C6" i="8" s="1"/>
  <c r="C7" i="8" s="1"/>
  <c r="C8" i="8" s="1"/>
  <c r="C9" i="8" s="1"/>
  <c r="C10" i="8" s="1"/>
  <c r="C11" i="8" s="1"/>
  <c r="C12" i="8" s="1"/>
  <c r="E5" i="8"/>
  <c r="E6" i="8"/>
  <c r="E7" i="8"/>
  <c r="Q7" i="8"/>
  <c r="T8" i="8" s="1"/>
  <c r="S7" i="8"/>
  <c r="T7" i="8"/>
  <c r="U7" i="8"/>
  <c r="V7" i="8"/>
  <c r="W7" i="8"/>
  <c r="X7" i="8"/>
  <c r="Y7" i="8"/>
  <c r="Z7" i="8"/>
  <c r="AA7" i="8"/>
  <c r="E8" i="8"/>
  <c r="E9" i="8"/>
  <c r="E10" i="8"/>
  <c r="E11" i="8"/>
  <c r="E12" i="8"/>
  <c r="C13" i="8"/>
  <c r="C14" i="8" s="1"/>
  <c r="C15" i="8" s="1"/>
  <c r="C16" i="8" s="1"/>
  <c r="C17" i="8" s="1"/>
  <c r="C18" i="8" s="1"/>
  <c r="C19" i="8" s="1"/>
  <c r="C20" i="8" s="1"/>
  <c r="C21" i="8" s="1"/>
  <c r="E13" i="8"/>
  <c r="E14" i="8"/>
  <c r="E15" i="8"/>
  <c r="E16" i="8"/>
  <c r="E17" i="8"/>
  <c r="E18" i="8"/>
  <c r="E19" i="8"/>
  <c r="E20" i="8"/>
  <c r="E21" i="8"/>
  <c r="P1" i="7"/>
  <c r="Q1" i="7" s="1"/>
  <c r="J2" i="7"/>
  <c r="A1" i="9" s="1"/>
  <c r="B1" i="9" s="1"/>
  <c r="B2" i="9" s="1"/>
  <c r="C5" i="7"/>
  <c r="C6" i="7" s="1"/>
  <c r="C7" i="7" s="1"/>
  <c r="C8" i="7" s="1"/>
  <c r="C9" i="7" s="1"/>
  <c r="C10" i="7" s="1"/>
  <c r="C11" i="7" s="1"/>
  <c r="C12" i="7" s="1"/>
  <c r="Q7" i="7"/>
  <c r="X8" i="7" s="1"/>
  <c r="S7" i="7"/>
  <c r="T7" i="7"/>
  <c r="U7" i="7"/>
  <c r="V7" i="7"/>
  <c r="W7" i="7"/>
  <c r="X7" i="7"/>
  <c r="Y7" i="7"/>
  <c r="Z7" i="7"/>
  <c r="AA7" i="7"/>
  <c r="C13" i="7"/>
  <c r="C14" i="7" s="1"/>
  <c r="C15" i="7" s="1"/>
  <c r="C16" i="7" s="1"/>
  <c r="C17" i="7" s="1"/>
  <c r="C18" i="7" s="1"/>
  <c r="C19" i="7" s="1"/>
  <c r="C20" i="7" s="1"/>
  <c r="C21" i="7" s="1"/>
  <c r="B1" i="6"/>
  <c r="C1" i="6"/>
  <c r="K1" i="6"/>
  <c r="D2" i="6"/>
  <c r="V4" i="6"/>
  <c r="H1" i="8" s="1"/>
  <c r="C5" i="6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K9" i="6"/>
  <c r="N10" i="6"/>
  <c r="N11" i="6"/>
  <c r="N12" i="6"/>
  <c r="N13" i="6"/>
  <c r="N14" i="6"/>
  <c r="N15" i="6"/>
  <c r="F1" i="5"/>
  <c r="F52" i="5" s="1"/>
  <c r="B2" i="5"/>
  <c r="D21" i="5" s="1"/>
  <c r="E2" i="5"/>
  <c r="B3" i="5"/>
  <c r="D22" i="5" s="1"/>
  <c r="E3" i="5"/>
  <c r="B4" i="5"/>
  <c r="E23" i="5" s="1"/>
  <c r="E4" i="5"/>
  <c r="B5" i="5"/>
  <c r="E5" i="5"/>
  <c r="B6" i="5"/>
  <c r="B48" i="5" s="1"/>
  <c r="D67" i="5" s="1"/>
  <c r="E6" i="5"/>
  <c r="B7" i="5"/>
  <c r="D26" i="5" s="1"/>
  <c r="E7" i="5"/>
  <c r="B8" i="5"/>
  <c r="B50" i="5" s="1"/>
  <c r="E8" i="5"/>
  <c r="B9" i="5"/>
  <c r="E9" i="5"/>
  <c r="F9" i="5"/>
  <c r="F28" i="5" s="1"/>
  <c r="B10" i="5"/>
  <c r="D29" i="5" s="1"/>
  <c r="E10" i="5"/>
  <c r="B11" i="5"/>
  <c r="D30" i="5" s="1"/>
  <c r="E11" i="5"/>
  <c r="B12" i="5"/>
  <c r="D31" i="5" s="1"/>
  <c r="E12" i="5"/>
  <c r="B13" i="5"/>
  <c r="B55" i="5" s="1"/>
  <c r="E13" i="5"/>
  <c r="E32" i="5" s="1"/>
  <c r="B14" i="5"/>
  <c r="B56" i="5" s="1"/>
  <c r="E14" i="5"/>
  <c r="B15" i="5"/>
  <c r="B57" i="5" s="1"/>
  <c r="E15" i="5"/>
  <c r="B16" i="5"/>
  <c r="E35" i="5" s="1"/>
  <c r="E16" i="5"/>
  <c r="B17" i="5"/>
  <c r="B59" i="5" s="1"/>
  <c r="E17" i="5"/>
  <c r="E36" i="5" s="1"/>
  <c r="B18" i="5"/>
  <c r="D37" i="5" s="1"/>
  <c r="E18" i="5"/>
  <c r="B19" i="5"/>
  <c r="B61" i="5" s="1"/>
  <c r="D80" i="5" s="1"/>
  <c r="E19" i="5"/>
  <c r="F19" i="5"/>
  <c r="D24" i="5"/>
  <c r="E24" i="5"/>
  <c r="D28" i="5"/>
  <c r="E28" i="5"/>
  <c r="D32" i="5"/>
  <c r="D36" i="5"/>
  <c r="F43" i="5"/>
  <c r="G43" i="5" s="1"/>
  <c r="H43" i="5" s="1"/>
  <c r="I43" i="5" s="1"/>
  <c r="J43" i="5" s="1"/>
  <c r="K43" i="5" s="1"/>
  <c r="L43" i="5" s="1"/>
  <c r="M43" i="5" s="1"/>
  <c r="N43" i="5" s="1"/>
  <c r="O43" i="5" s="1"/>
  <c r="P43" i="5" s="1"/>
  <c r="Q43" i="5" s="1"/>
  <c r="R43" i="5" s="1"/>
  <c r="S43" i="5" s="1"/>
  <c r="T43" i="5" s="1"/>
  <c r="U43" i="5" s="1"/>
  <c r="V43" i="5" s="1"/>
  <c r="W43" i="5" s="1"/>
  <c r="X43" i="5" s="1"/>
  <c r="Y43" i="5" s="1"/>
  <c r="Z43" i="5" s="1"/>
  <c r="AA43" i="5" s="1"/>
  <c r="AB43" i="5" s="1"/>
  <c r="AC43" i="5" s="1"/>
  <c r="AD43" i="5" s="1"/>
  <c r="AE43" i="5" s="1"/>
  <c r="AF43" i="5" s="1"/>
  <c r="AG43" i="5" s="1"/>
  <c r="AH43" i="5" s="1"/>
  <c r="AI43" i="5" s="1"/>
  <c r="AJ43" i="5" s="1"/>
  <c r="AK43" i="5" s="1"/>
  <c r="AL43" i="5" s="1"/>
  <c r="AM43" i="5" s="1"/>
  <c r="AN43" i="5" s="1"/>
  <c r="AO43" i="5" s="1"/>
  <c r="AP43" i="5" s="1"/>
  <c r="AQ43" i="5" s="1"/>
  <c r="AR43" i="5" s="1"/>
  <c r="AS43" i="5" s="1"/>
  <c r="AT43" i="5" s="1"/>
  <c r="AU43" i="5" s="1"/>
  <c r="AV43" i="5" s="1"/>
  <c r="AW43" i="5" s="1"/>
  <c r="AX43" i="5" s="1"/>
  <c r="AY43" i="5" s="1"/>
  <c r="AZ43" i="5" s="1"/>
  <c r="BA43" i="5" s="1"/>
  <c r="BB43" i="5" s="1"/>
  <c r="BC43" i="5" s="1"/>
  <c r="BD43" i="5" s="1"/>
  <c r="BE43" i="5" s="1"/>
  <c r="BF43" i="5" s="1"/>
  <c r="BG43" i="5" s="1"/>
  <c r="BH43" i="5" s="1"/>
  <c r="BI43" i="5" s="1"/>
  <c r="BJ43" i="5" s="1"/>
  <c r="BK43" i="5" s="1"/>
  <c r="BL43" i="5" s="1"/>
  <c r="BM43" i="5" s="1"/>
  <c r="BN43" i="5" s="1"/>
  <c r="E44" i="5"/>
  <c r="F44" i="5"/>
  <c r="E45" i="5"/>
  <c r="E46" i="5"/>
  <c r="F46" i="5"/>
  <c r="B47" i="5"/>
  <c r="D66" i="5" s="1"/>
  <c r="E47" i="5"/>
  <c r="F47" i="5"/>
  <c r="F66" i="5" s="1"/>
  <c r="E48" i="5"/>
  <c r="F48" i="5"/>
  <c r="B49" i="5"/>
  <c r="D68" i="5" s="1"/>
  <c r="E49" i="5"/>
  <c r="F49" i="5"/>
  <c r="E50" i="5"/>
  <c r="F50" i="5"/>
  <c r="B51" i="5"/>
  <c r="D70" i="5" s="1"/>
  <c r="E51" i="5"/>
  <c r="F51" i="5"/>
  <c r="E52" i="5"/>
  <c r="E53" i="5"/>
  <c r="F53" i="5"/>
  <c r="E54" i="5"/>
  <c r="F54" i="5"/>
  <c r="E55" i="5"/>
  <c r="E74" i="5" s="1"/>
  <c r="E56" i="5"/>
  <c r="F56" i="5"/>
  <c r="E57" i="5"/>
  <c r="F57" i="5"/>
  <c r="E58" i="5"/>
  <c r="F58" i="5"/>
  <c r="E59" i="5"/>
  <c r="E78" i="5" s="1"/>
  <c r="F59" i="5"/>
  <c r="F78" i="5" s="1"/>
  <c r="E60" i="5"/>
  <c r="F60" i="5"/>
  <c r="E61" i="5"/>
  <c r="E66" i="5"/>
  <c r="D74" i="5"/>
  <c r="D78" i="5"/>
  <c r="B85" i="5"/>
  <c r="F94" i="5"/>
  <c r="F95" i="5"/>
  <c r="F96" i="5"/>
  <c r="D19" i="1" s="1"/>
  <c r="J19" i="1" s="1"/>
  <c r="F97" i="5"/>
  <c r="D20" i="1" s="1"/>
  <c r="J20" i="1" s="1"/>
  <c r="F98" i="5"/>
  <c r="D21" i="1" s="1"/>
  <c r="J21" i="1" s="1"/>
  <c r="F99" i="5"/>
  <c r="F100" i="5"/>
  <c r="D23" i="1" s="1"/>
  <c r="J23" i="1" s="1"/>
  <c r="F101" i="5"/>
  <c r="F102" i="5"/>
  <c r="F103" i="5"/>
  <c r="F104" i="5"/>
  <c r="F105" i="5"/>
  <c r="D28" i="1" s="1"/>
  <c r="J28" i="1" s="1"/>
  <c r="F106" i="5"/>
  <c r="F107" i="5"/>
  <c r="D30" i="1" s="1"/>
  <c r="J30" i="1" s="1"/>
  <c r="F108" i="5"/>
  <c r="D31" i="1" s="1"/>
  <c r="J31" i="1" s="1"/>
  <c r="F109" i="5"/>
  <c r="F110" i="5"/>
  <c r="F111" i="5"/>
  <c r="AD2" i="4"/>
  <c r="AE2" i="4" s="1"/>
  <c r="AF2" i="4" s="1"/>
  <c r="AG2" i="4" s="1"/>
  <c r="AH2" i="4" s="1"/>
  <c r="V4" i="4"/>
  <c r="J1" i="4" s="1"/>
  <c r="AB1" i="4" s="1"/>
  <c r="C5" i="4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V8" i="4"/>
  <c r="M1" i="4" s="1"/>
  <c r="AB4" i="4" s="1"/>
  <c r="AD15" i="4"/>
  <c r="AE15" i="4"/>
  <c r="AF15" i="4" s="1"/>
  <c r="AG15" i="4" s="1"/>
  <c r="AH15" i="4" s="1"/>
  <c r="AI15" i="4" s="1"/>
  <c r="AJ15" i="4" s="1"/>
  <c r="AK15" i="4" s="1"/>
  <c r="AL15" i="4" s="1"/>
  <c r="AM15" i="4" s="1"/>
  <c r="AN15" i="4" s="1"/>
  <c r="AO15" i="4" s="1"/>
  <c r="AP15" i="4" s="1"/>
  <c r="AQ15" i="4" s="1"/>
  <c r="AR15" i="4" s="1"/>
  <c r="AS15" i="4" s="1"/>
  <c r="AT15" i="4" s="1"/>
  <c r="AU15" i="4" s="1"/>
  <c r="AV15" i="4" s="1"/>
  <c r="AW15" i="4" s="1"/>
  <c r="AX15" i="4" s="1"/>
  <c r="AY15" i="4" s="1"/>
  <c r="AZ15" i="4" s="1"/>
  <c r="BA15" i="4" s="1"/>
  <c r="BB15" i="4" s="1"/>
  <c r="BC15" i="4" s="1"/>
  <c r="BD15" i="4" s="1"/>
  <c r="BE15" i="4" s="1"/>
  <c r="BF15" i="4" s="1"/>
  <c r="BG15" i="4" s="1"/>
  <c r="BH15" i="4" s="1"/>
  <c r="BI15" i="4" s="1"/>
  <c r="BJ15" i="4" s="1"/>
  <c r="BK15" i="4" s="1"/>
  <c r="BL15" i="4" s="1"/>
  <c r="BM15" i="4" s="1"/>
  <c r="BN15" i="4" s="1"/>
  <c r="BO15" i="4" s="1"/>
  <c r="BP15" i="4" s="1"/>
  <c r="BQ15" i="4" s="1"/>
  <c r="BR15" i="4" s="1"/>
  <c r="BS15" i="4" s="1"/>
  <c r="BT15" i="4" s="1"/>
  <c r="F1" i="3"/>
  <c r="F55" i="3" s="1"/>
  <c r="E2" i="3"/>
  <c r="E3" i="3"/>
  <c r="E4" i="3"/>
  <c r="E5" i="3"/>
  <c r="E6" i="3"/>
  <c r="E7" i="3"/>
  <c r="E8" i="3"/>
  <c r="E9" i="3"/>
  <c r="F9" i="3"/>
  <c r="E10" i="3"/>
  <c r="E11" i="3"/>
  <c r="E12" i="3"/>
  <c r="E13" i="3"/>
  <c r="E14" i="3"/>
  <c r="E15" i="3"/>
  <c r="E16" i="3"/>
  <c r="E17" i="3"/>
  <c r="E18" i="3"/>
  <c r="E19" i="3"/>
  <c r="F43" i="3"/>
  <c r="G43" i="3" s="1"/>
  <c r="H43" i="3" s="1"/>
  <c r="I43" i="3" s="1"/>
  <c r="J43" i="3" s="1"/>
  <c r="K43" i="3" s="1"/>
  <c r="L43" i="3" s="1"/>
  <c r="M43" i="3" s="1"/>
  <c r="N43" i="3" s="1"/>
  <c r="O43" i="3" s="1"/>
  <c r="P43" i="3" s="1"/>
  <c r="Q43" i="3" s="1"/>
  <c r="R43" i="3" s="1"/>
  <c r="S43" i="3" s="1"/>
  <c r="T43" i="3" s="1"/>
  <c r="U43" i="3" s="1"/>
  <c r="V43" i="3" s="1"/>
  <c r="W43" i="3" s="1"/>
  <c r="X43" i="3" s="1"/>
  <c r="Y43" i="3" s="1"/>
  <c r="Z43" i="3" s="1"/>
  <c r="AA43" i="3" s="1"/>
  <c r="AB43" i="3" s="1"/>
  <c r="AC43" i="3" s="1"/>
  <c r="AD43" i="3" s="1"/>
  <c r="AE43" i="3" s="1"/>
  <c r="AF43" i="3" s="1"/>
  <c r="AG43" i="3" s="1"/>
  <c r="AH43" i="3" s="1"/>
  <c r="AI43" i="3" s="1"/>
  <c r="AJ43" i="3" s="1"/>
  <c r="AK43" i="3" s="1"/>
  <c r="AL43" i="3" s="1"/>
  <c r="AM43" i="3" s="1"/>
  <c r="AN43" i="3" s="1"/>
  <c r="AO43" i="3" s="1"/>
  <c r="AP43" i="3" s="1"/>
  <c r="AQ43" i="3" s="1"/>
  <c r="AR43" i="3" s="1"/>
  <c r="AS43" i="3" s="1"/>
  <c r="AT43" i="3" s="1"/>
  <c r="AU43" i="3" s="1"/>
  <c r="AV43" i="3" s="1"/>
  <c r="AW43" i="3" s="1"/>
  <c r="AX43" i="3" s="1"/>
  <c r="AY43" i="3" s="1"/>
  <c r="AZ43" i="3" s="1"/>
  <c r="BA43" i="3" s="1"/>
  <c r="BB43" i="3" s="1"/>
  <c r="BC43" i="3" s="1"/>
  <c r="BD43" i="3" s="1"/>
  <c r="BE43" i="3" s="1"/>
  <c r="BF43" i="3" s="1"/>
  <c r="BG43" i="3" s="1"/>
  <c r="BH43" i="3" s="1"/>
  <c r="BI43" i="3" s="1"/>
  <c r="BJ43" i="3" s="1"/>
  <c r="BK43" i="3" s="1"/>
  <c r="BL43" i="3" s="1"/>
  <c r="BM43" i="3" s="1"/>
  <c r="BN43" i="3" s="1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X3" i="2"/>
  <c r="X4" i="2"/>
  <c r="B5" i="2"/>
  <c r="B8" i="2"/>
  <c r="A18" i="2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G18" i="2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B1" i="1"/>
  <c r="V2" i="1"/>
  <c r="N3" i="1"/>
  <c r="S3" i="1"/>
  <c r="G4" i="1"/>
  <c r="S4" i="1"/>
  <c r="I6" i="1"/>
  <c r="J6" i="1"/>
  <c r="K6" i="1"/>
  <c r="C17" i="1"/>
  <c r="D17" i="1"/>
  <c r="J17" i="1" s="1"/>
  <c r="I17" i="1"/>
  <c r="A18" i="1"/>
  <c r="A19" i="1" s="1"/>
  <c r="A20" i="1" s="1"/>
  <c r="A21" i="1" s="1"/>
  <c r="C18" i="1"/>
  <c r="D18" i="1"/>
  <c r="J18" i="1" s="1"/>
  <c r="G18" i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I18" i="1"/>
  <c r="C19" i="1"/>
  <c r="I19" i="1"/>
  <c r="C20" i="1"/>
  <c r="I20" i="1"/>
  <c r="C21" i="1"/>
  <c r="I21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C22" i="1"/>
  <c r="D22" i="1"/>
  <c r="J22" i="1" s="1"/>
  <c r="I22" i="1"/>
  <c r="C23" i="1"/>
  <c r="I23" i="1"/>
  <c r="C24" i="1"/>
  <c r="D24" i="1"/>
  <c r="J24" i="1" s="1"/>
  <c r="I24" i="1"/>
  <c r="C25" i="1"/>
  <c r="I25" i="1"/>
  <c r="C26" i="1"/>
  <c r="D26" i="1"/>
  <c r="J26" i="1" s="1"/>
  <c r="I26" i="1"/>
  <c r="C27" i="1"/>
  <c r="D27" i="1"/>
  <c r="J27" i="1" s="1"/>
  <c r="I27" i="1"/>
  <c r="C28" i="1"/>
  <c r="I28" i="1"/>
  <c r="C29" i="1"/>
  <c r="D29" i="1"/>
  <c r="J29" i="1" s="1"/>
  <c r="I29" i="1"/>
  <c r="C30" i="1"/>
  <c r="I30" i="1"/>
  <c r="C31" i="1"/>
  <c r="I31" i="1"/>
  <c r="C32" i="1"/>
  <c r="D32" i="1"/>
  <c r="J32" i="1" s="1"/>
  <c r="I32" i="1"/>
  <c r="C33" i="1"/>
  <c r="D33" i="1"/>
  <c r="J33" i="1" s="1"/>
  <c r="I33" i="1"/>
  <c r="C34" i="1"/>
  <c r="D34" i="1"/>
  <c r="J34" i="1" s="1"/>
  <c r="I34" i="1"/>
  <c r="F59" i="3" l="1"/>
  <c r="E70" i="5"/>
  <c r="F49" i="3"/>
  <c r="F17" i="3"/>
  <c r="E33" i="5"/>
  <c r="D33" i="5"/>
  <c r="E26" i="5"/>
  <c r="E22" i="5"/>
  <c r="B58" i="5"/>
  <c r="D77" i="5" s="1"/>
  <c r="B54" i="5"/>
  <c r="D73" i="5" s="1"/>
  <c r="E67" i="5"/>
  <c r="D35" i="5"/>
  <c r="D25" i="5"/>
  <c r="D23" i="5"/>
  <c r="E29" i="5"/>
  <c r="E27" i="5"/>
  <c r="E25" i="5"/>
  <c r="E21" i="5"/>
  <c r="Y8" i="7"/>
  <c r="G1" i="3"/>
  <c r="G7" i="3" s="1"/>
  <c r="F70" i="5"/>
  <c r="F67" i="5"/>
  <c r="B46" i="5"/>
  <c r="B44" i="5"/>
  <c r="D63" i="5" s="1"/>
  <c r="D27" i="5"/>
  <c r="W8" i="7"/>
  <c r="S8" i="8"/>
  <c r="E69" i="5"/>
  <c r="D69" i="5"/>
  <c r="F69" i="5"/>
  <c r="F52" i="3"/>
  <c r="D38" i="5"/>
  <c r="F45" i="3"/>
  <c r="F75" i="5"/>
  <c r="G57" i="3"/>
  <c r="F48" i="3"/>
  <c r="F16" i="3"/>
  <c r="F77" i="5"/>
  <c r="B45" i="5"/>
  <c r="D64" i="5" s="1"/>
  <c r="G60" i="3"/>
  <c r="F57" i="3"/>
  <c r="F51" i="3"/>
  <c r="G44" i="3"/>
  <c r="F7" i="3"/>
  <c r="F3" i="3"/>
  <c r="E77" i="5"/>
  <c r="B53" i="5"/>
  <c r="D72" i="5" s="1"/>
  <c r="E31" i="5"/>
  <c r="J1" i="6"/>
  <c r="B2" i="6" s="1"/>
  <c r="F60" i="3"/>
  <c r="F44" i="3"/>
  <c r="F11" i="3"/>
  <c r="F61" i="5"/>
  <c r="F80" i="5" s="1"/>
  <c r="F55" i="5"/>
  <c r="F74" i="5" s="1"/>
  <c r="Q8" i="7"/>
  <c r="AA9" i="7" s="1"/>
  <c r="G55" i="3"/>
  <c r="E80" i="5"/>
  <c r="E30" i="5"/>
  <c r="F38" i="5"/>
  <c r="G61" i="3"/>
  <c r="F13" i="3"/>
  <c r="F53" i="3"/>
  <c r="F47" i="3"/>
  <c r="F15" i="3"/>
  <c r="F56" i="3"/>
  <c r="F6" i="3"/>
  <c r="B52" i="5"/>
  <c r="D71" i="5" s="1"/>
  <c r="E68" i="5"/>
  <c r="D34" i="5"/>
  <c r="E38" i="5"/>
  <c r="E34" i="5"/>
  <c r="R1" i="8"/>
  <c r="AA8" i="8"/>
  <c r="V8" i="8"/>
  <c r="E11" i="9"/>
  <c r="F61" i="3"/>
  <c r="X2" i="2"/>
  <c r="U4" i="2" s="1"/>
  <c r="AC1" i="4"/>
  <c r="AG1" i="4"/>
  <c r="AB3" i="4"/>
  <c r="AB5" i="4"/>
  <c r="B1" i="4" s="1"/>
  <c r="S2" i="1"/>
  <c r="D76" i="5"/>
  <c r="F76" i="5"/>
  <c r="D25" i="1"/>
  <c r="J25" i="1" s="1"/>
  <c r="K1" i="8"/>
  <c r="K1" i="7"/>
  <c r="AI2" i="4"/>
  <c r="AH1" i="4"/>
  <c r="H1" i="3"/>
  <c r="G9" i="3"/>
  <c r="G4" i="3"/>
  <c r="G8" i="3"/>
  <c r="F2" i="3"/>
  <c r="F5" i="3"/>
  <c r="F4" i="3"/>
  <c r="F10" i="3"/>
  <c r="F14" i="3"/>
  <c r="F8" i="3"/>
  <c r="F19" i="3"/>
  <c r="F12" i="3"/>
  <c r="F46" i="3"/>
  <c r="F50" i="3"/>
  <c r="F54" i="3"/>
  <c r="F58" i="3"/>
  <c r="F18" i="3"/>
  <c r="P1" i="4"/>
  <c r="AB13" i="4" s="1"/>
  <c r="AF1" i="4"/>
  <c r="AE1" i="4"/>
  <c r="R8" i="8"/>
  <c r="R7" i="8"/>
  <c r="AD1" i="4"/>
  <c r="D75" i="5"/>
  <c r="E75" i="5"/>
  <c r="F73" i="5"/>
  <c r="F68" i="5"/>
  <c r="E37" i="5"/>
  <c r="B60" i="5"/>
  <c r="B1" i="7"/>
  <c r="C1" i="7"/>
  <c r="D2" i="7"/>
  <c r="G1" i="5"/>
  <c r="F3" i="5"/>
  <c r="F22" i="5" s="1"/>
  <c r="F6" i="5"/>
  <c r="F25" i="5" s="1"/>
  <c r="F14" i="5"/>
  <c r="F33" i="5" s="1"/>
  <c r="F15" i="5"/>
  <c r="F34" i="5" s="1"/>
  <c r="F18" i="5"/>
  <c r="F37" i="5" s="1"/>
  <c r="F11" i="5"/>
  <c r="F30" i="5" s="1"/>
  <c r="F12" i="5"/>
  <c r="F31" i="5" s="1"/>
  <c r="F13" i="5"/>
  <c r="F32" i="5" s="1"/>
  <c r="F16" i="5"/>
  <c r="F35" i="5" s="1"/>
  <c r="F8" i="5"/>
  <c r="F27" i="5" s="1"/>
  <c r="F17" i="5"/>
  <c r="F36" i="5" s="1"/>
  <c r="F4" i="5"/>
  <c r="F23" i="5" s="1"/>
  <c r="F45" i="5"/>
  <c r="F2" i="5"/>
  <c r="F21" i="5" s="1"/>
  <c r="F7" i="5"/>
  <c r="F26" i="5" s="1"/>
  <c r="F10" i="5"/>
  <c r="F29" i="5" s="1"/>
  <c r="F5" i="5"/>
  <c r="F24" i="5" s="1"/>
  <c r="E76" i="5"/>
  <c r="T9" i="7"/>
  <c r="Y9" i="7"/>
  <c r="V9" i="7"/>
  <c r="J1" i="8"/>
  <c r="T1" i="8" s="1"/>
  <c r="B2" i="8" s="1"/>
  <c r="AA8" i="7"/>
  <c r="V8" i="7"/>
  <c r="Z8" i="7"/>
  <c r="S8" i="7"/>
  <c r="T8" i="7"/>
  <c r="U8" i="7"/>
  <c r="X8" i="8"/>
  <c r="Y8" i="8"/>
  <c r="Z8" i="8"/>
  <c r="U8" i="8"/>
  <c r="W8" i="8"/>
  <c r="Q8" i="8"/>
  <c r="F71" i="5" l="1"/>
  <c r="E39" i="5"/>
  <c r="X9" i="7"/>
  <c r="E63" i="5"/>
  <c r="G5" i="3"/>
  <c r="G45" i="3"/>
  <c r="G51" i="3"/>
  <c r="G54" i="3"/>
  <c r="G15" i="3"/>
  <c r="G16" i="3"/>
  <c r="E71" i="5"/>
  <c r="G50" i="3"/>
  <c r="G3" i="3"/>
  <c r="W9" i="7"/>
  <c r="G19" i="3"/>
  <c r="G2" i="3"/>
  <c r="G53" i="3"/>
  <c r="G11" i="3"/>
  <c r="D39" i="5"/>
  <c r="J1" i="7"/>
  <c r="E40" i="5"/>
  <c r="E41" i="5" s="1"/>
  <c r="E73" i="5"/>
  <c r="D40" i="5"/>
  <c r="G49" i="3"/>
  <c r="G52" i="3"/>
  <c r="S9" i="7"/>
  <c r="Q9" i="7"/>
  <c r="F63" i="5"/>
  <c r="D42" i="5"/>
  <c r="G46" i="3"/>
  <c r="G14" i="3"/>
  <c r="G17" i="3"/>
  <c r="G59" i="3"/>
  <c r="G56" i="3"/>
  <c r="G6" i="3"/>
  <c r="E72" i="5"/>
  <c r="F72" i="5"/>
  <c r="G48" i="3"/>
  <c r="E64" i="5"/>
  <c r="D65" i="5"/>
  <c r="F65" i="5"/>
  <c r="E65" i="5"/>
  <c r="E42" i="5"/>
  <c r="Z9" i="7"/>
  <c r="U9" i="7"/>
  <c r="G58" i="3"/>
  <c r="G12" i="3"/>
  <c r="G10" i="3"/>
  <c r="G13" i="3"/>
  <c r="G18" i="3"/>
  <c r="G47" i="3"/>
  <c r="F64" i="5"/>
  <c r="D7" i="8"/>
  <c r="B7" i="8" s="1"/>
  <c r="D10" i="8"/>
  <c r="B10" i="8" s="1"/>
  <c r="D15" i="8"/>
  <c r="B15" i="8" s="1"/>
  <c r="D16" i="8"/>
  <c r="B16" i="8" s="1"/>
  <c r="D18" i="8"/>
  <c r="B18" i="8" s="1"/>
  <c r="D5" i="8"/>
  <c r="B5" i="8" s="1"/>
  <c r="D11" i="8"/>
  <c r="B11" i="8" s="1"/>
  <c r="D13" i="8"/>
  <c r="B13" i="8" s="1"/>
  <c r="D8" i="8"/>
  <c r="B8" i="8" s="1"/>
  <c r="D6" i="8"/>
  <c r="B6" i="8" s="1"/>
  <c r="D19" i="8"/>
  <c r="B19" i="8" s="1"/>
  <c r="D9" i="8"/>
  <c r="B9" i="8" s="1"/>
  <c r="D14" i="8"/>
  <c r="B14" i="8" s="1"/>
  <c r="B12" i="8"/>
  <c r="D12" i="8"/>
  <c r="D20" i="8"/>
  <c r="B20" i="8" s="1"/>
  <c r="D21" i="8"/>
  <c r="B21" i="8" s="1"/>
  <c r="D17" i="8"/>
  <c r="B17" i="8" s="1"/>
  <c r="D4" i="8"/>
  <c r="B4" i="8" s="1"/>
  <c r="C2" i="6"/>
  <c r="E16" i="6" s="1"/>
  <c r="D11" i="6"/>
  <c r="B11" i="6" s="1"/>
  <c r="B101" i="5" s="1"/>
  <c r="B13" i="6"/>
  <c r="B103" i="5" s="1"/>
  <c r="D21" i="6"/>
  <c r="B21" i="6" s="1"/>
  <c r="B111" i="5" s="1"/>
  <c r="D18" i="6"/>
  <c r="B18" i="6" s="1"/>
  <c r="B108" i="5" s="1"/>
  <c r="D15" i="6"/>
  <c r="B35" i="6" s="1"/>
  <c r="D20" i="6"/>
  <c r="B20" i="6" s="1"/>
  <c r="B110" i="5" s="1"/>
  <c r="D8" i="6"/>
  <c r="B8" i="6" s="1"/>
  <c r="B98" i="5" s="1"/>
  <c r="D13" i="6"/>
  <c r="B33" i="6" s="1"/>
  <c r="E15" i="6"/>
  <c r="D5" i="6"/>
  <c r="B25" i="6" s="1"/>
  <c r="E8" i="6"/>
  <c r="D9" i="6"/>
  <c r="B29" i="6" s="1"/>
  <c r="D12" i="6"/>
  <c r="B32" i="6" s="1"/>
  <c r="D16" i="6"/>
  <c r="B16" i="6" s="1"/>
  <c r="B106" i="5" s="1"/>
  <c r="D4" i="6"/>
  <c r="B24" i="6" s="1"/>
  <c r="D7" i="6"/>
  <c r="B7" i="6" s="1"/>
  <c r="B97" i="5" s="1"/>
  <c r="D17" i="6"/>
  <c r="B17" i="6" s="1"/>
  <c r="B107" i="5" s="1"/>
  <c r="D6" i="6"/>
  <c r="B6" i="6" s="1"/>
  <c r="B96" i="5" s="1"/>
  <c r="E17" i="6"/>
  <c r="D19" i="6"/>
  <c r="B19" i="6" s="1"/>
  <c r="B109" i="5" s="1"/>
  <c r="D14" i="6"/>
  <c r="B34" i="6" s="1"/>
  <c r="B40" i="6"/>
  <c r="E10" i="6"/>
  <c r="D10" i="6"/>
  <c r="B10" i="6" s="1"/>
  <c r="B100" i="5" s="1"/>
  <c r="K2" i="8"/>
  <c r="S2" i="8" s="1"/>
  <c r="T2" i="8"/>
  <c r="Q9" i="8"/>
  <c r="S9" i="8"/>
  <c r="U9" i="8"/>
  <c r="T9" i="8"/>
  <c r="V9" i="8"/>
  <c r="W9" i="8"/>
  <c r="AA9" i="8"/>
  <c r="X9" i="8"/>
  <c r="Y9" i="8"/>
  <c r="Z9" i="8"/>
  <c r="D79" i="5"/>
  <c r="D84" i="5" s="1"/>
  <c r="E79" i="5"/>
  <c r="AJ2" i="4"/>
  <c r="AI1" i="4"/>
  <c r="F79" i="5"/>
  <c r="F84" i="5" s="1"/>
  <c r="H1" i="5"/>
  <c r="G8" i="5"/>
  <c r="G27" i="5" s="1"/>
  <c r="G3" i="5"/>
  <c r="G22" i="5" s="1"/>
  <c r="G6" i="5"/>
  <c r="G25" i="5" s="1"/>
  <c r="G14" i="5"/>
  <c r="G33" i="5" s="1"/>
  <c r="G18" i="5"/>
  <c r="G37" i="5" s="1"/>
  <c r="G15" i="5"/>
  <c r="G34" i="5" s="1"/>
  <c r="G11" i="5"/>
  <c r="G30" i="5" s="1"/>
  <c r="G12" i="5"/>
  <c r="G31" i="5" s="1"/>
  <c r="G13" i="5"/>
  <c r="G32" i="5" s="1"/>
  <c r="G2" i="5"/>
  <c r="G21" i="5" s="1"/>
  <c r="G44" i="5"/>
  <c r="G63" i="5" s="1"/>
  <c r="G17" i="5"/>
  <c r="G36" i="5" s="1"/>
  <c r="G50" i="5"/>
  <c r="G69" i="5" s="1"/>
  <c r="G54" i="5"/>
  <c r="G73" i="5" s="1"/>
  <c r="G58" i="5"/>
  <c r="G77" i="5" s="1"/>
  <c r="G7" i="5"/>
  <c r="G26" i="5" s="1"/>
  <c r="G10" i="5"/>
  <c r="G29" i="5" s="1"/>
  <c r="G16" i="5"/>
  <c r="G35" i="5" s="1"/>
  <c r="G52" i="5"/>
  <c r="G71" i="5" s="1"/>
  <c r="G57" i="5"/>
  <c r="G76" i="5" s="1"/>
  <c r="G9" i="5"/>
  <c r="G28" i="5" s="1"/>
  <c r="G48" i="5"/>
  <c r="G67" i="5" s="1"/>
  <c r="G5" i="5"/>
  <c r="G24" i="5" s="1"/>
  <c r="G19" i="5"/>
  <c r="G38" i="5" s="1"/>
  <c r="G53" i="5"/>
  <c r="G72" i="5" s="1"/>
  <c r="G51" i="5"/>
  <c r="G70" i="5" s="1"/>
  <c r="G4" i="5"/>
  <c r="G23" i="5" s="1"/>
  <c r="G49" i="5"/>
  <c r="G68" i="5" s="1"/>
  <c r="G55" i="5"/>
  <c r="G74" i="5" s="1"/>
  <c r="G59" i="5"/>
  <c r="G78" i="5" s="1"/>
  <c r="G60" i="5"/>
  <c r="G79" i="5" s="1"/>
  <c r="G56" i="5"/>
  <c r="G75" i="5" s="1"/>
  <c r="G45" i="5"/>
  <c r="G64" i="5" s="1"/>
  <c r="G47" i="5"/>
  <c r="G66" i="5" s="1"/>
  <c r="G61" i="5"/>
  <c r="G80" i="5" s="1"/>
  <c r="G46" i="5"/>
  <c r="G65" i="5" s="1"/>
  <c r="D7" i="4"/>
  <c r="E9" i="4"/>
  <c r="B12" i="4"/>
  <c r="D5" i="4"/>
  <c r="E7" i="4"/>
  <c r="B15" i="4"/>
  <c r="B19" i="4"/>
  <c r="D21" i="4"/>
  <c r="E5" i="4"/>
  <c r="B10" i="4"/>
  <c r="D12" i="4"/>
  <c r="B16" i="4"/>
  <c r="E21" i="4"/>
  <c r="B6" i="4"/>
  <c r="B9" i="4"/>
  <c r="E12" i="4"/>
  <c r="E17" i="4"/>
  <c r="E20" i="4"/>
  <c r="D6" i="4"/>
  <c r="E6" i="4"/>
  <c r="D9" i="4"/>
  <c r="B13" i="4"/>
  <c r="B18" i="4"/>
  <c r="B21" i="4"/>
  <c r="D11" i="4"/>
  <c r="D16" i="4"/>
  <c r="B8" i="4"/>
  <c r="E11" i="4"/>
  <c r="E16" i="4"/>
  <c r="D17" i="4"/>
  <c r="D18" i="4"/>
  <c r="E14" i="4"/>
  <c r="D20" i="4"/>
  <c r="E13" i="4"/>
  <c r="B4" i="4"/>
  <c r="B11" i="4"/>
  <c r="B20" i="4"/>
  <c r="B7" i="4"/>
  <c r="D4" i="4"/>
  <c r="D15" i="4"/>
  <c r="E4" i="4"/>
  <c r="D13" i="4"/>
  <c r="E15" i="4"/>
  <c r="D14" i="4"/>
  <c r="D19" i="4"/>
  <c r="E19" i="4"/>
  <c r="B17" i="4"/>
  <c r="E18" i="4"/>
  <c r="D8" i="4"/>
  <c r="E8" i="4"/>
  <c r="D10" i="4"/>
  <c r="E10" i="4"/>
  <c r="B14" i="4"/>
  <c r="B5" i="4"/>
  <c r="F39" i="5"/>
  <c r="F42" i="5"/>
  <c r="F40" i="5"/>
  <c r="F41" i="5" s="1"/>
  <c r="S1" i="8"/>
  <c r="H5" i="3"/>
  <c r="I1" i="3"/>
  <c r="H2" i="3"/>
  <c r="H6" i="3"/>
  <c r="H9" i="3"/>
  <c r="H13" i="3"/>
  <c r="H17" i="3"/>
  <c r="H4" i="3"/>
  <c r="H45" i="3"/>
  <c r="H49" i="3"/>
  <c r="H53" i="3"/>
  <c r="H57" i="3"/>
  <c r="H61" i="3"/>
  <c r="H10" i="3"/>
  <c r="H8" i="3"/>
  <c r="H14" i="3"/>
  <c r="H19" i="3"/>
  <c r="H7" i="3"/>
  <c r="H44" i="3"/>
  <c r="H16" i="3"/>
  <c r="H15" i="3"/>
  <c r="H59" i="3"/>
  <c r="H55" i="3"/>
  <c r="H52" i="3"/>
  <c r="H51" i="3"/>
  <c r="H48" i="3"/>
  <c r="H46" i="3"/>
  <c r="H11" i="3"/>
  <c r="H58" i="3"/>
  <c r="H60" i="3"/>
  <c r="H50" i="3"/>
  <c r="H47" i="3"/>
  <c r="H56" i="3"/>
  <c r="H3" i="3"/>
  <c r="H18" i="3"/>
  <c r="H54" i="3"/>
  <c r="H12" i="3"/>
  <c r="AD13" i="4"/>
  <c r="AP13" i="4"/>
  <c r="BB13" i="4"/>
  <c r="BN13" i="4"/>
  <c r="AE13" i="4"/>
  <c r="AQ13" i="4"/>
  <c r="BC13" i="4"/>
  <c r="BO13" i="4"/>
  <c r="AF13" i="4"/>
  <c r="AR13" i="4"/>
  <c r="BD13" i="4"/>
  <c r="BP13" i="4"/>
  <c r="AJ13" i="4"/>
  <c r="AY13" i="4"/>
  <c r="BQ13" i="4"/>
  <c r="AB15" i="4"/>
  <c r="C1" i="4" s="1"/>
  <c r="K18" i="2" s="1"/>
  <c r="AK13" i="4"/>
  <c r="AZ13" i="4"/>
  <c r="BR13" i="4"/>
  <c r="AL13" i="4"/>
  <c r="BA13" i="4"/>
  <c r="BS13" i="4"/>
  <c r="AM13" i="4"/>
  <c r="BE13" i="4"/>
  <c r="BT13" i="4"/>
  <c r="AO13" i="4"/>
  <c r="BK13" i="4"/>
  <c r="AS13" i="4"/>
  <c r="BL13" i="4"/>
  <c r="AT13" i="4"/>
  <c r="BM13" i="4"/>
  <c r="AU13" i="4"/>
  <c r="AX13" i="4"/>
  <c r="AV13" i="4"/>
  <c r="AW13" i="4"/>
  <c r="BF13" i="4"/>
  <c r="AH13" i="4"/>
  <c r="AI13" i="4"/>
  <c r="BG13" i="4"/>
  <c r="AC13" i="4"/>
  <c r="AN13" i="4"/>
  <c r="AG13" i="4"/>
  <c r="BH13" i="4"/>
  <c r="BJ13" i="4"/>
  <c r="BI13" i="4"/>
  <c r="B2" i="7"/>
  <c r="Q3" i="7"/>
  <c r="R6" i="7" s="1"/>
  <c r="R9" i="8"/>
  <c r="A1" i="5"/>
  <c r="V4" i="1"/>
  <c r="B26" i="6" l="1"/>
  <c r="E81" i="5"/>
  <c r="D29" i="2"/>
  <c r="J29" i="2" s="1"/>
  <c r="E11" i="6"/>
  <c r="E6" i="6"/>
  <c r="E12" i="6"/>
  <c r="B31" i="6"/>
  <c r="E18" i="6"/>
  <c r="E30" i="2"/>
  <c r="D26" i="2"/>
  <c r="J26" i="2" s="1"/>
  <c r="B9" i="6"/>
  <c r="B99" i="5" s="1"/>
  <c r="E7" i="6"/>
  <c r="K23" i="2"/>
  <c r="E19" i="6"/>
  <c r="B38" i="6"/>
  <c r="E4" i="6"/>
  <c r="E5" i="6"/>
  <c r="D22" i="2"/>
  <c r="J22" i="2" s="1"/>
  <c r="E14" i="6"/>
  <c r="B36" i="6"/>
  <c r="E84" i="5"/>
  <c r="E82" i="5"/>
  <c r="E21" i="6"/>
  <c r="E13" i="6"/>
  <c r="B5" i="6"/>
  <c r="B95" i="5" s="1"/>
  <c r="E20" i="6"/>
  <c r="E9" i="6"/>
  <c r="D31" i="2"/>
  <c r="J31" i="2" s="1"/>
  <c r="E28" i="2"/>
  <c r="E29" i="2"/>
  <c r="E24" i="2"/>
  <c r="K31" i="2"/>
  <c r="D24" i="2"/>
  <c r="J24" i="2" s="1"/>
  <c r="D28" i="2"/>
  <c r="J28" i="2" s="1"/>
  <c r="K21" i="2"/>
  <c r="B28" i="6"/>
  <c r="D4" i="7"/>
  <c r="B4" i="7" s="1"/>
  <c r="D7" i="7"/>
  <c r="B7" i="7" s="1"/>
  <c r="D8" i="7"/>
  <c r="B8" i="7" s="1"/>
  <c r="D13" i="7"/>
  <c r="B13" i="7" s="1"/>
  <c r="D17" i="7"/>
  <c r="B17" i="7" s="1"/>
  <c r="D21" i="7"/>
  <c r="B21" i="7" s="1"/>
  <c r="D19" i="7"/>
  <c r="B19" i="7" s="1"/>
  <c r="D9" i="7"/>
  <c r="B9" i="7" s="1"/>
  <c r="C2" i="7"/>
  <c r="E5" i="7" s="1"/>
  <c r="D6" i="7"/>
  <c r="B6" i="7" s="1"/>
  <c r="D14" i="7"/>
  <c r="B14" i="7" s="1"/>
  <c r="D12" i="7"/>
  <c r="B12" i="7" s="1"/>
  <c r="D11" i="7"/>
  <c r="B11" i="7" s="1"/>
  <c r="D18" i="7"/>
  <c r="B18" i="7" s="1"/>
  <c r="D10" i="7"/>
  <c r="B10" i="7" s="1"/>
  <c r="D15" i="7"/>
  <c r="B15" i="7" s="1"/>
  <c r="D20" i="7"/>
  <c r="B20" i="7" s="1"/>
  <c r="D5" i="7"/>
  <c r="B5" i="7" s="1"/>
  <c r="D16" i="7"/>
  <c r="B16" i="7" s="1"/>
  <c r="D30" i="2"/>
  <c r="J30" i="2" s="1"/>
  <c r="B28" i="4"/>
  <c r="B48" i="3" s="1"/>
  <c r="H67" i="3" s="1"/>
  <c r="B6" i="3"/>
  <c r="G81" i="5"/>
  <c r="G84" i="5"/>
  <c r="G82" i="5"/>
  <c r="B27" i="6"/>
  <c r="F81" i="5"/>
  <c r="J1" i="3"/>
  <c r="I2" i="3"/>
  <c r="I6" i="3"/>
  <c r="I5" i="3"/>
  <c r="I9" i="3"/>
  <c r="I13" i="3"/>
  <c r="I4" i="3"/>
  <c r="I45" i="3"/>
  <c r="I49" i="3"/>
  <c r="I53" i="3"/>
  <c r="I57" i="3"/>
  <c r="I61" i="3"/>
  <c r="I10" i="3"/>
  <c r="I18" i="3"/>
  <c r="I46" i="3"/>
  <c r="I47" i="3"/>
  <c r="I48" i="3"/>
  <c r="I67" i="3" s="1"/>
  <c r="I44" i="3"/>
  <c r="I3" i="3"/>
  <c r="I7" i="3"/>
  <c r="I12" i="3"/>
  <c r="I31" i="3" s="1"/>
  <c r="I54" i="3"/>
  <c r="I55" i="3"/>
  <c r="I8" i="3"/>
  <c r="I15" i="3"/>
  <c r="I59" i="3"/>
  <c r="I14" i="3"/>
  <c r="I51" i="3"/>
  <c r="I11" i="3"/>
  <c r="I52" i="3"/>
  <c r="I58" i="3"/>
  <c r="I17" i="3"/>
  <c r="I50" i="3"/>
  <c r="I16" i="3"/>
  <c r="I19" i="3"/>
  <c r="I60" i="3"/>
  <c r="I56" i="3"/>
  <c r="B34" i="4"/>
  <c r="B54" i="3" s="1"/>
  <c r="H73" i="3" s="1"/>
  <c r="B12" i="3"/>
  <c r="E17" i="2"/>
  <c r="E32" i="2"/>
  <c r="D33" i="2"/>
  <c r="J33" i="2" s="1"/>
  <c r="E1" i="4"/>
  <c r="B32" i="4"/>
  <c r="B52" i="3" s="1"/>
  <c r="B10" i="3"/>
  <c r="AK2" i="4"/>
  <c r="AJ1" i="4"/>
  <c r="B41" i="6"/>
  <c r="B12" i="6"/>
  <c r="B102" i="5" s="1"/>
  <c r="D82" i="5"/>
  <c r="B15" i="6"/>
  <c r="B105" i="5" s="1"/>
  <c r="AB14" i="4"/>
  <c r="K20" i="2"/>
  <c r="D20" i="2"/>
  <c r="J20" i="2" s="1"/>
  <c r="E34" i="2"/>
  <c r="K17" i="2"/>
  <c r="B35" i="4"/>
  <c r="B55" i="3" s="1"/>
  <c r="H74" i="3" s="1"/>
  <c r="B13" i="3"/>
  <c r="H32" i="3" s="1"/>
  <c r="B4" i="6"/>
  <c r="B94" i="5" s="1"/>
  <c r="R7" i="7"/>
  <c r="R8" i="7"/>
  <c r="R9" i="7"/>
  <c r="K33" i="2"/>
  <c r="B39" i="6"/>
  <c r="E31" i="2"/>
  <c r="D17" i="2"/>
  <c r="J17" i="2" s="1"/>
  <c r="F82" i="5"/>
  <c r="E22" i="2"/>
  <c r="E25" i="2"/>
  <c r="B37" i="4"/>
  <c r="B57" i="3" s="1"/>
  <c r="H76" i="3" s="1"/>
  <c r="B15" i="3"/>
  <c r="E26" i="2"/>
  <c r="K30" i="2"/>
  <c r="B4" i="3"/>
  <c r="B26" i="4"/>
  <c r="B46" i="3" s="1"/>
  <c r="B30" i="6"/>
  <c r="B18" i="3"/>
  <c r="H37" i="3" s="1"/>
  <c r="B40" i="4"/>
  <c r="B60" i="3" s="1"/>
  <c r="H79" i="3" s="1"/>
  <c r="A4" i="9"/>
  <c r="A43" i="5"/>
  <c r="B9" i="1"/>
  <c r="B9" i="2"/>
  <c r="U1" i="8"/>
  <c r="V1" i="8"/>
  <c r="C2" i="8"/>
  <c r="D34" i="2"/>
  <c r="J34" i="2" s="1"/>
  <c r="B2" i="3"/>
  <c r="H21" i="3" s="1"/>
  <c r="B24" i="4"/>
  <c r="B44" i="3" s="1"/>
  <c r="H63" i="3" s="1"/>
  <c r="B17" i="3"/>
  <c r="H36" i="3" s="1"/>
  <c r="B39" i="4"/>
  <c r="B59" i="3" s="1"/>
  <c r="H78" i="3" s="1"/>
  <c r="H3" i="5"/>
  <c r="H22" i="5" s="1"/>
  <c r="I1" i="5"/>
  <c r="H8" i="5"/>
  <c r="H27" i="5" s="1"/>
  <c r="H13" i="5"/>
  <c r="H32" i="5" s="1"/>
  <c r="H17" i="5"/>
  <c r="H36" i="5" s="1"/>
  <c r="H6" i="5"/>
  <c r="H25" i="5" s="1"/>
  <c r="H7" i="5"/>
  <c r="H26" i="5" s="1"/>
  <c r="H9" i="5"/>
  <c r="H28" i="5" s="1"/>
  <c r="H14" i="5"/>
  <c r="H33" i="5" s="1"/>
  <c r="H18" i="5"/>
  <c r="H37" i="5" s="1"/>
  <c r="H15" i="5"/>
  <c r="H34" i="5" s="1"/>
  <c r="H2" i="5"/>
  <c r="H21" i="5" s="1"/>
  <c r="H44" i="5"/>
  <c r="H63" i="5" s="1"/>
  <c r="H16" i="5"/>
  <c r="H35" i="5" s="1"/>
  <c r="H46" i="5"/>
  <c r="H65" i="5" s="1"/>
  <c r="H50" i="5"/>
  <c r="H69" i="5" s="1"/>
  <c r="H54" i="5"/>
  <c r="H73" i="5" s="1"/>
  <c r="H58" i="5"/>
  <c r="H77" i="5" s="1"/>
  <c r="H45" i="5"/>
  <c r="H64" i="5" s="1"/>
  <c r="H49" i="5"/>
  <c r="H68" i="5" s="1"/>
  <c r="H59" i="5"/>
  <c r="H78" i="5" s="1"/>
  <c r="H19" i="5"/>
  <c r="H38" i="5" s="1"/>
  <c r="H52" i="5"/>
  <c r="H71" i="5" s="1"/>
  <c r="H55" i="5"/>
  <c r="H74" i="5" s="1"/>
  <c r="H4" i="5"/>
  <c r="H23" i="5" s="1"/>
  <c r="H48" i="5"/>
  <c r="H67" i="5" s="1"/>
  <c r="H11" i="5"/>
  <c r="H30" i="5" s="1"/>
  <c r="H12" i="5"/>
  <c r="H31" i="5" s="1"/>
  <c r="H53" i="5"/>
  <c r="H72" i="5" s="1"/>
  <c r="H61" i="5"/>
  <c r="H80" i="5" s="1"/>
  <c r="H51" i="5"/>
  <c r="H70" i="5" s="1"/>
  <c r="H57" i="5"/>
  <c r="H76" i="5" s="1"/>
  <c r="H5" i="5"/>
  <c r="H24" i="5" s="1"/>
  <c r="H56" i="5"/>
  <c r="H75" i="5" s="1"/>
  <c r="H47" i="5"/>
  <c r="H66" i="5" s="1"/>
  <c r="H60" i="5"/>
  <c r="H79" i="5" s="1"/>
  <c r="H10" i="5"/>
  <c r="H29" i="5" s="1"/>
  <c r="D18" i="2"/>
  <c r="J18" i="2" s="1"/>
  <c r="K22" i="2"/>
  <c r="E19" i="2"/>
  <c r="E20" i="2"/>
  <c r="G40" i="5"/>
  <c r="G41" i="5" s="1"/>
  <c r="G39" i="5"/>
  <c r="G42" i="5"/>
  <c r="K19" i="2"/>
  <c r="B7" i="3"/>
  <c r="B29" i="4"/>
  <c r="B49" i="3" s="1"/>
  <c r="H68" i="3" s="1"/>
  <c r="B14" i="6"/>
  <c r="B104" i="5" s="1"/>
  <c r="B3" i="3"/>
  <c r="H22" i="3" s="1"/>
  <c r="B25" i="4"/>
  <c r="B45" i="3" s="1"/>
  <c r="H64" i="3" s="1"/>
  <c r="E18" i="2"/>
  <c r="B27" i="4"/>
  <c r="B47" i="3" s="1"/>
  <c r="B5" i="3"/>
  <c r="H24" i="3" s="1"/>
  <c r="D27" i="2"/>
  <c r="J27" i="2" s="1"/>
  <c r="B41" i="4"/>
  <c r="B61" i="3" s="1"/>
  <c r="B19" i="3"/>
  <c r="H38" i="3" s="1"/>
  <c r="B37" i="6"/>
  <c r="B9" i="3"/>
  <c r="H28" i="3" s="1"/>
  <c r="B31" i="4"/>
  <c r="B51" i="3" s="1"/>
  <c r="K32" i="2"/>
  <c r="K28" i="2"/>
  <c r="E23" i="2"/>
  <c r="E33" i="2"/>
  <c r="K24" i="2"/>
  <c r="B38" i="4"/>
  <c r="B58" i="3" s="1"/>
  <c r="H77" i="3" s="1"/>
  <c r="B16" i="3"/>
  <c r="B14" i="3"/>
  <c r="H33" i="3" s="1"/>
  <c r="B36" i="4"/>
  <c r="B56" i="3" s="1"/>
  <c r="H75" i="3" s="1"/>
  <c r="D19" i="2"/>
  <c r="J19" i="2" s="1"/>
  <c r="K25" i="2"/>
  <c r="K26" i="2"/>
  <c r="D32" i="2"/>
  <c r="J32" i="2" s="1"/>
  <c r="E27" i="2"/>
  <c r="D21" i="2"/>
  <c r="J21" i="2" s="1"/>
  <c r="B33" i="4"/>
  <c r="B53" i="3" s="1"/>
  <c r="H72" i="3" s="1"/>
  <c r="B11" i="3"/>
  <c r="H30" i="3" s="1"/>
  <c r="D81" i="5"/>
  <c r="H34" i="3"/>
  <c r="K27" i="2"/>
  <c r="K34" i="2"/>
  <c r="D23" i="2"/>
  <c r="J23" i="2" s="1"/>
  <c r="D25" i="2"/>
  <c r="J25" i="2" s="1"/>
  <c r="K29" i="2"/>
  <c r="E21" i="2"/>
  <c r="B8" i="3"/>
  <c r="H27" i="3" s="1"/>
  <c r="B30" i="4"/>
  <c r="B50" i="3" s="1"/>
  <c r="H69" i="3" s="1"/>
  <c r="F5" i="6"/>
  <c r="F7" i="6"/>
  <c r="F9" i="6"/>
  <c r="F6" i="6"/>
  <c r="F4" i="6"/>
  <c r="F20" i="6"/>
  <c r="F10" i="6"/>
  <c r="F17" i="6"/>
  <c r="F15" i="6"/>
  <c r="F14" i="6"/>
  <c r="F18" i="6"/>
  <c r="F16" i="6"/>
  <c r="F21" i="6"/>
  <c r="F13" i="6"/>
  <c r="F11" i="6"/>
  <c r="F12" i="6"/>
  <c r="F8" i="6"/>
  <c r="F19" i="6"/>
  <c r="E83" i="5" l="1"/>
  <c r="E11" i="7"/>
  <c r="I38" i="3"/>
  <c r="I74" i="3"/>
  <c r="I64" i="3"/>
  <c r="F83" i="5"/>
  <c r="I72" i="3"/>
  <c r="I36" i="3"/>
  <c r="I77" i="3"/>
  <c r="I22" i="3"/>
  <c r="I35" i="3"/>
  <c r="I63" i="3"/>
  <c r="I32" i="3"/>
  <c r="I69" i="3"/>
  <c r="I30" i="3"/>
  <c r="I28" i="3"/>
  <c r="I76" i="3"/>
  <c r="I73" i="3"/>
  <c r="D80" i="3"/>
  <c r="E80" i="3"/>
  <c r="C110" i="3"/>
  <c r="F80" i="3"/>
  <c r="G80" i="3"/>
  <c r="D26" i="3"/>
  <c r="E26" i="3"/>
  <c r="F26" i="3"/>
  <c r="B98" i="3"/>
  <c r="C22" i="2" s="1"/>
  <c r="I22" i="2" s="1"/>
  <c r="L22" i="2" s="1"/>
  <c r="G26" i="3"/>
  <c r="D23" i="3"/>
  <c r="E23" i="3"/>
  <c r="B95" i="3"/>
  <c r="C19" i="2" s="1"/>
  <c r="I19" i="2" s="1"/>
  <c r="L19" i="2" s="1"/>
  <c r="G23" i="3"/>
  <c r="F23" i="3"/>
  <c r="I4" i="5"/>
  <c r="I23" i="5" s="1"/>
  <c r="I8" i="5"/>
  <c r="I27" i="5" s="1"/>
  <c r="I13" i="5"/>
  <c r="I32" i="5" s="1"/>
  <c r="I3" i="5"/>
  <c r="I22" i="5" s="1"/>
  <c r="J1" i="5"/>
  <c r="I7" i="5"/>
  <c r="I26" i="5" s="1"/>
  <c r="I9" i="5"/>
  <c r="I28" i="5" s="1"/>
  <c r="I14" i="5"/>
  <c r="I33" i="5" s="1"/>
  <c r="I18" i="5"/>
  <c r="I37" i="5" s="1"/>
  <c r="I6" i="5"/>
  <c r="I25" i="5" s="1"/>
  <c r="I2" i="5"/>
  <c r="I21" i="5" s="1"/>
  <c r="I44" i="5"/>
  <c r="I63" i="5" s="1"/>
  <c r="I16" i="5"/>
  <c r="I35" i="5" s="1"/>
  <c r="I46" i="5"/>
  <c r="I65" i="5" s="1"/>
  <c r="I54" i="5"/>
  <c r="I73" i="5" s="1"/>
  <c r="I15" i="5"/>
  <c r="I34" i="5" s="1"/>
  <c r="I45" i="5"/>
  <c r="I64" i="5" s="1"/>
  <c r="I49" i="5"/>
  <c r="I68" i="5" s="1"/>
  <c r="I59" i="5"/>
  <c r="I78" i="5" s="1"/>
  <c r="I19" i="5"/>
  <c r="I38" i="5" s="1"/>
  <c r="I12" i="5"/>
  <c r="I31" i="5" s="1"/>
  <c r="I10" i="5"/>
  <c r="I29" i="5" s="1"/>
  <c r="I57" i="5"/>
  <c r="I76" i="5" s="1"/>
  <c r="I60" i="5"/>
  <c r="I79" i="5" s="1"/>
  <c r="I11" i="5"/>
  <c r="I30" i="5" s="1"/>
  <c r="I48" i="5"/>
  <c r="I67" i="5" s="1"/>
  <c r="I52" i="5"/>
  <c r="I71" i="5" s="1"/>
  <c r="I5" i="5"/>
  <c r="I24" i="5" s="1"/>
  <c r="I50" i="5"/>
  <c r="I69" i="5" s="1"/>
  <c r="I53" i="5"/>
  <c r="I72" i="5" s="1"/>
  <c r="I61" i="5"/>
  <c r="I80" i="5" s="1"/>
  <c r="I51" i="5"/>
  <c r="I70" i="5" s="1"/>
  <c r="I55" i="5"/>
  <c r="I74" i="5" s="1"/>
  <c r="I56" i="5"/>
  <c r="I75" i="5" s="1"/>
  <c r="I58" i="5"/>
  <c r="I77" i="5" s="1"/>
  <c r="I17" i="5"/>
  <c r="I36" i="5" s="1"/>
  <c r="I47" i="5"/>
  <c r="I66" i="5" s="1"/>
  <c r="F10" i="7"/>
  <c r="F13" i="7"/>
  <c r="F16" i="7"/>
  <c r="F19" i="7"/>
  <c r="F4" i="7"/>
  <c r="F6" i="7"/>
  <c r="F11" i="7"/>
  <c r="F15" i="7"/>
  <c r="F21" i="7"/>
  <c r="F8" i="7"/>
  <c r="F14" i="7"/>
  <c r="F20" i="7"/>
  <c r="F9" i="7"/>
  <c r="F5" i="7"/>
  <c r="F18" i="7"/>
  <c r="F12" i="7"/>
  <c r="F7" i="7"/>
  <c r="F17" i="7"/>
  <c r="I26" i="3"/>
  <c r="E21" i="7"/>
  <c r="H40" i="5"/>
  <c r="H41" i="5" s="1"/>
  <c r="H39" i="5"/>
  <c r="H42" i="5"/>
  <c r="E4" i="9"/>
  <c r="E5" i="9"/>
  <c r="E6" i="9"/>
  <c r="E7" i="9"/>
  <c r="H26" i="3"/>
  <c r="I23" i="3"/>
  <c r="E19" i="7"/>
  <c r="AH16" i="4"/>
  <c r="AT16" i="4"/>
  <c r="BF16" i="4"/>
  <c r="BR16" i="4"/>
  <c r="AI16" i="4"/>
  <c r="AU16" i="4"/>
  <c r="BG16" i="4"/>
  <c r="BS16" i="4"/>
  <c r="AJ16" i="4"/>
  <c r="AV16" i="4"/>
  <c r="BH16" i="4"/>
  <c r="BT16" i="4"/>
  <c r="AQ16" i="4"/>
  <c r="BI16" i="4"/>
  <c r="AC16" i="4"/>
  <c r="AR16" i="4"/>
  <c r="BJ16" i="4"/>
  <c r="AD16" i="4"/>
  <c r="AS16" i="4"/>
  <c r="BK16" i="4"/>
  <c r="AE16" i="4"/>
  <c r="AW16" i="4"/>
  <c r="BL16" i="4"/>
  <c r="AZ16" i="4"/>
  <c r="BA16" i="4"/>
  <c r="AF16" i="4"/>
  <c r="BB16" i="4"/>
  <c r="BC16" i="4"/>
  <c r="AG16" i="4"/>
  <c r="BN16" i="4"/>
  <c r="BD16" i="4"/>
  <c r="BE16" i="4"/>
  <c r="BM16" i="4"/>
  <c r="AK16" i="4"/>
  <c r="BQ16" i="4"/>
  <c r="AL16" i="4"/>
  <c r="AM16" i="4"/>
  <c r="AN16" i="4"/>
  <c r="AO16" i="4"/>
  <c r="AP16" i="4"/>
  <c r="AX16" i="4"/>
  <c r="BP16" i="4"/>
  <c r="AY16" i="4"/>
  <c r="BO16" i="4"/>
  <c r="G83" i="5"/>
  <c r="E12" i="7"/>
  <c r="D22" i="3"/>
  <c r="B94" i="3"/>
  <c r="C18" i="2" s="1"/>
  <c r="I18" i="2" s="1"/>
  <c r="L18" i="2" s="1"/>
  <c r="E22" i="3"/>
  <c r="F22" i="3"/>
  <c r="G22" i="3"/>
  <c r="E10" i="7"/>
  <c r="D75" i="3"/>
  <c r="C105" i="3"/>
  <c r="F75" i="3"/>
  <c r="G75" i="3"/>
  <c r="E75" i="3"/>
  <c r="I66" i="3"/>
  <c r="E9" i="7"/>
  <c r="D27" i="3"/>
  <c r="E27" i="3"/>
  <c r="B99" i="3"/>
  <c r="C23" i="2" s="1"/>
  <c r="I23" i="2" s="1"/>
  <c r="L23" i="2" s="1"/>
  <c r="F27" i="3"/>
  <c r="G27" i="3"/>
  <c r="B109" i="3"/>
  <c r="C33" i="2" s="1"/>
  <c r="I33" i="2" s="1"/>
  <c r="L33" i="2" s="1"/>
  <c r="D37" i="3"/>
  <c r="E37" i="3"/>
  <c r="G37" i="3"/>
  <c r="F37" i="3"/>
  <c r="D31" i="3"/>
  <c r="E31" i="3"/>
  <c r="B103" i="3"/>
  <c r="C27" i="2" s="1"/>
  <c r="I27" i="2" s="1"/>
  <c r="L27" i="2" s="1"/>
  <c r="F31" i="3"/>
  <c r="G31" i="3"/>
  <c r="I33" i="3"/>
  <c r="I65" i="3"/>
  <c r="I25" i="3"/>
  <c r="E20" i="7"/>
  <c r="D24" i="3"/>
  <c r="B96" i="3"/>
  <c r="C20" i="2" s="1"/>
  <c r="I20" i="2" s="1"/>
  <c r="L20" i="2" s="1"/>
  <c r="E24" i="3"/>
  <c r="G24" i="3"/>
  <c r="F24" i="3"/>
  <c r="I68" i="3"/>
  <c r="D66" i="3"/>
  <c r="C96" i="3"/>
  <c r="G66" i="3"/>
  <c r="F66" i="3"/>
  <c r="E66" i="3"/>
  <c r="G64" i="3"/>
  <c r="E64" i="3"/>
  <c r="C94" i="3"/>
  <c r="D64" i="3"/>
  <c r="F64" i="3"/>
  <c r="D36" i="3"/>
  <c r="B108" i="3"/>
  <c r="C32" i="2" s="1"/>
  <c r="I32" i="2" s="1"/>
  <c r="L32" i="2" s="1"/>
  <c r="F36" i="3"/>
  <c r="E36" i="3"/>
  <c r="G36" i="3"/>
  <c r="E18" i="7"/>
  <c r="E17" i="7"/>
  <c r="H66" i="3"/>
  <c r="E25" i="3"/>
  <c r="B97" i="3"/>
  <c r="C21" i="2" s="1"/>
  <c r="I21" i="2" s="1"/>
  <c r="L21" i="2" s="1"/>
  <c r="D25" i="3"/>
  <c r="G25" i="3"/>
  <c r="F25" i="3"/>
  <c r="E13" i="7"/>
  <c r="D30" i="3"/>
  <c r="B102" i="3"/>
  <c r="C26" i="2" s="1"/>
  <c r="I26" i="2" s="1"/>
  <c r="E30" i="3"/>
  <c r="F30" i="3"/>
  <c r="G30" i="3"/>
  <c r="D79" i="3"/>
  <c r="C109" i="3"/>
  <c r="F79" i="3"/>
  <c r="G79" i="3"/>
  <c r="E79" i="3"/>
  <c r="I24" i="3"/>
  <c r="E8" i="7"/>
  <c r="B107" i="3"/>
  <c r="C31" i="2" s="1"/>
  <c r="I31" i="2" s="1"/>
  <c r="F35" i="3"/>
  <c r="G35" i="3"/>
  <c r="E35" i="3"/>
  <c r="D35" i="3"/>
  <c r="H35" i="3"/>
  <c r="H81" i="5"/>
  <c r="H84" i="5"/>
  <c r="H82" i="5"/>
  <c r="F4" i="8"/>
  <c r="F8" i="8"/>
  <c r="F11" i="8"/>
  <c r="F15" i="8"/>
  <c r="F19" i="8"/>
  <c r="F18" i="8"/>
  <c r="F21" i="8"/>
  <c r="F12" i="8"/>
  <c r="F14" i="8"/>
  <c r="F20" i="8"/>
  <c r="F9" i="8"/>
  <c r="F5" i="8"/>
  <c r="F13" i="8"/>
  <c r="F16" i="8"/>
  <c r="F6" i="8"/>
  <c r="F10" i="8"/>
  <c r="F7" i="8"/>
  <c r="F17" i="8"/>
  <c r="H80" i="3"/>
  <c r="D73" i="3"/>
  <c r="E73" i="3"/>
  <c r="C103" i="3"/>
  <c r="G73" i="3"/>
  <c r="F73" i="3"/>
  <c r="I78" i="3"/>
  <c r="I37" i="3"/>
  <c r="I21" i="3"/>
  <c r="L26" i="2"/>
  <c r="D29" i="3"/>
  <c r="B101" i="3"/>
  <c r="C25" i="2" s="1"/>
  <c r="I25" i="2" s="1"/>
  <c r="L25" i="2" s="1"/>
  <c r="E29" i="3"/>
  <c r="F29" i="3"/>
  <c r="G29" i="3"/>
  <c r="E6" i="7"/>
  <c r="F71" i="3"/>
  <c r="G71" i="3"/>
  <c r="D71" i="3"/>
  <c r="C101" i="3"/>
  <c r="E71" i="3"/>
  <c r="E76" i="3"/>
  <c r="D76" i="3"/>
  <c r="F76" i="3"/>
  <c r="G76" i="3"/>
  <c r="C106" i="3"/>
  <c r="I71" i="3"/>
  <c r="C99" i="3"/>
  <c r="D69" i="3"/>
  <c r="E69" i="3"/>
  <c r="G69" i="3"/>
  <c r="F69" i="3"/>
  <c r="D70" i="3"/>
  <c r="C100" i="3"/>
  <c r="G70" i="3"/>
  <c r="F70" i="3"/>
  <c r="E70" i="3"/>
  <c r="D21" i="3"/>
  <c r="G21" i="3"/>
  <c r="E21" i="3"/>
  <c r="B93" i="3"/>
  <c r="C17" i="2" s="1"/>
  <c r="I17" i="2" s="1"/>
  <c r="L17" i="2" s="1"/>
  <c r="F21" i="3"/>
  <c r="D67" i="3"/>
  <c r="C97" i="3"/>
  <c r="E67" i="3"/>
  <c r="G67" i="3"/>
  <c r="F67" i="3"/>
  <c r="D77" i="3"/>
  <c r="E77" i="3"/>
  <c r="C107" i="3"/>
  <c r="G77" i="3"/>
  <c r="F77" i="3"/>
  <c r="H70" i="3"/>
  <c r="J5" i="8"/>
  <c r="J12" i="8"/>
  <c r="J16" i="8"/>
  <c r="J20" i="8"/>
  <c r="J4" i="8"/>
  <c r="J17" i="8"/>
  <c r="J10" i="8"/>
  <c r="J19" i="8"/>
  <c r="J21" i="8"/>
  <c r="J6" i="8"/>
  <c r="J9" i="8"/>
  <c r="J7" i="8"/>
  <c r="J15" i="8"/>
  <c r="J13" i="8"/>
  <c r="J8" i="8"/>
  <c r="J11" i="8"/>
  <c r="J14" i="8"/>
  <c r="J18" i="8"/>
  <c r="H23" i="3"/>
  <c r="H31" i="3"/>
  <c r="B104" i="3"/>
  <c r="C28" i="2" s="1"/>
  <c r="D32" i="3"/>
  <c r="F32" i="3"/>
  <c r="E32" i="3"/>
  <c r="G32" i="3"/>
  <c r="I75" i="3"/>
  <c r="I34" i="3"/>
  <c r="I29" i="3"/>
  <c r="J7" i="3"/>
  <c r="J26" i="3" s="1"/>
  <c r="J8" i="3"/>
  <c r="J27" i="3" s="1"/>
  <c r="J12" i="3"/>
  <c r="J31" i="3" s="1"/>
  <c r="J16" i="3"/>
  <c r="J35" i="3" s="1"/>
  <c r="J2" i="3"/>
  <c r="J21" i="3" s="1"/>
  <c r="J6" i="3"/>
  <c r="J25" i="3" s="1"/>
  <c r="J5" i="3"/>
  <c r="J24" i="3" s="1"/>
  <c r="J9" i="3"/>
  <c r="J28" i="3" s="1"/>
  <c r="J13" i="3"/>
  <c r="J32" i="3" s="1"/>
  <c r="J17" i="3"/>
  <c r="J36" i="3" s="1"/>
  <c r="J4" i="3"/>
  <c r="J23" i="3" s="1"/>
  <c r="J45" i="3"/>
  <c r="J64" i="3" s="1"/>
  <c r="J49" i="3"/>
  <c r="J68" i="3" s="1"/>
  <c r="J53" i="3"/>
  <c r="J72" i="3" s="1"/>
  <c r="J57" i="3"/>
  <c r="J76" i="3" s="1"/>
  <c r="J10" i="3"/>
  <c r="J29" i="3" s="1"/>
  <c r="J18" i="3"/>
  <c r="J37" i="3" s="1"/>
  <c r="J46" i="3"/>
  <c r="J65" i="3" s="1"/>
  <c r="J47" i="3"/>
  <c r="J66" i="3" s="1"/>
  <c r="J48" i="3"/>
  <c r="J67" i="3" s="1"/>
  <c r="K1" i="3"/>
  <c r="J44" i="3"/>
  <c r="J63" i="3" s="1"/>
  <c r="J19" i="3"/>
  <c r="J38" i="3" s="1"/>
  <c r="J55" i="3"/>
  <c r="J74" i="3" s="1"/>
  <c r="J58" i="3"/>
  <c r="J77" i="3" s="1"/>
  <c r="J3" i="3"/>
  <c r="J22" i="3" s="1"/>
  <c r="J54" i="3"/>
  <c r="J73" i="3" s="1"/>
  <c r="J11" i="3"/>
  <c r="J30" i="3" s="1"/>
  <c r="J15" i="3"/>
  <c r="J34" i="3" s="1"/>
  <c r="J59" i="3"/>
  <c r="J78" i="3" s="1"/>
  <c r="J61" i="3"/>
  <c r="J80" i="3" s="1"/>
  <c r="J51" i="3"/>
  <c r="J70" i="3" s="1"/>
  <c r="J14" i="3"/>
  <c r="J33" i="3" s="1"/>
  <c r="J52" i="3"/>
  <c r="J71" i="3" s="1"/>
  <c r="J56" i="3"/>
  <c r="J75" i="3" s="1"/>
  <c r="J50" i="3"/>
  <c r="J69" i="3" s="1"/>
  <c r="J60" i="3"/>
  <c r="J79" i="3" s="1"/>
  <c r="E14" i="7"/>
  <c r="E15" i="7"/>
  <c r="E4" i="7"/>
  <c r="D68" i="3"/>
  <c r="C98" i="3"/>
  <c r="G68" i="3"/>
  <c r="F68" i="3"/>
  <c r="E68" i="3"/>
  <c r="D65" i="3"/>
  <c r="E65" i="3"/>
  <c r="C95" i="3"/>
  <c r="F65" i="3"/>
  <c r="G65" i="3"/>
  <c r="AK1" i="4"/>
  <c r="AL2" i="4"/>
  <c r="H65" i="3"/>
  <c r="D78" i="3"/>
  <c r="E78" i="3"/>
  <c r="F78" i="3"/>
  <c r="C108" i="3"/>
  <c r="G78" i="3"/>
  <c r="D34" i="3"/>
  <c r="G34" i="3"/>
  <c r="F34" i="3"/>
  <c r="B106" i="3"/>
  <c r="C30" i="2" s="1"/>
  <c r="E34" i="3"/>
  <c r="E7" i="7"/>
  <c r="D63" i="3"/>
  <c r="C93" i="3"/>
  <c r="G63" i="3"/>
  <c r="F63" i="3"/>
  <c r="E63" i="3"/>
  <c r="F22" i="2"/>
  <c r="I70" i="3"/>
  <c r="D72" i="3"/>
  <c r="C102" i="3"/>
  <c r="G72" i="3"/>
  <c r="F72" i="3"/>
  <c r="E72" i="3"/>
  <c r="D33" i="3"/>
  <c r="B105" i="3"/>
  <c r="C29" i="2" s="1"/>
  <c r="E33" i="3"/>
  <c r="F33" i="3"/>
  <c r="G33" i="3"/>
  <c r="D28" i="3"/>
  <c r="E28" i="3"/>
  <c r="F28" i="3"/>
  <c r="B100" i="3"/>
  <c r="C24" i="2" s="1"/>
  <c r="I24" i="2" s="1"/>
  <c r="L24" i="2" s="1"/>
  <c r="G28" i="3"/>
  <c r="H71" i="3"/>
  <c r="D38" i="3"/>
  <c r="B110" i="3"/>
  <c r="C34" i="2" s="1"/>
  <c r="I34" i="2" s="1"/>
  <c r="L34" i="2" s="1"/>
  <c r="E38" i="3"/>
  <c r="G38" i="3"/>
  <c r="F38" i="3"/>
  <c r="H25" i="3"/>
  <c r="C104" i="3"/>
  <c r="D74" i="3"/>
  <c r="G74" i="3"/>
  <c r="E74" i="3"/>
  <c r="F74" i="3"/>
  <c r="I79" i="3"/>
  <c r="I27" i="3"/>
  <c r="I80" i="3"/>
  <c r="H29" i="3"/>
  <c r="E16" i="7"/>
  <c r="L31" i="2"/>
  <c r="F19" i="2" l="1"/>
  <c r="F31" i="2"/>
  <c r="F18" i="2"/>
  <c r="F17" i="2"/>
  <c r="F24" i="2"/>
  <c r="H84" i="3"/>
  <c r="F21" i="2"/>
  <c r="F33" i="2"/>
  <c r="I82" i="3"/>
  <c r="H81" i="3"/>
  <c r="F32" i="2"/>
  <c r="H82" i="3"/>
  <c r="F26" i="2"/>
  <c r="H39" i="3"/>
  <c r="H42" i="3"/>
  <c r="K4" i="3"/>
  <c r="K23" i="3" s="1"/>
  <c r="K7" i="3"/>
  <c r="K26" i="3" s="1"/>
  <c r="K8" i="3"/>
  <c r="K27" i="3" s="1"/>
  <c r="K12" i="3"/>
  <c r="K31" i="3" s="1"/>
  <c r="K16" i="3"/>
  <c r="K35" i="3" s="1"/>
  <c r="K2" i="3"/>
  <c r="K21" i="3" s="1"/>
  <c r="K6" i="3"/>
  <c r="K25" i="3" s="1"/>
  <c r="L1" i="3"/>
  <c r="K3" i="3"/>
  <c r="K22" i="3" s="1"/>
  <c r="K15" i="3"/>
  <c r="K34" i="3" s="1"/>
  <c r="K44" i="3"/>
  <c r="K63" i="3" s="1"/>
  <c r="K48" i="3"/>
  <c r="K67" i="3" s="1"/>
  <c r="K52" i="3"/>
  <c r="K71" i="3" s="1"/>
  <c r="K56" i="3"/>
  <c r="K75" i="3" s="1"/>
  <c r="K60" i="3"/>
  <c r="K79" i="3" s="1"/>
  <c r="K17" i="3"/>
  <c r="K36" i="3" s="1"/>
  <c r="K11" i="3"/>
  <c r="K30" i="3" s="1"/>
  <c r="K50" i="3"/>
  <c r="K69" i="3" s="1"/>
  <c r="K51" i="3"/>
  <c r="K70" i="3" s="1"/>
  <c r="K45" i="3"/>
  <c r="K64" i="3" s="1"/>
  <c r="K10" i="3"/>
  <c r="K29" i="3" s="1"/>
  <c r="K13" i="3"/>
  <c r="K32" i="3" s="1"/>
  <c r="K18" i="3"/>
  <c r="K37" i="3" s="1"/>
  <c r="K46" i="3"/>
  <c r="K65" i="3" s="1"/>
  <c r="K47" i="3"/>
  <c r="K66" i="3" s="1"/>
  <c r="K5" i="3"/>
  <c r="K24" i="3" s="1"/>
  <c r="K59" i="3"/>
  <c r="K78" i="3" s="1"/>
  <c r="K9" i="3"/>
  <c r="K28" i="3" s="1"/>
  <c r="K19" i="3"/>
  <c r="K38" i="3" s="1"/>
  <c r="K49" i="3"/>
  <c r="K68" i="3" s="1"/>
  <c r="K54" i="3"/>
  <c r="K73" i="3" s="1"/>
  <c r="K57" i="3"/>
  <c r="K76" i="3" s="1"/>
  <c r="K61" i="3"/>
  <c r="K80" i="3" s="1"/>
  <c r="K14" i="3"/>
  <c r="K33" i="3" s="1"/>
  <c r="K55" i="3"/>
  <c r="K74" i="3" s="1"/>
  <c r="K58" i="3"/>
  <c r="K77" i="3" s="1"/>
  <c r="K53" i="3"/>
  <c r="K72" i="3" s="1"/>
  <c r="H83" i="5"/>
  <c r="D84" i="3"/>
  <c r="D81" i="3"/>
  <c r="D82" i="3"/>
  <c r="G84" i="3"/>
  <c r="G81" i="3"/>
  <c r="G82" i="3"/>
  <c r="I84" i="3"/>
  <c r="J40" i="3"/>
  <c r="J41" i="3" s="1"/>
  <c r="J42" i="3"/>
  <c r="J39" i="3"/>
  <c r="I30" i="2"/>
  <c r="L30" i="2" s="1"/>
  <c r="F30" i="2"/>
  <c r="F40" i="3"/>
  <c r="F41" i="3" s="1"/>
  <c r="F42" i="3"/>
  <c r="F39" i="3"/>
  <c r="F23" i="2"/>
  <c r="B16" i="9"/>
  <c r="B28" i="9"/>
  <c r="B17" i="9"/>
  <c r="B29" i="9"/>
  <c r="B18" i="9"/>
  <c r="B30" i="9"/>
  <c r="B13" i="9"/>
  <c r="B23" i="9"/>
  <c r="B12" i="9"/>
  <c r="B19" i="9"/>
  <c r="B14" i="9"/>
  <c r="B11" i="9"/>
  <c r="B21" i="9"/>
  <c r="B24" i="9"/>
  <c r="B22" i="9"/>
  <c r="B20" i="9"/>
  <c r="B26" i="9"/>
  <c r="B15" i="9"/>
  <c r="B27" i="9"/>
  <c r="B25" i="9"/>
  <c r="I81" i="3"/>
  <c r="I83" i="3" s="1"/>
  <c r="H40" i="3"/>
  <c r="H41" i="3" s="1"/>
  <c r="E42" i="3"/>
  <c r="E39" i="3"/>
  <c r="E40" i="3"/>
  <c r="E41" i="3" s="1"/>
  <c r="I40" i="3"/>
  <c r="I41" i="3" s="1"/>
  <c r="I42" i="3"/>
  <c r="I39" i="3"/>
  <c r="I81" i="5"/>
  <c r="I82" i="5"/>
  <c r="I84" i="5"/>
  <c r="J3" i="5"/>
  <c r="J22" i="5" s="1"/>
  <c r="J5" i="5"/>
  <c r="J24" i="5" s="1"/>
  <c r="J9" i="5"/>
  <c r="J28" i="5" s="1"/>
  <c r="J4" i="5"/>
  <c r="J23" i="5" s="1"/>
  <c r="J8" i="5"/>
  <c r="J27" i="5" s="1"/>
  <c r="J13" i="5"/>
  <c r="J32" i="5" s="1"/>
  <c r="J17" i="5"/>
  <c r="J36" i="5" s="1"/>
  <c r="J2" i="5"/>
  <c r="J21" i="5" s="1"/>
  <c r="K1" i="5"/>
  <c r="J7" i="5"/>
  <c r="J26" i="5" s="1"/>
  <c r="J16" i="5"/>
  <c r="J35" i="5" s="1"/>
  <c r="J19" i="5"/>
  <c r="J38" i="5" s="1"/>
  <c r="J47" i="5"/>
  <c r="J66" i="5" s="1"/>
  <c r="J6" i="5"/>
  <c r="J25" i="5" s="1"/>
  <c r="J18" i="5"/>
  <c r="J37" i="5" s="1"/>
  <c r="J49" i="5"/>
  <c r="J68" i="5" s="1"/>
  <c r="J53" i="5"/>
  <c r="J72" i="5" s="1"/>
  <c r="J57" i="5"/>
  <c r="J76" i="5" s="1"/>
  <c r="J61" i="5"/>
  <c r="J80" i="5" s="1"/>
  <c r="J51" i="5"/>
  <c r="J70" i="5" s="1"/>
  <c r="J56" i="5"/>
  <c r="J75" i="5" s="1"/>
  <c r="J54" i="5"/>
  <c r="J73" i="5" s="1"/>
  <c r="J14" i="5"/>
  <c r="J33" i="5" s="1"/>
  <c r="J15" i="5"/>
  <c r="J34" i="5" s="1"/>
  <c r="J45" i="5"/>
  <c r="J64" i="5" s="1"/>
  <c r="J59" i="5"/>
  <c r="J78" i="5" s="1"/>
  <c r="J44" i="5"/>
  <c r="J63" i="5" s="1"/>
  <c r="J10" i="5"/>
  <c r="J29" i="5" s="1"/>
  <c r="J60" i="5"/>
  <c r="J79" i="5" s="1"/>
  <c r="J11" i="5"/>
  <c r="J30" i="5" s="1"/>
  <c r="J12" i="5"/>
  <c r="J31" i="5" s="1"/>
  <c r="J48" i="5"/>
  <c r="J67" i="5" s="1"/>
  <c r="J52" i="5"/>
  <c r="J71" i="5" s="1"/>
  <c r="J58" i="5"/>
  <c r="J77" i="5" s="1"/>
  <c r="J50" i="5"/>
  <c r="J69" i="5" s="1"/>
  <c r="J55" i="5"/>
  <c r="J74" i="5" s="1"/>
  <c r="J46" i="5"/>
  <c r="J65" i="5" s="1"/>
  <c r="I29" i="2"/>
  <c r="L29" i="2" s="1"/>
  <c r="F29" i="2"/>
  <c r="I40" i="5"/>
  <c r="I41" i="5" s="1"/>
  <c r="I39" i="5"/>
  <c r="I42" i="5"/>
  <c r="AL1" i="4"/>
  <c r="AM2" i="4"/>
  <c r="F27" i="2"/>
  <c r="G42" i="3"/>
  <c r="G40" i="3"/>
  <c r="G41" i="3" s="1"/>
  <c r="G39" i="3"/>
  <c r="F25" i="2"/>
  <c r="F20" i="2"/>
  <c r="F81" i="3"/>
  <c r="F82" i="3"/>
  <c r="F84" i="3"/>
  <c r="E84" i="3"/>
  <c r="E81" i="3"/>
  <c r="E82" i="3"/>
  <c r="I28" i="2"/>
  <c r="L28" i="2" s="1"/>
  <c r="F28" i="2"/>
  <c r="F34" i="2"/>
  <c r="J81" i="3"/>
  <c r="J82" i="3"/>
  <c r="J84" i="3"/>
  <c r="D42" i="3"/>
  <c r="D39" i="3"/>
  <c r="D40" i="3"/>
  <c r="F36" i="2" l="1"/>
  <c r="L36" i="2"/>
  <c r="H36" i="2" s="1"/>
  <c r="H83" i="3"/>
  <c r="C20" i="9"/>
  <c r="E20" i="9"/>
  <c r="C24" i="9"/>
  <c r="E24" i="9"/>
  <c r="C21" i="9"/>
  <c r="E21" i="9"/>
  <c r="G83" i="3"/>
  <c r="E14" i="9"/>
  <c r="C14" i="9"/>
  <c r="K40" i="3"/>
  <c r="K41" i="3" s="1"/>
  <c r="K39" i="3"/>
  <c r="K42" i="3"/>
  <c r="C19" i="9"/>
  <c r="E19" i="9"/>
  <c r="I83" i="5"/>
  <c r="K2" i="5"/>
  <c r="K21" i="5" s="1"/>
  <c r="K7" i="5"/>
  <c r="K26" i="5" s="1"/>
  <c r="K10" i="5"/>
  <c r="K29" i="5" s="1"/>
  <c r="K3" i="5"/>
  <c r="K22" i="5" s="1"/>
  <c r="K12" i="5"/>
  <c r="K31" i="5" s="1"/>
  <c r="K16" i="5"/>
  <c r="K35" i="5" s="1"/>
  <c r="K9" i="5"/>
  <c r="K28" i="5" s="1"/>
  <c r="K4" i="5"/>
  <c r="K23" i="5" s="1"/>
  <c r="L1" i="5"/>
  <c r="K19" i="5"/>
  <c r="K38" i="5" s="1"/>
  <c r="K8" i="5"/>
  <c r="K27" i="5" s="1"/>
  <c r="K18" i="5"/>
  <c r="K37" i="5" s="1"/>
  <c r="K49" i="5"/>
  <c r="K68" i="5" s="1"/>
  <c r="K53" i="5"/>
  <c r="K72" i="5" s="1"/>
  <c r="K57" i="5"/>
  <c r="K76" i="5" s="1"/>
  <c r="K61" i="5"/>
  <c r="K80" i="5" s="1"/>
  <c r="K5" i="5"/>
  <c r="K24" i="5" s="1"/>
  <c r="K51" i="5"/>
  <c r="K70" i="5" s="1"/>
  <c r="K56" i="5"/>
  <c r="K75" i="5" s="1"/>
  <c r="K54" i="5"/>
  <c r="K73" i="5" s="1"/>
  <c r="K6" i="5"/>
  <c r="K25" i="5" s="1"/>
  <c r="K11" i="5"/>
  <c r="K30" i="5" s="1"/>
  <c r="K13" i="5"/>
  <c r="K32" i="5" s="1"/>
  <c r="K46" i="5"/>
  <c r="K65" i="5" s="1"/>
  <c r="K47" i="5"/>
  <c r="K66" i="5" s="1"/>
  <c r="K60" i="5"/>
  <c r="K79" i="5" s="1"/>
  <c r="K15" i="5"/>
  <c r="K34" i="5" s="1"/>
  <c r="K44" i="5"/>
  <c r="K63" i="5" s="1"/>
  <c r="K52" i="5"/>
  <c r="K71" i="5" s="1"/>
  <c r="K58" i="5"/>
  <c r="K77" i="5" s="1"/>
  <c r="K50" i="5"/>
  <c r="K69" i="5" s="1"/>
  <c r="K48" i="5"/>
  <c r="K67" i="5" s="1"/>
  <c r="K59" i="5"/>
  <c r="K78" i="5" s="1"/>
  <c r="K17" i="5"/>
  <c r="K36" i="5" s="1"/>
  <c r="K45" i="5"/>
  <c r="K64" i="5" s="1"/>
  <c r="K55" i="5"/>
  <c r="K74" i="5" s="1"/>
  <c r="K14" i="5"/>
  <c r="K33" i="5" s="1"/>
  <c r="E25" i="9"/>
  <c r="C25" i="9"/>
  <c r="C23" i="9"/>
  <c r="E23" i="9"/>
  <c r="C17" i="9"/>
  <c r="E17" i="9"/>
  <c r="J83" i="3"/>
  <c r="C11" i="9"/>
  <c r="C12" i="9"/>
  <c r="E12" i="9"/>
  <c r="E83" i="3"/>
  <c r="AN2" i="4"/>
  <c r="AM1" i="4"/>
  <c r="J40" i="5"/>
  <c r="J41" i="5" s="1"/>
  <c r="J42" i="5"/>
  <c r="J39" i="5"/>
  <c r="C27" i="9"/>
  <c r="E27" i="9"/>
  <c r="C13" i="9"/>
  <c r="E13" i="9"/>
  <c r="C29" i="9"/>
  <c r="E29" i="9"/>
  <c r="F83" i="3"/>
  <c r="C28" i="9"/>
  <c r="E28" i="9"/>
  <c r="K81" i="3"/>
  <c r="K82" i="3"/>
  <c r="K84" i="3"/>
  <c r="F35" i="2"/>
  <c r="B35" i="2" s="1"/>
  <c r="F37" i="2"/>
  <c r="L35" i="2"/>
  <c r="H35" i="2" s="1"/>
  <c r="L37" i="2"/>
  <c r="C15" i="9"/>
  <c r="E15" i="9"/>
  <c r="C30" i="9"/>
  <c r="C22" i="9"/>
  <c r="E22" i="9"/>
  <c r="C16" i="9"/>
  <c r="E16" i="9"/>
  <c r="L7" i="3"/>
  <c r="L26" i="3" s="1"/>
  <c r="L8" i="3"/>
  <c r="L27" i="3" s="1"/>
  <c r="L12" i="3"/>
  <c r="L31" i="3" s="1"/>
  <c r="L11" i="3"/>
  <c r="L30" i="3" s="1"/>
  <c r="M1" i="3"/>
  <c r="L3" i="3"/>
  <c r="L22" i="3" s="1"/>
  <c r="L15" i="3"/>
  <c r="L34" i="3" s="1"/>
  <c r="L44" i="3"/>
  <c r="L63" i="3" s="1"/>
  <c r="L48" i="3"/>
  <c r="L67" i="3" s="1"/>
  <c r="L52" i="3"/>
  <c r="L71" i="3" s="1"/>
  <c r="L56" i="3"/>
  <c r="L75" i="3" s="1"/>
  <c r="L60" i="3"/>
  <c r="L79" i="3" s="1"/>
  <c r="L17" i="3"/>
  <c r="L36" i="3" s="1"/>
  <c r="L4" i="3"/>
  <c r="L23" i="3" s="1"/>
  <c r="L14" i="3"/>
  <c r="L33" i="3" s="1"/>
  <c r="L49" i="3"/>
  <c r="L68" i="3" s="1"/>
  <c r="L50" i="3"/>
  <c r="L69" i="3" s="1"/>
  <c r="L51" i="3"/>
  <c r="L70" i="3" s="1"/>
  <c r="L10" i="3"/>
  <c r="L29" i="3" s="1"/>
  <c r="L13" i="3"/>
  <c r="L32" i="3" s="1"/>
  <c r="L18" i="3"/>
  <c r="L37" i="3" s="1"/>
  <c r="L47" i="3"/>
  <c r="L66" i="3" s="1"/>
  <c r="L2" i="3"/>
  <c r="L21" i="3" s="1"/>
  <c r="L45" i="3"/>
  <c r="L64" i="3" s="1"/>
  <c r="L46" i="3"/>
  <c r="L65" i="3" s="1"/>
  <c r="L16" i="3"/>
  <c r="L35" i="3" s="1"/>
  <c r="L61" i="3"/>
  <c r="L80" i="3" s="1"/>
  <c r="L59" i="3"/>
  <c r="L78" i="3" s="1"/>
  <c r="L6" i="3"/>
  <c r="L25" i="3" s="1"/>
  <c r="L9" i="3"/>
  <c r="L28" i="3" s="1"/>
  <c r="L19" i="3"/>
  <c r="L38" i="3" s="1"/>
  <c r="L54" i="3"/>
  <c r="L73" i="3" s="1"/>
  <c r="L57" i="3"/>
  <c r="L76" i="3" s="1"/>
  <c r="L5" i="3"/>
  <c r="L24" i="3" s="1"/>
  <c r="L58" i="3"/>
  <c r="L77" i="3" s="1"/>
  <c r="L53" i="3"/>
  <c r="L72" i="3" s="1"/>
  <c r="L55" i="3"/>
  <c r="L74" i="3" s="1"/>
  <c r="J82" i="5"/>
  <c r="J84" i="5"/>
  <c r="J81" i="5"/>
  <c r="E26" i="9"/>
  <c r="C26" i="9"/>
  <c r="C18" i="9"/>
  <c r="E18" i="9"/>
  <c r="J83" i="5" l="1"/>
  <c r="F13" i="9"/>
  <c r="G13" i="9"/>
  <c r="H13" i="9"/>
  <c r="I13" i="9"/>
  <c r="J13" i="9"/>
  <c r="K13" i="9"/>
  <c r="N13" i="9"/>
  <c r="L13" i="9"/>
  <c r="M13" i="9"/>
  <c r="I15" i="8"/>
  <c r="K15" i="8" s="1"/>
  <c r="D105" i="5" s="1"/>
  <c r="I15" i="7"/>
  <c r="J15" i="7" s="1"/>
  <c r="C105" i="5" s="1"/>
  <c r="L82" i="3"/>
  <c r="L81" i="3"/>
  <c r="L84" i="3"/>
  <c r="H23" i="9"/>
  <c r="I23" i="9"/>
  <c r="J23" i="9"/>
  <c r="N23" i="9"/>
  <c r="F23" i="9"/>
  <c r="G23" i="9"/>
  <c r="K23" i="9"/>
  <c r="M23" i="9"/>
  <c r="L23" i="9"/>
  <c r="I10" i="8"/>
  <c r="K10" i="8" s="1"/>
  <c r="D100" i="5" s="1"/>
  <c r="I10" i="7"/>
  <c r="J10" i="7" s="1"/>
  <c r="C100" i="5" s="1"/>
  <c r="I22" i="9"/>
  <c r="J22" i="9"/>
  <c r="K22" i="9"/>
  <c r="F22" i="9"/>
  <c r="G22" i="9"/>
  <c r="H22" i="9"/>
  <c r="N22" i="9"/>
  <c r="M22" i="9"/>
  <c r="L22" i="9"/>
  <c r="L28" i="9"/>
  <c r="M28" i="9"/>
  <c r="N28" i="9"/>
  <c r="I28" i="9"/>
  <c r="J28" i="9"/>
  <c r="K28" i="9"/>
  <c r="H28" i="9"/>
  <c r="G28" i="9"/>
  <c r="F28" i="9"/>
  <c r="AO2" i="4"/>
  <c r="AN1" i="4"/>
  <c r="K42" i="5"/>
  <c r="K39" i="5"/>
  <c r="K40" i="5"/>
  <c r="K41" i="5" s="1"/>
  <c r="I16" i="8"/>
  <c r="K16" i="8" s="1"/>
  <c r="D106" i="5" s="1"/>
  <c r="I16" i="7"/>
  <c r="J16" i="7" s="1"/>
  <c r="C106" i="5" s="1"/>
  <c r="L2" i="5"/>
  <c r="L21" i="5" s="1"/>
  <c r="L6" i="5"/>
  <c r="L25" i="5" s="1"/>
  <c r="M1" i="5"/>
  <c r="L5" i="5"/>
  <c r="L24" i="5" s="1"/>
  <c r="L12" i="5"/>
  <c r="L31" i="5" s="1"/>
  <c r="L9" i="5"/>
  <c r="L28" i="5" s="1"/>
  <c r="L16" i="5"/>
  <c r="L35" i="5" s="1"/>
  <c r="L3" i="5"/>
  <c r="L22" i="5" s="1"/>
  <c r="L19" i="5"/>
  <c r="L38" i="5" s="1"/>
  <c r="L13" i="5"/>
  <c r="L32" i="5" s="1"/>
  <c r="L45" i="5"/>
  <c r="L64" i="5" s="1"/>
  <c r="L8" i="5"/>
  <c r="L27" i="5" s="1"/>
  <c r="L61" i="5"/>
  <c r="L80" i="5" s="1"/>
  <c r="L7" i="5"/>
  <c r="L26" i="5" s="1"/>
  <c r="L49" i="5"/>
  <c r="L68" i="5" s="1"/>
  <c r="L51" i="5"/>
  <c r="L70" i="5" s="1"/>
  <c r="L56" i="5"/>
  <c r="L75" i="5" s="1"/>
  <c r="L11" i="5"/>
  <c r="L30" i="5" s="1"/>
  <c r="L10" i="5"/>
  <c r="L29" i="5" s="1"/>
  <c r="L17" i="5"/>
  <c r="L36" i="5" s="1"/>
  <c r="L18" i="5"/>
  <c r="L37" i="5" s="1"/>
  <c r="L57" i="5"/>
  <c r="L76" i="5" s="1"/>
  <c r="L14" i="5"/>
  <c r="L33" i="5" s="1"/>
  <c r="L58" i="5"/>
  <c r="L77" i="5" s="1"/>
  <c r="L46" i="5"/>
  <c r="L65" i="5" s="1"/>
  <c r="L4" i="5"/>
  <c r="L23" i="5" s="1"/>
  <c r="L44" i="5"/>
  <c r="L63" i="5" s="1"/>
  <c r="L52" i="5"/>
  <c r="L71" i="5" s="1"/>
  <c r="L53" i="5"/>
  <c r="L72" i="5" s="1"/>
  <c r="L54" i="5"/>
  <c r="L73" i="5" s="1"/>
  <c r="L15" i="5"/>
  <c r="L34" i="5" s="1"/>
  <c r="L50" i="5"/>
  <c r="L69" i="5" s="1"/>
  <c r="L55" i="5"/>
  <c r="L74" i="5" s="1"/>
  <c r="L48" i="5"/>
  <c r="L67" i="5" s="1"/>
  <c r="L59" i="5"/>
  <c r="L78" i="5" s="1"/>
  <c r="L60" i="5"/>
  <c r="L79" i="5" s="1"/>
  <c r="L47" i="5"/>
  <c r="L66" i="5" s="1"/>
  <c r="N17" i="9"/>
  <c r="H17" i="9"/>
  <c r="I17" i="9"/>
  <c r="J17" i="9"/>
  <c r="K17" i="9"/>
  <c r="L17" i="9"/>
  <c r="M17" i="9"/>
  <c r="F17" i="9"/>
  <c r="G17" i="9"/>
  <c r="F14" i="9"/>
  <c r="G14" i="9"/>
  <c r="H14" i="9"/>
  <c r="I14" i="9"/>
  <c r="J14" i="9"/>
  <c r="K14" i="9"/>
  <c r="L14" i="9"/>
  <c r="M14" i="9"/>
  <c r="N14" i="9"/>
  <c r="L39" i="3"/>
  <c r="L42" i="3"/>
  <c r="L40" i="3"/>
  <c r="L41" i="3" s="1"/>
  <c r="L16" i="9"/>
  <c r="M16" i="9"/>
  <c r="N16" i="9"/>
  <c r="K16" i="9"/>
  <c r="F16" i="9"/>
  <c r="J16" i="9"/>
  <c r="G16" i="9"/>
  <c r="I16" i="9"/>
  <c r="H16" i="9"/>
  <c r="F25" i="9"/>
  <c r="G25" i="9"/>
  <c r="H25" i="9"/>
  <c r="I25" i="9"/>
  <c r="J25" i="9"/>
  <c r="K25" i="9"/>
  <c r="L25" i="9"/>
  <c r="M25" i="9"/>
  <c r="N25" i="9"/>
  <c r="G24" i="9"/>
  <c r="H24" i="9"/>
  <c r="I24" i="9"/>
  <c r="F24" i="9"/>
  <c r="J24" i="9"/>
  <c r="K24" i="9"/>
  <c r="L24" i="9"/>
  <c r="M24" i="9"/>
  <c r="N24" i="9"/>
  <c r="N1" i="3"/>
  <c r="M11" i="3"/>
  <c r="M30" i="3" s="1"/>
  <c r="M15" i="3"/>
  <c r="M34" i="3" s="1"/>
  <c r="M19" i="3"/>
  <c r="M38" i="3" s="1"/>
  <c r="M7" i="3"/>
  <c r="M26" i="3" s="1"/>
  <c r="M8" i="3"/>
  <c r="M27" i="3" s="1"/>
  <c r="M12" i="3"/>
  <c r="M31" i="3" s="1"/>
  <c r="M3" i="3"/>
  <c r="M22" i="3" s="1"/>
  <c r="M44" i="3"/>
  <c r="M63" i="3" s="1"/>
  <c r="M48" i="3"/>
  <c r="M67" i="3" s="1"/>
  <c r="M52" i="3"/>
  <c r="M71" i="3" s="1"/>
  <c r="M56" i="3"/>
  <c r="M75" i="3" s="1"/>
  <c r="M60" i="3"/>
  <c r="M79" i="3" s="1"/>
  <c r="M6" i="3"/>
  <c r="M25" i="3" s="1"/>
  <c r="M54" i="3"/>
  <c r="M73" i="3" s="1"/>
  <c r="M55" i="3"/>
  <c r="M74" i="3" s="1"/>
  <c r="M45" i="3"/>
  <c r="M64" i="3" s="1"/>
  <c r="M47" i="3"/>
  <c r="M66" i="3" s="1"/>
  <c r="M4" i="3"/>
  <c r="M23" i="3" s="1"/>
  <c r="M14" i="3"/>
  <c r="M33" i="3" s="1"/>
  <c r="M49" i="3"/>
  <c r="M68" i="3" s="1"/>
  <c r="M10" i="3"/>
  <c r="M29" i="3" s="1"/>
  <c r="M13" i="3"/>
  <c r="M32" i="3" s="1"/>
  <c r="M18" i="3"/>
  <c r="M37" i="3" s="1"/>
  <c r="M50" i="3"/>
  <c r="M69" i="3" s="1"/>
  <c r="M51" i="3"/>
  <c r="M70" i="3" s="1"/>
  <c r="M46" i="3"/>
  <c r="M65" i="3" s="1"/>
  <c r="M17" i="3"/>
  <c r="M36" i="3" s="1"/>
  <c r="M57" i="3"/>
  <c r="M76" i="3" s="1"/>
  <c r="M16" i="3"/>
  <c r="M35" i="3" s="1"/>
  <c r="M9" i="3"/>
  <c r="M28" i="3" s="1"/>
  <c r="M61" i="3"/>
  <c r="M80" i="3" s="1"/>
  <c r="M59" i="3"/>
  <c r="M78" i="3" s="1"/>
  <c r="M2" i="3"/>
  <c r="M21" i="3" s="1"/>
  <c r="M5" i="3"/>
  <c r="M24" i="3" s="1"/>
  <c r="M53" i="3"/>
  <c r="M72" i="3" s="1"/>
  <c r="M58" i="3"/>
  <c r="M77" i="3" s="1"/>
  <c r="I5" i="7"/>
  <c r="J5" i="7" s="1"/>
  <c r="C95" i="5" s="1"/>
  <c r="I5" i="8"/>
  <c r="K5" i="8" s="1"/>
  <c r="D95" i="5" s="1"/>
  <c r="I9" i="8"/>
  <c r="K9" i="8" s="1"/>
  <c r="D99" i="5" s="1"/>
  <c r="I9" i="7"/>
  <c r="J9" i="7" s="1"/>
  <c r="C99" i="5" s="1"/>
  <c r="I6" i="8"/>
  <c r="K6" i="8" s="1"/>
  <c r="D96" i="5" s="1"/>
  <c r="I6" i="7"/>
  <c r="J6" i="7" s="1"/>
  <c r="C96" i="5" s="1"/>
  <c r="I8" i="7"/>
  <c r="J8" i="7" s="1"/>
  <c r="C98" i="5" s="1"/>
  <c r="I8" i="8"/>
  <c r="K8" i="8" s="1"/>
  <c r="D98" i="5" s="1"/>
  <c r="K83" i="3"/>
  <c r="I13" i="8"/>
  <c r="K13" i="8" s="1"/>
  <c r="D103" i="5" s="1"/>
  <c r="I13" i="7"/>
  <c r="J13" i="7" s="1"/>
  <c r="C103" i="5" s="1"/>
  <c r="I14" i="7"/>
  <c r="J14" i="7" s="1"/>
  <c r="C104" i="5" s="1"/>
  <c r="I14" i="8"/>
  <c r="K14" i="8" s="1"/>
  <c r="D104" i="5" s="1"/>
  <c r="I20" i="8"/>
  <c r="K20" i="8" s="1"/>
  <c r="D110" i="5" s="1"/>
  <c r="I20" i="7"/>
  <c r="J20" i="7" s="1"/>
  <c r="C110" i="5" s="1"/>
  <c r="I17" i="8"/>
  <c r="K17" i="8" s="1"/>
  <c r="D107" i="5" s="1"/>
  <c r="I17" i="7"/>
  <c r="J17" i="7" s="1"/>
  <c r="C107" i="5" s="1"/>
  <c r="J21" i="9"/>
  <c r="K21" i="9"/>
  <c r="L21" i="9"/>
  <c r="M21" i="9"/>
  <c r="N21" i="9"/>
  <c r="H21" i="9"/>
  <c r="I21" i="9"/>
  <c r="F21" i="9"/>
  <c r="G21" i="9"/>
  <c r="M18" i="9"/>
  <c r="N18" i="9"/>
  <c r="F18" i="9"/>
  <c r="K18" i="9"/>
  <c r="L18" i="9"/>
  <c r="H18" i="9"/>
  <c r="I18" i="9"/>
  <c r="J18" i="9"/>
  <c r="G18" i="9"/>
  <c r="F26" i="9"/>
  <c r="G26" i="9"/>
  <c r="K26" i="9"/>
  <c r="L26" i="9"/>
  <c r="M26" i="9"/>
  <c r="H26" i="9"/>
  <c r="I26" i="9"/>
  <c r="J26" i="9"/>
  <c r="N26" i="9"/>
  <c r="I7" i="8"/>
  <c r="K7" i="8" s="1"/>
  <c r="D97" i="5" s="1"/>
  <c r="I7" i="7"/>
  <c r="J7" i="7" s="1"/>
  <c r="C97" i="5" s="1"/>
  <c r="I21" i="8"/>
  <c r="K21" i="8" s="1"/>
  <c r="D111" i="5" s="1"/>
  <c r="I21" i="7"/>
  <c r="J21" i="7" s="1"/>
  <c r="C111" i="5" s="1"/>
  <c r="I4" i="8"/>
  <c r="K4" i="8" s="1"/>
  <c r="D94" i="5" s="1"/>
  <c r="I4" i="7"/>
  <c r="J4" i="7" s="1"/>
  <c r="C94" i="5" s="1"/>
  <c r="K82" i="5"/>
  <c r="K81" i="5"/>
  <c r="K84" i="5"/>
  <c r="I11" i="7"/>
  <c r="J11" i="7" s="1"/>
  <c r="C101" i="5" s="1"/>
  <c r="I11" i="8"/>
  <c r="K11" i="8" s="1"/>
  <c r="D101" i="5" s="1"/>
  <c r="I12" i="8"/>
  <c r="K12" i="8" s="1"/>
  <c r="D102" i="5" s="1"/>
  <c r="I12" i="7"/>
  <c r="J12" i="7" s="1"/>
  <c r="C102" i="5" s="1"/>
  <c r="G11" i="9"/>
  <c r="H11" i="9"/>
  <c r="I11" i="9"/>
  <c r="M11" i="9"/>
  <c r="N11" i="9"/>
  <c r="F11" i="9"/>
  <c r="J11" i="9"/>
  <c r="K11" i="9"/>
  <c r="L11" i="9"/>
  <c r="I19" i="8"/>
  <c r="K19" i="8" s="1"/>
  <c r="D109" i="5" s="1"/>
  <c r="I19" i="7"/>
  <c r="J19" i="7" s="1"/>
  <c r="C109" i="5" s="1"/>
  <c r="F27" i="9"/>
  <c r="M27" i="9"/>
  <c r="N27" i="9"/>
  <c r="G27" i="9"/>
  <c r="H27" i="9"/>
  <c r="I27" i="9"/>
  <c r="J27" i="9"/>
  <c r="K27" i="9"/>
  <c r="L27" i="9"/>
  <c r="I18" i="8"/>
  <c r="K18" i="8" s="1"/>
  <c r="D108" i="5" s="1"/>
  <c r="I18" i="7"/>
  <c r="J18" i="7" s="1"/>
  <c r="C108" i="5" s="1"/>
  <c r="F15" i="9"/>
  <c r="J15" i="9"/>
  <c r="K15" i="9"/>
  <c r="L15" i="9"/>
  <c r="M15" i="9"/>
  <c r="N15" i="9"/>
  <c r="G15" i="9"/>
  <c r="H15" i="9"/>
  <c r="I15" i="9"/>
  <c r="N29" i="9"/>
  <c r="F29" i="9"/>
  <c r="G29" i="9"/>
  <c r="H29" i="9"/>
  <c r="I29" i="9"/>
  <c r="M29" i="9"/>
  <c r="J29" i="9"/>
  <c r="K29" i="9"/>
  <c r="L29" i="9"/>
  <c r="G12" i="9"/>
  <c r="H12" i="9"/>
  <c r="I12" i="9"/>
  <c r="J12" i="9"/>
  <c r="K12" i="9"/>
  <c r="L12" i="9"/>
  <c r="F12" i="9"/>
  <c r="M12" i="9"/>
  <c r="N12" i="9"/>
  <c r="L19" i="9"/>
  <c r="M19" i="9"/>
  <c r="N19" i="9"/>
  <c r="F19" i="9"/>
  <c r="G19" i="9"/>
  <c r="H19" i="9"/>
  <c r="K19" i="9"/>
  <c r="I19" i="9"/>
  <c r="J19" i="9"/>
  <c r="K20" i="9"/>
  <c r="L20" i="9"/>
  <c r="M20" i="9"/>
  <c r="H20" i="9"/>
  <c r="I20" i="9"/>
  <c r="J20" i="9"/>
  <c r="N20" i="9"/>
  <c r="F20" i="9"/>
  <c r="G20" i="9"/>
  <c r="K83" i="5" l="1"/>
  <c r="N3" i="3"/>
  <c r="N22" i="3" s="1"/>
  <c r="N7" i="3"/>
  <c r="N26" i="3" s="1"/>
  <c r="O1" i="3"/>
  <c r="N11" i="3"/>
  <c r="N30" i="3" s="1"/>
  <c r="N15" i="3"/>
  <c r="N34" i="3" s="1"/>
  <c r="N2" i="3"/>
  <c r="N21" i="3" s="1"/>
  <c r="N13" i="3"/>
  <c r="N32" i="3" s="1"/>
  <c r="N47" i="3"/>
  <c r="N66" i="3" s="1"/>
  <c r="N51" i="3"/>
  <c r="N70" i="3" s="1"/>
  <c r="N55" i="3"/>
  <c r="N74" i="3" s="1"/>
  <c r="N59" i="3"/>
  <c r="N78" i="3" s="1"/>
  <c r="N52" i="3"/>
  <c r="N71" i="3" s="1"/>
  <c r="N53" i="3"/>
  <c r="N72" i="3" s="1"/>
  <c r="N44" i="3"/>
  <c r="N63" i="3" s="1"/>
  <c r="N6" i="3"/>
  <c r="N25" i="3" s="1"/>
  <c r="N54" i="3"/>
  <c r="N73" i="3" s="1"/>
  <c r="N4" i="3"/>
  <c r="N23" i="3" s="1"/>
  <c r="N14" i="3"/>
  <c r="N33" i="3" s="1"/>
  <c r="N48" i="3"/>
  <c r="N67" i="3" s="1"/>
  <c r="N49" i="3"/>
  <c r="N68" i="3" s="1"/>
  <c r="N50" i="3"/>
  <c r="N69" i="3" s="1"/>
  <c r="N45" i="3"/>
  <c r="N64" i="3" s="1"/>
  <c r="N5" i="3"/>
  <c r="N24" i="3" s="1"/>
  <c r="N18" i="3"/>
  <c r="N37" i="3" s="1"/>
  <c r="N56" i="3"/>
  <c r="N75" i="3" s="1"/>
  <c r="N9" i="3"/>
  <c r="N28" i="3" s="1"/>
  <c r="N61" i="3"/>
  <c r="N80" i="3" s="1"/>
  <c r="N8" i="3"/>
  <c r="N27" i="3" s="1"/>
  <c r="N12" i="3"/>
  <c r="N31" i="3" s="1"/>
  <c r="N17" i="3"/>
  <c r="N36" i="3" s="1"/>
  <c r="N19" i="3"/>
  <c r="N38" i="3" s="1"/>
  <c r="N57" i="3"/>
  <c r="N76" i="3" s="1"/>
  <c r="N16" i="3"/>
  <c r="N35" i="3" s="1"/>
  <c r="N46" i="3"/>
  <c r="N65" i="3" s="1"/>
  <c r="N10" i="3"/>
  <c r="N29" i="3" s="1"/>
  <c r="N60" i="3"/>
  <c r="N79" i="3" s="1"/>
  <c r="N58" i="3"/>
  <c r="N77" i="3" s="1"/>
  <c r="N1" i="5"/>
  <c r="M10" i="5"/>
  <c r="M29" i="5" s="1"/>
  <c r="M5" i="5"/>
  <c r="M24" i="5" s="1"/>
  <c r="M12" i="5"/>
  <c r="M31" i="5" s="1"/>
  <c r="M16" i="5"/>
  <c r="M35" i="5" s="1"/>
  <c r="M17" i="5"/>
  <c r="M36" i="5" s="1"/>
  <c r="M19" i="5"/>
  <c r="M38" i="5" s="1"/>
  <c r="M2" i="5"/>
  <c r="M21" i="5" s="1"/>
  <c r="M9" i="5"/>
  <c r="M28" i="5" s="1"/>
  <c r="M46" i="5"/>
  <c r="M65" i="5" s="1"/>
  <c r="M48" i="5"/>
  <c r="M67" i="5" s="1"/>
  <c r="M52" i="5"/>
  <c r="M71" i="5" s="1"/>
  <c r="M56" i="5"/>
  <c r="M75" i="5" s="1"/>
  <c r="M60" i="5"/>
  <c r="M79" i="5" s="1"/>
  <c r="M13" i="5"/>
  <c r="M32" i="5" s="1"/>
  <c r="M45" i="5"/>
  <c r="M64" i="5" s="1"/>
  <c r="M61" i="5"/>
  <c r="M80" i="5" s="1"/>
  <c r="M6" i="5"/>
  <c r="M25" i="5" s="1"/>
  <c r="M11" i="5"/>
  <c r="M30" i="5" s="1"/>
  <c r="M15" i="5"/>
  <c r="M34" i="5" s="1"/>
  <c r="M7" i="5"/>
  <c r="M26" i="5" s="1"/>
  <c r="M8" i="5"/>
  <c r="M27" i="5" s="1"/>
  <c r="M50" i="5"/>
  <c r="M69" i="5" s="1"/>
  <c r="M55" i="5"/>
  <c r="M74" i="5" s="1"/>
  <c r="M18" i="5"/>
  <c r="M37" i="5" s="1"/>
  <c r="M57" i="5"/>
  <c r="M76" i="5" s="1"/>
  <c r="M49" i="5"/>
  <c r="M68" i="5" s="1"/>
  <c r="M58" i="5"/>
  <c r="M77" i="5" s="1"/>
  <c r="M4" i="5"/>
  <c r="M23" i="5" s="1"/>
  <c r="M44" i="5"/>
  <c r="M63" i="5" s="1"/>
  <c r="M51" i="5"/>
  <c r="M70" i="5" s="1"/>
  <c r="M53" i="5"/>
  <c r="M72" i="5" s="1"/>
  <c r="M54" i="5"/>
  <c r="M73" i="5" s="1"/>
  <c r="M47" i="5"/>
  <c r="M66" i="5" s="1"/>
  <c r="M3" i="5"/>
  <c r="M22" i="5" s="1"/>
  <c r="M59" i="5"/>
  <c r="M78" i="5" s="1"/>
  <c r="M14" i="5"/>
  <c r="M33" i="5" s="1"/>
  <c r="M81" i="3"/>
  <c r="M82" i="3"/>
  <c r="M84" i="3"/>
  <c r="M39" i="3"/>
  <c r="M42" i="3"/>
  <c r="M40" i="3"/>
  <c r="M41" i="3" s="1"/>
  <c r="L39" i="5"/>
  <c r="L42" i="5"/>
  <c r="L40" i="5"/>
  <c r="L41" i="5" s="1"/>
  <c r="AP2" i="4"/>
  <c r="AO1" i="4"/>
  <c r="L81" i="5"/>
  <c r="L82" i="5"/>
  <c r="L84" i="5"/>
  <c r="L83" i="3"/>
  <c r="N84" i="3" l="1"/>
  <c r="N81" i="3"/>
  <c r="N82" i="3"/>
  <c r="N39" i="3"/>
  <c r="N42" i="3"/>
  <c r="N40" i="3"/>
  <c r="N41" i="3" s="1"/>
  <c r="O3" i="3"/>
  <c r="O22" i="3" s="1"/>
  <c r="P1" i="3"/>
  <c r="O11" i="3"/>
  <c r="O30" i="3" s="1"/>
  <c r="O15" i="3"/>
  <c r="O34" i="3" s="1"/>
  <c r="O7" i="3"/>
  <c r="O26" i="3" s="1"/>
  <c r="O9" i="3"/>
  <c r="O28" i="3" s="1"/>
  <c r="O16" i="3"/>
  <c r="O35" i="3" s="1"/>
  <c r="O2" i="3"/>
  <c r="O21" i="3" s="1"/>
  <c r="O13" i="3"/>
  <c r="O32" i="3" s="1"/>
  <c r="O47" i="3"/>
  <c r="O66" i="3" s="1"/>
  <c r="O51" i="3"/>
  <c r="O70" i="3" s="1"/>
  <c r="O55" i="3"/>
  <c r="O74" i="3" s="1"/>
  <c r="O59" i="3"/>
  <c r="O78" i="3" s="1"/>
  <c r="O19" i="3"/>
  <c r="O38" i="3" s="1"/>
  <c r="O58" i="3"/>
  <c r="O77" i="3" s="1"/>
  <c r="O4" i="3"/>
  <c r="O23" i="3" s="1"/>
  <c r="O49" i="3"/>
  <c r="O68" i="3" s="1"/>
  <c r="O52" i="3"/>
  <c r="O71" i="3" s="1"/>
  <c r="O53" i="3"/>
  <c r="O72" i="3" s="1"/>
  <c r="O14" i="3"/>
  <c r="O33" i="3" s="1"/>
  <c r="O50" i="3"/>
  <c r="O69" i="3" s="1"/>
  <c r="O6" i="3"/>
  <c r="O25" i="3" s="1"/>
  <c r="O54" i="3"/>
  <c r="O73" i="3" s="1"/>
  <c r="O48" i="3"/>
  <c r="O67" i="3" s="1"/>
  <c r="O10" i="3"/>
  <c r="O29" i="3" s="1"/>
  <c r="O5" i="3"/>
  <c r="O24" i="3" s="1"/>
  <c r="O18" i="3"/>
  <c r="O37" i="3" s="1"/>
  <c r="O56" i="3"/>
  <c r="O75" i="3" s="1"/>
  <c r="O45" i="3"/>
  <c r="O64" i="3" s="1"/>
  <c r="O57" i="3"/>
  <c r="O76" i="3" s="1"/>
  <c r="O61" i="3"/>
  <c r="O80" i="3" s="1"/>
  <c r="O12" i="3"/>
  <c r="O31" i="3" s="1"/>
  <c r="O17" i="3"/>
  <c r="O36" i="3" s="1"/>
  <c r="O60" i="3"/>
  <c r="O79" i="3" s="1"/>
  <c r="O46" i="3"/>
  <c r="O65" i="3" s="1"/>
  <c r="O44" i="3"/>
  <c r="O63" i="3" s="1"/>
  <c r="O8" i="3"/>
  <c r="O27" i="3" s="1"/>
  <c r="M83" i="3"/>
  <c r="N3" i="5"/>
  <c r="N22" i="5" s="1"/>
  <c r="N6" i="5"/>
  <c r="N25" i="5" s="1"/>
  <c r="N9" i="5"/>
  <c r="N28" i="5" s="1"/>
  <c r="N7" i="5"/>
  <c r="N26" i="5" s="1"/>
  <c r="N11" i="5"/>
  <c r="N30" i="5" s="1"/>
  <c r="N15" i="5"/>
  <c r="N34" i="5" s="1"/>
  <c r="N19" i="5"/>
  <c r="N38" i="5" s="1"/>
  <c r="O1" i="5"/>
  <c r="N10" i="5"/>
  <c r="N29" i="5" s="1"/>
  <c r="N5" i="5"/>
  <c r="N24" i="5" s="1"/>
  <c r="N17" i="5"/>
  <c r="N36" i="5" s="1"/>
  <c r="N2" i="5"/>
  <c r="N21" i="5" s="1"/>
  <c r="N46" i="5"/>
  <c r="N65" i="5" s="1"/>
  <c r="N16" i="5"/>
  <c r="N35" i="5" s="1"/>
  <c r="N44" i="5"/>
  <c r="N63" i="5" s="1"/>
  <c r="N47" i="5"/>
  <c r="N66" i="5" s="1"/>
  <c r="N48" i="5"/>
  <c r="N67" i="5" s="1"/>
  <c r="N52" i="5"/>
  <c r="N71" i="5" s="1"/>
  <c r="N56" i="5"/>
  <c r="N75" i="5" s="1"/>
  <c r="N60" i="5"/>
  <c r="N79" i="5" s="1"/>
  <c r="N8" i="5"/>
  <c r="N27" i="5" s="1"/>
  <c r="N53" i="5"/>
  <c r="N72" i="5" s="1"/>
  <c r="N58" i="5"/>
  <c r="N77" i="5" s="1"/>
  <c r="N61" i="5"/>
  <c r="N80" i="5" s="1"/>
  <c r="N14" i="5"/>
  <c r="N33" i="5" s="1"/>
  <c r="N49" i="5"/>
  <c r="N68" i="5" s="1"/>
  <c r="N13" i="5"/>
  <c r="N32" i="5" s="1"/>
  <c r="N18" i="5"/>
  <c r="N37" i="5" s="1"/>
  <c r="N50" i="5"/>
  <c r="N69" i="5" s="1"/>
  <c r="N55" i="5"/>
  <c r="N74" i="5" s="1"/>
  <c r="N4" i="5"/>
  <c r="N23" i="5" s="1"/>
  <c r="N45" i="5"/>
  <c r="N64" i="5" s="1"/>
  <c r="N57" i="5"/>
  <c r="N76" i="5" s="1"/>
  <c r="N51" i="5"/>
  <c r="N70" i="5" s="1"/>
  <c r="N54" i="5"/>
  <c r="N73" i="5" s="1"/>
  <c r="N12" i="5"/>
  <c r="N31" i="5" s="1"/>
  <c r="N59" i="5"/>
  <c r="N78" i="5" s="1"/>
  <c r="M42" i="5"/>
  <c r="M39" i="5"/>
  <c r="M40" i="5"/>
  <c r="M41" i="5" s="1"/>
  <c r="M81" i="5"/>
  <c r="M84" i="5"/>
  <c r="M82" i="5"/>
  <c r="L83" i="5"/>
  <c r="AP1" i="4"/>
  <c r="AQ2" i="4"/>
  <c r="AQ1" i="4" l="1"/>
  <c r="AR2" i="4"/>
  <c r="O42" i="3"/>
  <c r="O39" i="3"/>
  <c r="O40" i="3"/>
  <c r="O41" i="3" s="1"/>
  <c r="P10" i="3"/>
  <c r="P29" i="3" s="1"/>
  <c r="P14" i="3"/>
  <c r="P33" i="3" s="1"/>
  <c r="P18" i="3"/>
  <c r="P37" i="3" s="1"/>
  <c r="P3" i="3"/>
  <c r="P22" i="3" s="1"/>
  <c r="Q1" i="3"/>
  <c r="P11" i="3"/>
  <c r="P30" i="3" s="1"/>
  <c r="P15" i="3"/>
  <c r="P34" i="3" s="1"/>
  <c r="P6" i="3"/>
  <c r="P25" i="3" s="1"/>
  <c r="P7" i="3"/>
  <c r="P26" i="3" s="1"/>
  <c r="P9" i="3"/>
  <c r="P28" i="3" s="1"/>
  <c r="P16" i="3"/>
  <c r="P35" i="3" s="1"/>
  <c r="P2" i="3"/>
  <c r="P21" i="3" s="1"/>
  <c r="P13" i="3"/>
  <c r="P32" i="3" s="1"/>
  <c r="P47" i="3"/>
  <c r="P66" i="3" s="1"/>
  <c r="P51" i="3"/>
  <c r="P70" i="3" s="1"/>
  <c r="P55" i="3"/>
  <c r="P74" i="3" s="1"/>
  <c r="P59" i="3"/>
  <c r="P78" i="3" s="1"/>
  <c r="P8" i="3"/>
  <c r="P27" i="3" s="1"/>
  <c r="P17" i="3"/>
  <c r="P36" i="3" s="1"/>
  <c r="P56" i="3"/>
  <c r="P75" i="3" s="1"/>
  <c r="P57" i="3"/>
  <c r="P76" i="3" s="1"/>
  <c r="P54" i="3"/>
  <c r="P73" i="3" s="1"/>
  <c r="P49" i="3"/>
  <c r="P68" i="3" s="1"/>
  <c r="P19" i="3"/>
  <c r="P38" i="3" s="1"/>
  <c r="P58" i="3"/>
  <c r="P77" i="3" s="1"/>
  <c r="P4" i="3"/>
  <c r="P23" i="3" s="1"/>
  <c r="P52" i="3"/>
  <c r="P71" i="3" s="1"/>
  <c r="P53" i="3"/>
  <c r="P72" i="3" s="1"/>
  <c r="P48" i="3"/>
  <c r="P67" i="3" s="1"/>
  <c r="P44" i="3"/>
  <c r="P63" i="3" s="1"/>
  <c r="P50" i="3"/>
  <c r="P69" i="3" s="1"/>
  <c r="P60" i="3"/>
  <c r="P79" i="3" s="1"/>
  <c r="P45" i="3"/>
  <c r="P64" i="3" s="1"/>
  <c r="P5" i="3"/>
  <c r="P24" i="3" s="1"/>
  <c r="P12" i="3"/>
  <c r="P31" i="3" s="1"/>
  <c r="P61" i="3"/>
  <c r="P80" i="3" s="1"/>
  <c r="P46" i="3"/>
  <c r="P65" i="3" s="1"/>
  <c r="O4" i="5"/>
  <c r="O23" i="5" s="1"/>
  <c r="O7" i="5"/>
  <c r="O26" i="5" s="1"/>
  <c r="O11" i="5"/>
  <c r="O30" i="5" s="1"/>
  <c r="O15" i="5"/>
  <c r="O34" i="5" s="1"/>
  <c r="P1" i="5"/>
  <c r="O10" i="5"/>
  <c r="O29" i="5" s="1"/>
  <c r="O6" i="5"/>
  <c r="O25" i="5" s="1"/>
  <c r="O19" i="5"/>
  <c r="O38" i="5" s="1"/>
  <c r="O17" i="5"/>
  <c r="O36" i="5" s="1"/>
  <c r="O9" i="5"/>
  <c r="O28" i="5" s="1"/>
  <c r="O14" i="5"/>
  <c r="O33" i="5" s="1"/>
  <c r="O2" i="5"/>
  <c r="O21" i="5" s="1"/>
  <c r="O44" i="5"/>
  <c r="O63" i="5" s="1"/>
  <c r="O47" i="5"/>
  <c r="O66" i="5" s="1"/>
  <c r="O3" i="5"/>
  <c r="O22" i="5" s="1"/>
  <c r="O48" i="5"/>
  <c r="O67" i="5" s="1"/>
  <c r="O55" i="5"/>
  <c r="O74" i="5" s="1"/>
  <c r="O5" i="5"/>
  <c r="O24" i="5" s="1"/>
  <c r="O8" i="5"/>
  <c r="O27" i="5" s="1"/>
  <c r="O53" i="5"/>
  <c r="O72" i="5" s="1"/>
  <c r="O58" i="5"/>
  <c r="O77" i="5" s="1"/>
  <c r="O16" i="5"/>
  <c r="O35" i="5" s="1"/>
  <c r="O51" i="5"/>
  <c r="O70" i="5" s="1"/>
  <c r="O54" i="5"/>
  <c r="O73" i="5" s="1"/>
  <c r="O49" i="5"/>
  <c r="O68" i="5" s="1"/>
  <c r="O59" i="5"/>
  <c r="O78" i="5" s="1"/>
  <c r="O18" i="5"/>
  <c r="O37" i="5" s="1"/>
  <c r="O50" i="5"/>
  <c r="O69" i="5" s="1"/>
  <c r="O46" i="5"/>
  <c r="O65" i="5" s="1"/>
  <c r="O61" i="5"/>
  <c r="O80" i="5" s="1"/>
  <c r="O12" i="5"/>
  <c r="O31" i="5" s="1"/>
  <c r="O52" i="5"/>
  <c r="O71" i="5" s="1"/>
  <c r="O60" i="5"/>
  <c r="O79" i="5" s="1"/>
  <c r="O57" i="5"/>
  <c r="O76" i="5" s="1"/>
  <c r="O13" i="5"/>
  <c r="O32" i="5" s="1"/>
  <c r="O45" i="5"/>
  <c r="O64" i="5" s="1"/>
  <c r="O56" i="5"/>
  <c r="O75" i="5" s="1"/>
  <c r="N83" i="3"/>
  <c r="N81" i="5"/>
  <c r="N84" i="5"/>
  <c r="N82" i="5"/>
  <c r="M83" i="5"/>
  <c r="N42" i="5"/>
  <c r="N39" i="5"/>
  <c r="N40" i="5"/>
  <c r="N41" i="5" s="1"/>
  <c r="O84" i="3"/>
  <c r="O81" i="3"/>
  <c r="O82" i="3"/>
  <c r="P2" i="5" l="1"/>
  <c r="P21" i="5" s="1"/>
  <c r="P7" i="5"/>
  <c r="P26" i="5" s="1"/>
  <c r="P11" i="5"/>
  <c r="P30" i="5" s="1"/>
  <c r="P15" i="5"/>
  <c r="P34" i="5" s="1"/>
  <c r="P6" i="5"/>
  <c r="P25" i="5" s="1"/>
  <c r="P19" i="5"/>
  <c r="P38" i="5" s="1"/>
  <c r="Q1" i="5"/>
  <c r="P18" i="5"/>
  <c r="P37" i="5" s="1"/>
  <c r="P45" i="5"/>
  <c r="P64" i="5" s="1"/>
  <c r="P9" i="5"/>
  <c r="P28" i="5" s="1"/>
  <c r="P14" i="5"/>
  <c r="P33" i="5" s="1"/>
  <c r="P12" i="5"/>
  <c r="P31" i="5" s="1"/>
  <c r="P51" i="5"/>
  <c r="P70" i="5" s="1"/>
  <c r="P55" i="5"/>
  <c r="P74" i="5" s="1"/>
  <c r="P59" i="5"/>
  <c r="P78" i="5" s="1"/>
  <c r="P44" i="5"/>
  <c r="P63" i="5" s="1"/>
  <c r="P46" i="5"/>
  <c r="P65" i="5" s="1"/>
  <c r="P3" i="5"/>
  <c r="P22" i="5" s="1"/>
  <c r="P48" i="5"/>
  <c r="P67" i="5" s="1"/>
  <c r="P5" i="5"/>
  <c r="P24" i="5" s="1"/>
  <c r="P8" i="5"/>
  <c r="P27" i="5" s="1"/>
  <c r="P53" i="5"/>
  <c r="P72" i="5" s="1"/>
  <c r="P58" i="5"/>
  <c r="P77" i="5" s="1"/>
  <c r="P16" i="5"/>
  <c r="P35" i="5" s="1"/>
  <c r="P47" i="5"/>
  <c r="P66" i="5" s="1"/>
  <c r="P49" i="5"/>
  <c r="P68" i="5" s="1"/>
  <c r="P56" i="5"/>
  <c r="P75" i="5" s="1"/>
  <c r="P17" i="5"/>
  <c r="P36" i="5" s="1"/>
  <c r="P10" i="5"/>
  <c r="P29" i="5" s="1"/>
  <c r="P61" i="5"/>
  <c r="P80" i="5" s="1"/>
  <c r="P60" i="5"/>
  <c r="P79" i="5" s="1"/>
  <c r="P57" i="5"/>
  <c r="P76" i="5" s="1"/>
  <c r="P13" i="5"/>
  <c r="P32" i="5" s="1"/>
  <c r="P54" i="5"/>
  <c r="P73" i="5" s="1"/>
  <c r="P50" i="5"/>
  <c r="P69" i="5" s="1"/>
  <c r="P4" i="5"/>
  <c r="P23" i="5" s="1"/>
  <c r="P52" i="5"/>
  <c r="P71" i="5" s="1"/>
  <c r="P42" i="3"/>
  <c r="P40" i="3"/>
  <c r="P41" i="3" s="1"/>
  <c r="P39" i="3"/>
  <c r="Q2" i="3"/>
  <c r="Q21" i="3" s="1"/>
  <c r="Q6" i="3"/>
  <c r="Q25" i="3" s="1"/>
  <c r="Q4" i="3"/>
  <c r="Q23" i="3" s="1"/>
  <c r="Q10" i="3"/>
  <c r="Q29" i="3" s="1"/>
  <c r="Q14" i="3"/>
  <c r="Q33" i="3" s="1"/>
  <c r="Q3" i="3"/>
  <c r="Q22" i="3" s="1"/>
  <c r="Q18" i="3"/>
  <c r="Q37" i="3" s="1"/>
  <c r="Q46" i="3"/>
  <c r="Q65" i="3" s="1"/>
  <c r="Q50" i="3"/>
  <c r="Q69" i="3" s="1"/>
  <c r="Q54" i="3"/>
  <c r="Q73" i="3" s="1"/>
  <c r="Q58" i="3"/>
  <c r="Q77" i="3" s="1"/>
  <c r="Q11" i="3"/>
  <c r="Q30" i="3" s="1"/>
  <c r="R1" i="3"/>
  <c r="Q7" i="3"/>
  <c r="Q26" i="3" s="1"/>
  <c r="Q9" i="3"/>
  <c r="Q28" i="3" s="1"/>
  <c r="Q15" i="3"/>
  <c r="Q34" i="3" s="1"/>
  <c r="Q16" i="3"/>
  <c r="Q35" i="3" s="1"/>
  <c r="Q61" i="3"/>
  <c r="Q80" i="3" s="1"/>
  <c r="Q52" i="3"/>
  <c r="Q71" i="3" s="1"/>
  <c r="Q8" i="3"/>
  <c r="Q27" i="3" s="1"/>
  <c r="Q17" i="3"/>
  <c r="Q36" i="3" s="1"/>
  <c r="Q55" i="3"/>
  <c r="Q74" i="3" s="1"/>
  <c r="Q56" i="3"/>
  <c r="Q75" i="3" s="1"/>
  <c r="Q57" i="3"/>
  <c r="Q76" i="3" s="1"/>
  <c r="Q51" i="3"/>
  <c r="Q70" i="3" s="1"/>
  <c r="Q53" i="3"/>
  <c r="Q72" i="3" s="1"/>
  <c r="Q19" i="3"/>
  <c r="Q38" i="3" s="1"/>
  <c r="Q47" i="3"/>
  <c r="Q66" i="3" s="1"/>
  <c r="Q48" i="3"/>
  <c r="Q67" i="3" s="1"/>
  <c r="Q45" i="3"/>
  <c r="Q64" i="3" s="1"/>
  <c r="Q59" i="3"/>
  <c r="Q78" i="3" s="1"/>
  <c r="Q44" i="3"/>
  <c r="Q63" i="3" s="1"/>
  <c r="Q60" i="3"/>
  <c r="Q79" i="3" s="1"/>
  <c r="Q12" i="3"/>
  <c r="Q31" i="3" s="1"/>
  <c r="Q5" i="3"/>
  <c r="Q24" i="3" s="1"/>
  <c r="Q49" i="3"/>
  <c r="Q68" i="3" s="1"/>
  <c r="Q13" i="3"/>
  <c r="Q32" i="3" s="1"/>
  <c r="O40" i="5"/>
  <c r="O41" i="5" s="1"/>
  <c r="O42" i="5"/>
  <c r="O39" i="5"/>
  <c r="O83" i="3"/>
  <c r="P84" i="3"/>
  <c r="P82" i="3"/>
  <c r="P81" i="3"/>
  <c r="P83" i="3" s="1"/>
  <c r="AR1" i="4"/>
  <c r="AS2" i="4"/>
  <c r="N83" i="5"/>
  <c r="O81" i="5"/>
  <c r="O82" i="5"/>
  <c r="O84" i="5"/>
  <c r="O83" i="5" l="1"/>
  <c r="Q4" i="5"/>
  <c r="Q23" i="5" s="1"/>
  <c r="Q5" i="5"/>
  <c r="Q24" i="5" s="1"/>
  <c r="Q8" i="5"/>
  <c r="Q27" i="5" s="1"/>
  <c r="Q2" i="5"/>
  <c r="Q21" i="5" s="1"/>
  <c r="Q14" i="5"/>
  <c r="Q33" i="5" s="1"/>
  <c r="Q18" i="5"/>
  <c r="Q37" i="5" s="1"/>
  <c r="Q7" i="5"/>
  <c r="Q26" i="5" s="1"/>
  <c r="Q3" i="5"/>
  <c r="Q22" i="5" s="1"/>
  <c r="Q10" i="5"/>
  <c r="Q29" i="5" s="1"/>
  <c r="Q6" i="5"/>
  <c r="Q25" i="5" s="1"/>
  <c r="Q13" i="5"/>
  <c r="Q32" i="5" s="1"/>
  <c r="Q15" i="5"/>
  <c r="Q34" i="5" s="1"/>
  <c r="R1" i="5"/>
  <c r="Q45" i="5"/>
  <c r="Q64" i="5" s="1"/>
  <c r="Q9" i="5"/>
  <c r="Q28" i="5" s="1"/>
  <c r="Q12" i="5"/>
  <c r="Q31" i="5" s="1"/>
  <c r="Q51" i="5"/>
  <c r="Q70" i="5" s="1"/>
  <c r="Q55" i="5"/>
  <c r="Q74" i="5" s="1"/>
  <c r="Q59" i="5"/>
  <c r="Q78" i="5" s="1"/>
  <c r="Q50" i="5"/>
  <c r="Q69" i="5" s="1"/>
  <c r="Q60" i="5"/>
  <c r="Q79" i="5" s="1"/>
  <c r="Q44" i="5"/>
  <c r="Q63" i="5" s="1"/>
  <c r="Q46" i="5"/>
  <c r="Q65" i="5" s="1"/>
  <c r="Q48" i="5"/>
  <c r="Q67" i="5" s="1"/>
  <c r="Q17" i="5"/>
  <c r="Q36" i="5" s="1"/>
  <c r="Q16" i="5"/>
  <c r="Q35" i="5" s="1"/>
  <c r="Q19" i="5"/>
  <c r="Q38" i="5" s="1"/>
  <c r="Q52" i="5"/>
  <c r="Q71" i="5" s="1"/>
  <c r="Q54" i="5"/>
  <c r="Q73" i="5" s="1"/>
  <c r="Q47" i="5"/>
  <c r="Q66" i="5" s="1"/>
  <c r="Q49" i="5"/>
  <c r="Q68" i="5" s="1"/>
  <c r="Q56" i="5"/>
  <c r="Q75" i="5" s="1"/>
  <c r="Q57" i="5"/>
  <c r="Q76" i="5" s="1"/>
  <c r="Q11" i="5"/>
  <c r="Q30" i="5" s="1"/>
  <c r="Q58" i="5"/>
  <c r="Q77" i="5" s="1"/>
  <c r="Q61" i="5"/>
  <c r="Q80" i="5" s="1"/>
  <c r="Q53" i="5"/>
  <c r="Q72" i="5" s="1"/>
  <c r="Q42" i="3"/>
  <c r="Q39" i="3"/>
  <c r="Q40" i="3"/>
  <c r="Q41" i="3" s="1"/>
  <c r="AS1" i="4"/>
  <c r="AT2" i="4"/>
  <c r="Q84" i="3"/>
  <c r="Q81" i="3"/>
  <c r="Q82" i="3"/>
  <c r="P84" i="5"/>
  <c r="P82" i="5"/>
  <c r="P81" i="5"/>
  <c r="R2" i="3"/>
  <c r="R21" i="3" s="1"/>
  <c r="R4" i="3"/>
  <c r="R23" i="3" s="1"/>
  <c r="R10" i="3"/>
  <c r="R29" i="3" s="1"/>
  <c r="R14" i="3"/>
  <c r="R33" i="3" s="1"/>
  <c r="R3" i="3"/>
  <c r="R22" i="3" s="1"/>
  <c r="R6" i="3"/>
  <c r="R25" i="3" s="1"/>
  <c r="R18" i="3"/>
  <c r="R37" i="3" s="1"/>
  <c r="R46" i="3"/>
  <c r="R65" i="3" s="1"/>
  <c r="R50" i="3"/>
  <c r="R69" i="3" s="1"/>
  <c r="R54" i="3"/>
  <c r="R73" i="3" s="1"/>
  <c r="R58" i="3"/>
  <c r="R77" i="3" s="1"/>
  <c r="R11" i="3"/>
  <c r="R30" i="3" s="1"/>
  <c r="R59" i="3"/>
  <c r="R78" i="3" s="1"/>
  <c r="R60" i="3"/>
  <c r="R79" i="3" s="1"/>
  <c r="R19" i="3"/>
  <c r="R38" i="3" s="1"/>
  <c r="R61" i="3"/>
  <c r="R80" i="3" s="1"/>
  <c r="R8" i="3"/>
  <c r="R27" i="3" s="1"/>
  <c r="R17" i="3"/>
  <c r="R36" i="3" s="1"/>
  <c r="R55" i="3"/>
  <c r="R74" i="3" s="1"/>
  <c r="R56" i="3"/>
  <c r="R75" i="3" s="1"/>
  <c r="R57" i="3"/>
  <c r="R76" i="3" s="1"/>
  <c r="S1" i="3"/>
  <c r="R51" i="3"/>
  <c r="R70" i="3" s="1"/>
  <c r="R52" i="3"/>
  <c r="R71" i="3" s="1"/>
  <c r="R53" i="3"/>
  <c r="R72" i="3" s="1"/>
  <c r="R15" i="3"/>
  <c r="R34" i="3" s="1"/>
  <c r="R9" i="3"/>
  <c r="R28" i="3" s="1"/>
  <c r="R12" i="3"/>
  <c r="R31" i="3" s="1"/>
  <c r="R45" i="3"/>
  <c r="R64" i="3" s="1"/>
  <c r="R7" i="3"/>
  <c r="R26" i="3" s="1"/>
  <c r="R47" i="3"/>
  <c r="R66" i="3" s="1"/>
  <c r="R5" i="3"/>
  <c r="R24" i="3" s="1"/>
  <c r="R44" i="3"/>
  <c r="R63" i="3" s="1"/>
  <c r="R16" i="3"/>
  <c r="R35" i="3" s="1"/>
  <c r="R48" i="3"/>
  <c r="R67" i="3" s="1"/>
  <c r="R13" i="3"/>
  <c r="R32" i="3" s="1"/>
  <c r="R49" i="3"/>
  <c r="R68" i="3" s="1"/>
  <c r="P40" i="5"/>
  <c r="P41" i="5" s="1"/>
  <c r="P42" i="5"/>
  <c r="P39" i="5"/>
  <c r="R82" i="3" l="1"/>
  <c r="R84" i="3"/>
  <c r="R81" i="3"/>
  <c r="R83" i="3" s="1"/>
  <c r="Q40" i="5"/>
  <c r="Q41" i="5" s="1"/>
  <c r="Q42" i="5"/>
  <c r="Q39" i="5"/>
  <c r="Q84" i="5"/>
  <c r="Q82" i="5"/>
  <c r="Q81" i="5"/>
  <c r="T1" i="3"/>
  <c r="S5" i="3"/>
  <c r="S24" i="3" s="1"/>
  <c r="S9" i="3"/>
  <c r="S28" i="3" s="1"/>
  <c r="S13" i="3"/>
  <c r="S32" i="3" s="1"/>
  <c r="S17" i="3"/>
  <c r="S36" i="3" s="1"/>
  <c r="S4" i="3"/>
  <c r="S23" i="3" s="1"/>
  <c r="S10" i="3"/>
  <c r="S29" i="3" s="1"/>
  <c r="S14" i="3"/>
  <c r="S33" i="3" s="1"/>
  <c r="S19" i="3"/>
  <c r="S38" i="3" s="1"/>
  <c r="S6" i="3"/>
  <c r="S25" i="3" s="1"/>
  <c r="S18" i="3"/>
  <c r="S37" i="3" s="1"/>
  <c r="S46" i="3"/>
  <c r="S65" i="3" s="1"/>
  <c r="S50" i="3"/>
  <c r="S69" i="3" s="1"/>
  <c r="S54" i="3"/>
  <c r="S73" i="3" s="1"/>
  <c r="S58" i="3"/>
  <c r="S77" i="3" s="1"/>
  <c r="S12" i="3"/>
  <c r="S31" i="3" s="1"/>
  <c r="S8" i="3"/>
  <c r="S27" i="3" s="1"/>
  <c r="S55" i="3"/>
  <c r="S74" i="3" s="1"/>
  <c r="S11" i="3"/>
  <c r="S30" i="3" s="1"/>
  <c r="S59" i="3"/>
  <c r="S78" i="3" s="1"/>
  <c r="S60" i="3"/>
  <c r="S79" i="3" s="1"/>
  <c r="S61" i="3"/>
  <c r="S80" i="3" s="1"/>
  <c r="S56" i="3"/>
  <c r="S75" i="3" s="1"/>
  <c r="S57" i="3"/>
  <c r="S76" i="3" s="1"/>
  <c r="S53" i="3"/>
  <c r="S72" i="3" s="1"/>
  <c r="S51" i="3"/>
  <c r="S70" i="3" s="1"/>
  <c r="S15" i="3"/>
  <c r="S34" i="3" s="1"/>
  <c r="S48" i="3"/>
  <c r="S67" i="3" s="1"/>
  <c r="S3" i="3"/>
  <c r="S22" i="3" s="1"/>
  <c r="S7" i="3"/>
  <c r="S26" i="3" s="1"/>
  <c r="S47" i="3"/>
  <c r="S66" i="3" s="1"/>
  <c r="S44" i="3"/>
  <c r="S63" i="3" s="1"/>
  <c r="S16" i="3"/>
  <c r="S35" i="3" s="1"/>
  <c r="S2" i="3"/>
  <c r="S21" i="3" s="1"/>
  <c r="S49" i="3"/>
  <c r="S68" i="3" s="1"/>
  <c r="S45" i="3"/>
  <c r="S64" i="3" s="1"/>
  <c r="S52" i="3"/>
  <c r="S71" i="3" s="1"/>
  <c r="AT1" i="4"/>
  <c r="AU2" i="4"/>
  <c r="R39" i="3"/>
  <c r="R40" i="3"/>
  <c r="R41" i="3" s="1"/>
  <c r="R42" i="3"/>
  <c r="R4" i="5"/>
  <c r="R23" i="5" s="1"/>
  <c r="R14" i="5"/>
  <c r="R33" i="5" s="1"/>
  <c r="R16" i="5"/>
  <c r="R35" i="5" s="1"/>
  <c r="R3" i="5"/>
  <c r="R22" i="5" s="1"/>
  <c r="R10" i="5"/>
  <c r="R29" i="5" s="1"/>
  <c r="R5" i="5"/>
  <c r="R24" i="5" s="1"/>
  <c r="R12" i="5"/>
  <c r="R31" i="5" s="1"/>
  <c r="R13" i="5"/>
  <c r="R32" i="5" s="1"/>
  <c r="R15" i="5"/>
  <c r="R34" i="5" s="1"/>
  <c r="R18" i="5"/>
  <c r="R37" i="5" s="1"/>
  <c r="S1" i="5"/>
  <c r="R45" i="5"/>
  <c r="R64" i="5" s="1"/>
  <c r="R47" i="5"/>
  <c r="R66" i="5" s="1"/>
  <c r="R50" i="5"/>
  <c r="R69" i="5" s="1"/>
  <c r="R55" i="5"/>
  <c r="R74" i="5" s="1"/>
  <c r="R60" i="5"/>
  <c r="R79" i="5" s="1"/>
  <c r="R44" i="5"/>
  <c r="R63" i="5" s="1"/>
  <c r="R46" i="5"/>
  <c r="R65" i="5" s="1"/>
  <c r="R17" i="5"/>
  <c r="R36" i="5" s="1"/>
  <c r="R51" i="5"/>
  <c r="R70" i="5" s="1"/>
  <c r="R6" i="5"/>
  <c r="R25" i="5" s="1"/>
  <c r="R53" i="5"/>
  <c r="R72" i="5" s="1"/>
  <c r="R7" i="5"/>
  <c r="R26" i="5" s="1"/>
  <c r="R8" i="5"/>
  <c r="R27" i="5" s="1"/>
  <c r="R9" i="5"/>
  <c r="R28" i="5" s="1"/>
  <c r="R52" i="5"/>
  <c r="R71" i="5" s="1"/>
  <c r="R54" i="5"/>
  <c r="R73" i="5" s="1"/>
  <c r="R59" i="5"/>
  <c r="R78" i="5" s="1"/>
  <c r="R49" i="5"/>
  <c r="R68" i="5" s="1"/>
  <c r="R56" i="5"/>
  <c r="R75" i="5" s="1"/>
  <c r="R11" i="5"/>
  <c r="R30" i="5" s="1"/>
  <c r="R48" i="5"/>
  <c r="R67" i="5" s="1"/>
  <c r="R58" i="5"/>
  <c r="R77" i="5" s="1"/>
  <c r="R57" i="5"/>
  <c r="R76" i="5" s="1"/>
  <c r="R19" i="5"/>
  <c r="R38" i="5" s="1"/>
  <c r="R2" i="5"/>
  <c r="R21" i="5" s="1"/>
  <c r="R61" i="5"/>
  <c r="R80" i="5" s="1"/>
  <c r="Q83" i="3"/>
  <c r="P83" i="5"/>
  <c r="Q83" i="5" l="1"/>
  <c r="AV2" i="4"/>
  <c r="AU1" i="4"/>
  <c r="T5" i="3"/>
  <c r="T24" i="3" s="1"/>
  <c r="U1" i="3"/>
  <c r="T9" i="3"/>
  <c r="T28" i="3" s="1"/>
  <c r="T13" i="3"/>
  <c r="T32" i="3" s="1"/>
  <c r="T17" i="3"/>
  <c r="T36" i="3" s="1"/>
  <c r="T4" i="3"/>
  <c r="T23" i="3" s="1"/>
  <c r="T45" i="3"/>
  <c r="T64" i="3" s="1"/>
  <c r="T49" i="3"/>
  <c r="T68" i="3" s="1"/>
  <c r="T53" i="3"/>
  <c r="T72" i="3" s="1"/>
  <c r="T57" i="3"/>
  <c r="T76" i="3" s="1"/>
  <c r="T61" i="3"/>
  <c r="T80" i="3" s="1"/>
  <c r="T19" i="3"/>
  <c r="T38" i="3" s="1"/>
  <c r="T14" i="3"/>
  <c r="T33" i="3" s="1"/>
  <c r="T54" i="3"/>
  <c r="T73" i="3" s="1"/>
  <c r="T56" i="3"/>
  <c r="T75" i="3" s="1"/>
  <c r="T12" i="3"/>
  <c r="T31" i="3" s="1"/>
  <c r="T8" i="3"/>
  <c r="T27" i="3" s="1"/>
  <c r="T55" i="3"/>
  <c r="T74" i="3" s="1"/>
  <c r="T11" i="3"/>
  <c r="T30" i="3" s="1"/>
  <c r="T58" i="3"/>
  <c r="T77" i="3" s="1"/>
  <c r="T59" i="3"/>
  <c r="T78" i="3" s="1"/>
  <c r="T60" i="3"/>
  <c r="T79" i="3" s="1"/>
  <c r="T6" i="3"/>
  <c r="T25" i="3" s="1"/>
  <c r="T3" i="3"/>
  <c r="T22" i="3" s="1"/>
  <c r="T44" i="3"/>
  <c r="T63" i="3" s="1"/>
  <c r="T15" i="3"/>
  <c r="T34" i="3" s="1"/>
  <c r="T16" i="3"/>
  <c r="T35" i="3" s="1"/>
  <c r="T48" i="3"/>
  <c r="T67" i="3" s="1"/>
  <c r="T10" i="3"/>
  <c r="T29" i="3" s="1"/>
  <c r="T50" i="3"/>
  <c r="T69" i="3" s="1"/>
  <c r="T18" i="3"/>
  <c r="T37" i="3" s="1"/>
  <c r="T7" i="3"/>
  <c r="T26" i="3" s="1"/>
  <c r="T47" i="3"/>
  <c r="T66" i="3" s="1"/>
  <c r="T51" i="3"/>
  <c r="T70" i="3" s="1"/>
  <c r="T52" i="3"/>
  <c r="T71" i="3" s="1"/>
  <c r="T2" i="3"/>
  <c r="T21" i="3" s="1"/>
  <c r="T46" i="3"/>
  <c r="T65" i="3" s="1"/>
  <c r="S81" i="3"/>
  <c r="S82" i="3"/>
  <c r="S84" i="3"/>
  <c r="S39" i="3"/>
  <c r="S40" i="3"/>
  <c r="S41" i="3" s="1"/>
  <c r="S42" i="3"/>
  <c r="R39" i="5"/>
  <c r="R40" i="5"/>
  <c r="R41" i="5" s="1"/>
  <c r="R42" i="5"/>
  <c r="R82" i="5"/>
  <c r="R84" i="5"/>
  <c r="R81" i="5"/>
  <c r="S4" i="5"/>
  <c r="S23" i="5" s="1"/>
  <c r="S2" i="5"/>
  <c r="S21" i="5" s="1"/>
  <c r="S14" i="5"/>
  <c r="S33" i="5" s="1"/>
  <c r="S18" i="5"/>
  <c r="S37" i="5" s="1"/>
  <c r="S8" i="5"/>
  <c r="S27" i="5" s="1"/>
  <c r="S16" i="5"/>
  <c r="S35" i="5" s="1"/>
  <c r="S3" i="5"/>
  <c r="S22" i="5" s="1"/>
  <c r="S10" i="5"/>
  <c r="S29" i="5" s="1"/>
  <c r="S11" i="5"/>
  <c r="S30" i="5" s="1"/>
  <c r="S44" i="5"/>
  <c r="S63" i="5" s="1"/>
  <c r="S5" i="5"/>
  <c r="S24" i="5" s="1"/>
  <c r="S12" i="5"/>
  <c r="S31" i="5" s="1"/>
  <c r="S13" i="5"/>
  <c r="S32" i="5" s="1"/>
  <c r="S15" i="5"/>
  <c r="S34" i="5" s="1"/>
  <c r="S17" i="5"/>
  <c r="S36" i="5" s="1"/>
  <c r="S50" i="5"/>
  <c r="S69" i="5" s="1"/>
  <c r="S54" i="5"/>
  <c r="S73" i="5" s="1"/>
  <c r="S58" i="5"/>
  <c r="S77" i="5" s="1"/>
  <c r="S9" i="5"/>
  <c r="S28" i="5" s="1"/>
  <c r="S52" i="5"/>
  <c r="S71" i="5" s="1"/>
  <c r="S57" i="5"/>
  <c r="S76" i="5" s="1"/>
  <c r="S47" i="5"/>
  <c r="S66" i="5" s="1"/>
  <c r="S55" i="5"/>
  <c r="S74" i="5" s="1"/>
  <c r="S60" i="5"/>
  <c r="S79" i="5" s="1"/>
  <c r="S45" i="5"/>
  <c r="S64" i="5" s="1"/>
  <c r="S48" i="5"/>
  <c r="S67" i="5" s="1"/>
  <c r="S7" i="5"/>
  <c r="S26" i="5" s="1"/>
  <c r="S51" i="5"/>
  <c r="S70" i="5" s="1"/>
  <c r="S53" i="5"/>
  <c r="S72" i="5" s="1"/>
  <c r="S6" i="5"/>
  <c r="S25" i="5" s="1"/>
  <c r="S59" i="5"/>
  <c r="S78" i="5" s="1"/>
  <c r="S46" i="5"/>
  <c r="S65" i="5" s="1"/>
  <c r="S49" i="5"/>
  <c r="S68" i="5" s="1"/>
  <c r="T1" i="5"/>
  <c r="S56" i="5"/>
  <c r="S75" i="5" s="1"/>
  <c r="S61" i="5"/>
  <c r="S80" i="5" s="1"/>
  <c r="S19" i="5"/>
  <c r="S38" i="5" s="1"/>
  <c r="R83" i="5" l="1"/>
  <c r="U6" i="3"/>
  <c r="U25" i="3" s="1"/>
  <c r="U5" i="3"/>
  <c r="U24" i="3" s="1"/>
  <c r="U9" i="3"/>
  <c r="U28" i="3" s="1"/>
  <c r="U13" i="3"/>
  <c r="U32" i="3" s="1"/>
  <c r="U12" i="3"/>
  <c r="U31" i="3" s="1"/>
  <c r="U45" i="3"/>
  <c r="U64" i="3" s="1"/>
  <c r="U49" i="3"/>
  <c r="U68" i="3" s="1"/>
  <c r="U53" i="3"/>
  <c r="U72" i="3" s="1"/>
  <c r="U57" i="3"/>
  <c r="U76" i="3" s="1"/>
  <c r="U61" i="3"/>
  <c r="U80" i="3" s="1"/>
  <c r="U19" i="3"/>
  <c r="U38" i="3" s="1"/>
  <c r="U15" i="3"/>
  <c r="U34" i="3" s="1"/>
  <c r="U16" i="3"/>
  <c r="U35" i="3" s="1"/>
  <c r="U59" i="3"/>
  <c r="U78" i="3" s="1"/>
  <c r="U60" i="3"/>
  <c r="U79" i="3" s="1"/>
  <c r="V1" i="3"/>
  <c r="U17" i="3"/>
  <c r="U36" i="3" s="1"/>
  <c r="U11" i="3"/>
  <c r="U30" i="3" s="1"/>
  <c r="U58" i="3"/>
  <c r="U77" i="3" s="1"/>
  <c r="U46" i="3"/>
  <c r="U65" i="3" s="1"/>
  <c r="U7" i="3"/>
  <c r="U26" i="3" s="1"/>
  <c r="U54" i="3"/>
  <c r="U73" i="3" s="1"/>
  <c r="U44" i="3"/>
  <c r="U63" i="3" s="1"/>
  <c r="U51" i="3"/>
  <c r="U70" i="3" s="1"/>
  <c r="U3" i="3"/>
  <c r="U22" i="3" s="1"/>
  <c r="U10" i="3"/>
  <c r="U29" i="3" s="1"/>
  <c r="U50" i="3"/>
  <c r="U69" i="3" s="1"/>
  <c r="U56" i="3"/>
  <c r="U75" i="3" s="1"/>
  <c r="U18" i="3"/>
  <c r="U37" i="3" s="1"/>
  <c r="U47" i="3"/>
  <c r="U66" i="3" s="1"/>
  <c r="U4" i="3"/>
  <c r="U23" i="3" s="1"/>
  <c r="U14" i="3"/>
  <c r="U33" i="3" s="1"/>
  <c r="U2" i="3"/>
  <c r="U21" i="3" s="1"/>
  <c r="U52" i="3"/>
  <c r="U71" i="3" s="1"/>
  <c r="U48" i="3"/>
  <c r="U67" i="3" s="1"/>
  <c r="U55" i="3"/>
  <c r="U74" i="3" s="1"/>
  <c r="U8" i="3"/>
  <c r="U27" i="3" s="1"/>
  <c r="T82" i="3"/>
  <c r="T84" i="3"/>
  <c r="T81" i="3"/>
  <c r="S81" i="5"/>
  <c r="S82" i="5"/>
  <c r="S84" i="5"/>
  <c r="S83" i="3"/>
  <c r="T42" i="3"/>
  <c r="T40" i="3"/>
  <c r="T41" i="3" s="1"/>
  <c r="T39" i="3"/>
  <c r="S39" i="5"/>
  <c r="S40" i="5"/>
  <c r="S41" i="5" s="1"/>
  <c r="S42" i="5"/>
  <c r="T3" i="5"/>
  <c r="T22" i="5" s="1"/>
  <c r="U1" i="5"/>
  <c r="T6" i="5"/>
  <c r="T25" i="5" s="1"/>
  <c r="T13" i="5"/>
  <c r="T32" i="5" s="1"/>
  <c r="T17" i="5"/>
  <c r="T36" i="5" s="1"/>
  <c r="T2" i="5"/>
  <c r="T21" i="5" s="1"/>
  <c r="T4" i="5"/>
  <c r="T23" i="5" s="1"/>
  <c r="T5" i="5"/>
  <c r="T24" i="5" s="1"/>
  <c r="T11" i="5"/>
  <c r="T30" i="5" s="1"/>
  <c r="T12" i="5"/>
  <c r="T31" i="5" s="1"/>
  <c r="T8" i="5"/>
  <c r="T27" i="5" s="1"/>
  <c r="T16" i="5"/>
  <c r="T35" i="5" s="1"/>
  <c r="T7" i="5"/>
  <c r="T26" i="5" s="1"/>
  <c r="T10" i="5"/>
  <c r="T29" i="5" s="1"/>
  <c r="T44" i="5"/>
  <c r="T63" i="5" s="1"/>
  <c r="T14" i="5"/>
  <c r="T33" i="5" s="1"/>
  <c r="T18" i="5"/>
  <c r="T37" i="5" s="1"/>
  <c r="T19" i="5"/>
  <c r="T38" i="5" s="1"/>
  <c r="T50" i="5"/>
  <c r="T69" i="5" s="1"/>
  <c r="T54" i="5"/>
  <c r="T73" i="5" s="1"/>
  <c r="T58" i="5"/>
  <c r="T77" i="5" s="1"/>
  <c r="T9" i="5"/>
  <c r="T28" i="5" s="1"/>
  <c r="T52" i="5"/>
  <c r="T71" i="5" s="1"/>
  <c r="T57" i="5"/>
  <c r="T76" i="5" s="1"/>
  <c r="T47" i="5"/>
  <c r="T66" i="5" s="1"/>
  <c r="T53" i="5"/>
  <c r="T72" i="5" s="1"/>
  <c r="T56" i="5"/>
  <c r="T75" i="5" s="1"/>
  <c r="T45" i="5"/>
  <c r="T64" i="5" s="1"/>
  <c r="T48" i="5"/>
  <c r="T67" i="5" s="1"/>
  <c r="T51" i="5"/>
  <c r="T70" i="5" s="1"/>
  <c r="T55" i="5"/>
  <c r="T74" i="5" s="1"/>
  <c r="T60" i="5"/>
  <c r="T79" i="5" s="1"/>
  <c r="T46" i="5"/>
  <c r="T65" i="5" s="1"/>
  <c r="T61" i="5"/>
  <c r="T80" i="5" s="1"/>
  <c r="T15" i="5"/>
  <c r="T34" i="5" s="1"/>
  <c r="T59" i="5"/>
  <c r="T78" i="5" s="1"/>
  <c r="T49" i="5"/>
  <c r="T68" i="5" s="1"/>
  <c r="AW2" i="4"/>
  <c r="AV1" i="4"/>
  <c r="T83" i="3" l="1"/>
  <c r="U40" i="3"/>
  <c r="U41" i="3" s="1"/>
  <c r="U39" i="3"/>
  <c r="U42" i="3"/>
  <c r="U82" i="3"/>
  <c r="U84" i="3"/>
  <c r="U81" i="3"/>
  <c r="AX2" i="4"/>
  <c r="AW1" i="4"/>
  <c r="T40" i="5"/>
  <c r="T41" i="5" s="1"/>
  <c r="T39" i="5"/>
  <c r="T42" i="5"/>
  <c r="T84" i="5"/>
  <c r="T82" i="5"/>
  <c r="T81" i="5"/>
  <c r="S83" i="5"/>
  <c r="V1" i="5"/>
  <c r="U8" i="5"/>
  <c r="U27" i="5" s="1"/>
  <c r="U6" i="5"/>
  <c r="U25" i="5" s="1"/>
  <c r="U13" i="5"/>
  <c r="U32" i="5" s="1"/>
  <c r="U2" i="5"/>
  <c r="U21" i="5" s="1"/>
  <c r="U15" i="5"/>
  <c r="U34" i="5" s="1"/>
  <c r="U18" i="5"/>
  <c r="U37" i="5" s="1"/>
  <c r="U4" i="5"/>
  <c r="U23" i="5" s="1"/>
  <c r="U5" i="5"/>
  <c r="U24" i="5" s="1"/>
  <c r="U11" i="5"/>
  <c r="U30" i="5" s="1"/>
  <c r="U12" i="5"/>
  <c r="U31" i="5" s="1"/>
  <c r="U7" i="5"/>
  <c r="U26" i="5" s="1"/>
  <c r="U10" i="5"/>
  <c r="U29" i="5" s="1"/>
  <c r="U44" i="5"/>
  <c r="U63" i="5" s="1"/>
  <c r="U3" i="5"/>
  <c r="U22" i="5" s="1"/>
  <c r="U17" i="5"/>
  <c r="U36" i="5" s="1"/>
  <c r="U19" i="5"/>
  <c r="U38" i="5" s="1"/>
  <c r="U9" i="5"/>
  <c r="U28" i="5" s="1"/>
  <c r="U50" i="5"/>
  <c r="U69" i="5" s="1"/>
  <c r="U52" i="5"/>
  <c r="U71" i="5" s="1"/>
  <c r="U57" i="5"/>
  <c r="U76" i="5" s="1"/>
  <c r="U14" i="5"/>
  <c r="U33" i="5" s="1"/>
  <c r="U45" i="5"/>
  <c r="U64" i="5" s="1"/>
  <c r="U61" i="5"/>
  <c r="U80" i="5" s="1"/>
  <c r="U47" i="5"/>
  <c r="U66" i="5" s="1"/>
  <c r="U51" i="5"/>
  <c r="U70" i="5" s="1"/>
  <c r="U53" i="5"/>
  <c r="U72" i="5" s="1"/>
  <c r="U54" i="5"/>
  <c r="U73" i="5" s="1"/>
  <c r="U48" i="5"/>
  <c r="U67" i="5" s="1"/>
  <c r="U16" i="5"/>
  <c r="U35" i="5" s="1"/>
  <c r="U46" i="5"/>
  <c r="U65" i="5" s="1"/>
  <c r="U55" i="5"/>
  <c r="U74" i="5" s="1"/>
  <c r="U60" i="5"/>
  <c r="U79" i="5" s="1"/>
  <c r="U56" i="5"/>
  <c r="U75" i="5" s="1"/>
  <c r="U58" i="5"/>
  <c r="U77" i="5" s="1"/>
  <c r="U49" i="5"/>
  <c r="U68" i="5" s="1"/>
  <c r="U59" i="5"/>
  <c r="U78" i="5" s="1"/>
  <c r="V2" i="3"/>
  <c r="V21" i="3" s="1"/>
  <c r="V8" i="3"/>
  <c r="V27" i="3" s="1"/>
  <c r="V12" i="3"/>
  <c r="V31" i="3" s="1"/>
  <c r="V16" i="3"/>
  <c r="V35" i="3" s="1"/>
  <c r="V6" i="3"/>
  <c r="V25" i="3" s="1"/>
  <c r="V5" i="3"/>
  <c r="V24" i="3" s="1"/>
  <c r="V9" i="3"/>
  <c r="V28" i="3" s="1"/>
  <c r="V13" i="3"/>
  <c r="V32" i="3" s="1"/>
  <c r="V14" i="3"/>
  <c r="V33" i="3" s="1"/>
  <c r="V45" i="3"/>
  <c r="V64" i="3" s="1"/>
  <c r="V49" i="3"/>
  <c r="V68" i="3" s="1"/>
  <c r="V53" i="3"/>
  <c r="V72" i="3" s="1"/>
  <c r="V57" i="3"/>
  <c r="V76" i="3" s="1"/>
  <c r="V3" i="3"/>
  <c r="V22" i="3" s="1"/>
  <c r="V44" i="3"/>
  <c r="V63" i="3" s="1"/>
  <c r="V17" i="3"/>
  <c r="V36" i="3" s="1"/>
  <c r="V60" i="3"/>
  <c r="V79" i="3" s="1"/>
  <c r="V15" i="3"/>
  <c r="V34" i="3" s="1"/>
  <c r="V59" i="3"/>
  <c r="V78" i="3" s="1"/>
  <c r="V61" i="3"/>
  <c r="V80" i="3" s="1"/>
  <c r="V11" i="3"/>
  <c r="V30" i="3" s="1"/>
  <c r="V19" i="3"/>
  <c r="V38" i="3" s="1"/>
  <c r="V58" i="3"/>
  <c r="V77" i="3" s="1"/>
  <c r="V50" i="3"/>
  <c r="V69" i="3" s="1"/>
  <c r="V18" i="3"/>
  <c r="V37" i="3" s="1"/>
  <c r="V54" i="3"/>
  <c r="V73" i="3" s="1"/>
  <c r="V51" i="3"/>
  <c r="V70" i="3" s="1"/>
  <c r="V46" i="3"/>
  <c r="V65" i="3" s="1"/>
  <c r="V7" i="3"/>
  <c r="V26" i="3" s="1"/>
  <c r="W1" i="3"/>
  <c r="V10" i="3"/>
  <c r="V29" i="3" s="1"/>
  <c r="V56" i="3"/>
  <c r="V75" i="3" s="1"/>
  <c r="V47" i="3"/>
  <c r="V66" i="3" s="1"/>
  <c r="V48" i="3"/>
  <c r="V67" i="3" s="1"/>
  <c r="V52" i="3"/>
  <c r="V71" i="3" s="1"/>
  <c r="V4" i="3"/>
  <c r="V23" i="3" s="1"/>
  <c r="V55" i="3"/>
  <c r="V74" i="3" s="1"/>
  <c r="T83" i="5" l="1"/>
  <c r="U83" i="3"/>
  <c r="V81" i="3"/>
  <c r="V82" i="3"/>
  <c r="V84" i="3"/>
  <c r="U81" i="5"/>
  <c r="U84" i="5"/>
  <c r="U82" i="5"/>
  <c r="W4" i="3"/>
  <c r="W23" i="3" s="1"/>
  <c r="W7" i="3"/>
  <c r="W26" i="3" s="1"/>
  <c r="W2" i="3"/>
  <c r="W21" i="3" s="1"/>
  <c r="W8" i="3"/>
  <c r="W27" i="3" s="1"/>
  <c r="W12" i="3"/>
  <c r="W31" i="3" s="1"/>
  <c r="W16" i="3"/>
  <c r="W35" i="3" s="1"/>
  <c r="W6" i="3"/>
  <c r="W25" i="3" s="1"/>
  <c r="W5" i="3"/>
  <c r="W24" i="3" s="1"/>
  <c r="W10" i="3"/>
  <c r="W29" i="3" s="1"/>
  <c r="W44" i="3"/>
  <c r="W63" i="3" s="1"/>
  <c r="W48" i="3"/>
  <c r="W67" i="3" s="1"/>
  <c r="W52" i="3"/>
  <c r="W71" i="3" s="1"/>
  <c r="W56" i="3"/>
  <c r="W75" i="3" s="1"/>
  <c r="W60" i="3"/>
  <c r="W79" i="3" s="1"/>
  <c r="W14" i="3"/>
  <c r="W33" i="3" s="1"/>
  <c r="W61" i="3"/>
  <c r="W80" i="3" s="1"/>
  <c r="W3" i="3"/>
  <c r="W22" i="3" s="1"/>
  <c r="W57" i="3"/>
  <c r="W76" i="3" s="1"/>
  <c r="W15" i="3"/>
  <c r="W34" i="3" s="1"/>
  <c r="W13" i="3"/>
  <c r="W32" i="3" s="1"/>
  <c r="W58" i="3"/>
  <c r="W77" i="3" s="1"/>
  <c r="W50" i="3"/>
  <c r="W69" i="3" s="1"/>
  <c r="W9" i="3"/>
  <c r="W28" i="3" s="1"/>
  <c r="W47" i="3"/>
  <c r="W66" i="3" s="1"/>
  <c r="W54" i="3"/>
  <c r="W73" i="3" s="1"/>
  <c r="W59" i="3"/>
  <c r="W78" i="3" s="1"/>
  <c r="W53" i="3"/>
  <c r="W72" i="3" s="1"/>
  <c r="W46" i="3"/>
  <c r="W65" i="3" s="1"/>
  <c r="X1" i="3"/>
  <c r="W17" i="3"/>
  <c r="W36" i="3" s="1"/>
  <c r="W19" i="3"/>
  <c r="W38" i="3" s="1"/>
  <c r="W18" i="3"/>
  <c r="W37" i="3" s="1"/>
  <c r="W51" i="3"/>
  <c r="W70" i="3" s="1"/>
  <c r="W49" i="3"/>
  <c r="W68" i="3" s="1"/>
  <c r="W45" i="3"/>
  <c r="W64" i="3" s="1"/>
  <c r="W55" i="3"/>
  <c r="W74" i="3" s="1"/>
  <c r="W11" i="3"/>
  <c r="W30" i="3" s="1"/>
  <c r="U40" i="5"/>
  <c r="U41" i="5" s="1"/>
  <c r="U42" i="5"/>
  <c r="U39" i="5"/>
  <c r="AX1" i="4"/>
  <c r="AY2" i="4"/>
  <c r="V40" i="3"/>
  <c r="V41" i="3" s="1"/>
  <c r="V42" i="3"/>
  <c r="V39" i="3"/>
  <c r="W1" i="5"/>
  <c r="V8" i="5"/>
  <c r="V27" i="5" s="1"/>
  <c r="V6" i="5"/>
  <c r="V25" i="5" s="1"/>
  <c r="V13" i="5"/>
  <c r="V32" i="5" s="1"/>
  <c r="V17" i="5"/>
  <c r="V36" i="5" s="1"/>
  <c r="V14" i="5"/>
  <c r="V33" i="5" s="1"/>
  <c r="V15" i="5"/>
  <c r="V34" i="5" s="1"/>
  <c r="V18" i="5"/>
  <c r="V37" i="5" s="1"/>
  <c r="V4" i="5"/>
  <c r="V23" i="5" s="1"/>
  <c r="V5" i="5"/>
  <c r="V24" i="5" s="1"/>
  <c r="V11" i="5"/>
  <c r="V30" i="5" s="1"/>
  <c r="V12" i="5"/>
  <c r="V31" i="5" s="1"/>
  <c r="V47" i="5"/>
  <c r="V66" i="5" s="1"/>
  <c r="V7" i="5"/>
  <c r="V26" i="5" s="1"/>
  <c r="V10" i="5"/>
  <c r="V29" i="5" s="1"/>
  <c r="V46" i="5"/>
  <c r="V65" i="5" s="1"/>
  <c r="V49" i="5"/>
  <c r="V68" i="5" s="1"/>
  <c r="V53" i="5"/>
  <c r="V72" i="5" s="1"/>
  <c r="V57" i="5"/>
  <c r="V76" i="5" s="1"/>
  <c r="V61" i="5"/>
  <c r="V80" i="5" s="1"/>
  <c r="V3" i="5"/>
  <c r="V22" i="5" s="1"/>
  <c r="V59" i="5"/>
  <c r="V78" i="5" s="1"/>
  <c r="V44" i="5"/>
  <c r="V63" i="5" s="1"/>
  <c r="V9" i="5"/>
  <c r="V28" i="5" s="1"/>
  <c r="V52" i="5"/>
  <c r="V71" i="5" s="1"/>
  <c r="V2" i="5"/>
  <c r="V21" i="5" s="1"/>
  <c r="V60" i="5"/>
  <c r="V79" i="5" s="1"/>
  <c r="V16" i="5"/>
  <c r="V35" i="5" s="1"/>
  <c r="V55" i="5"/>
  <c r="V74" i="5" s="1"/>
  <c r="V48" i="5"/>
  <c r="V67" i="5" s="1"/>
  <c r="V51" i="5"/>
  <c r="V70" i="5" s="1"/>
  <c r="V19" i="5"/>
  <c r="V38" i="5" s="1"/>
  <c r="V45" i="5"/>
  <c r="V64" i="5" s="1"/>
  <c r="V56" i="5"/>
  <c r="V75" i="5" s="1"/>
  <c r="V58" i="5"/>
  <c r="V77" i="5" s="1"/>
  <c r="V50" i="5"/>
  <c r="V69" i="5" s="1"/>
  <c r="V54" i="5"/>
  <c r="V73" i="5" s="1"/>
  <c r="V82" i="5" l="1"/>
  <c r="V81" i="5"/>
  <c r="V84" i="5"/>
  <c r="AZ2" i="4"/>
  <c r="AY1" i="4"/>
  <c r="W40" i="3"/>
  <c r="W41" i="3" s="1"/>
  <c r="W42" i="3"/>
  <c r="W39" i="3"/>
  <c r="V40" i="5"/>
  <c r="V41" i="5" s="1"/>
  <c r="V39" i="5"/>
  <c r="V42" i="5"/>
  <c r="W81" i="3"/>
  <c r="W82" i="3"/>
  <c r="W84" i="3"/>
  <c r="W2" i="5"/>
  <c r="W21" i="5" s="1"/>
  <c r="W7" i="5"/>
  <c r="W26" i="5" s="1"/>
  <c r="W5" i="5"/>
  <c r="W24" i="5" s="1"/>
  <c r="W10" i="5"/>
  <c r="W29" i="5" s="1"/>
  <c r="W3" i="5"/>
  <c r="W22" i="5" s="1"/>
  <c r="W9" i="5"/>
  <c r="W28" i="5" s="1"/>
  <c r="W12" i="5"/>
  <c r="W31" i="5" s="1"/>
  <c r="W16" i="5"/>
  <c r="W35" i="5" s="1"/>
  <c r="W8" i="5"/>
  <c r="W27" i="5" s="1"/>
  <c r="W13" i="5"/>
  <c r="W32" i="5" s="1"/>
  <c r="W14" i="5"/>
  <c r="W33" i="5" s="1"/>
  <c r="W15" i="5"/>
  <c r="W34" i="5" s="1"/>
  <c r="W18" i="5"/>
  <c r="W37" i="5" s="1"/>
  <c r="W11" i="5"/>
  <c r="W30" i="5" s="1"/>
  <c r="W46" i="5"/>
  <c r="W65" i="5" s="1"/>
  <c r="W49" i="5"/>
  <c r="W68" i="5" s="1"/>
  <c r="W53" i="5"/>
  <c r="W72" i="5" s="1"/>
  <c r="W57" i="5"/>
  <c r="W76" i="5" s="1"/>
  <c r="W61" i="5"/>
  <c r="W80" i="5" s="1"/>
  <c r="W19" i="5"/>
  <c r="W38" i="5" s="1"/>
  <c r="W54" i="5"/>
  <c r="W73" i="5" s="1"/>
  <c r="W59" i="5"/>
  <c r="W78" i="5" s="1"/>
  <c r="W47" i="5"/>
  <c r="W66" i="5" s="1"/>
  <c r="W17" i="5"/>
  <c r="W36" i="5" s="1"/>
  <c r="X1" i="5"/>
  <c r="W58" i="5"/>
  <c r="W77" i="5" s="1"/>
  <c r="W56" i="5"/>
  <c r="W75" i="5" s="1"/>
  <c r="W60" i="5"/>
  <c r="W79" i="5" s="1"/>
  <c r="W50" i="5"/>
  <c r="W69" i="5" s="1"/>
  <c r="W55" i="5"/>
  <c r="W74" i="5" s="1"/>
  <c r="W6" i="5"/>
  <c r="W25" i="5" s="1"/>
  <c r="W45" i="5"/>
  <c r="W64" i="5" s="1"/>
  <c r="W48" i="5"/>
  <c r="W67" i="5" s="1"/>
  <c r="W52" i="5"/>
  <c r="W71" i="5" s="1"/>
  <c r="W44" i="5"/>
  <c r="W63" i="5" s="1"/>
  <c r="W4" i="5"/>
  <c r="W23" i="5" s="1"/>
  <c r="W51" i="5"/>
  <c r="W70" i="5" s="1"/>
  <c r="U83" i="5"/>
  <c r="X7" i="3"/>
  <c r="X26" i="3" s="1"/>
  <c r="X2" i="3"/>
  <c r="X21" i="3" s="1"/>
  <c r="X8" i="3"/>
  <c r="X27" i="3" s="1"/>
  <c r="X12" i="3"/>
  <c r="X31" i="3" s="1"/>
  <c r="X6" i="3"/>
  <c r="X25" i="3" s="1"/>
  <c r="X5" i="3"/>
  <c r="X24" i="3" s="1"/>
  <c r="X17" i="3"/>
  <c r="X36" i="3" s="1"/>
  <c r="X10" i="3"/>
  <c r="X29" i="3" s="1"/>
  <c r="X44" i="3"/>
  <c r="X63" i="3" s="1"/>
  <c r="X48" i="3"/>
  <c r="X67" i="3" s="1"/>
  <c r="X52" i="3"/>
  <c r="X71" i="3" s="1"/>
  <c r="X56" i="3"/>
  <c r="X75" i="3" s="1"/>
  <c r="X60" i="3"/>
  <c r="X79" i="3" s="1"/>
  <c r="X14" i="3"/>
  <c r="X33" i="3" s="1"/>
  <c r="X46" i="3"/>
  <c r="X65" i="3" s="1"/>
  <c r="X47" i="3"/>
  <c r="X66" i="3" s="1"/>
  <c r="X16" i="3"/>
  <c r="X35" i="3" s="1"/>
  <c r="X15" i="3"/>
  <c r="X34" i="3" s="1"/>
  <c r="X3" i="3"/>
  <c r="X22" i="3" s="1"/>
  <c r="X49" i="3"/>
  <c r="X68" i="3" s="1"/>
  <c r="X55" i="3"/>
  <c r="X74" i="3" s="1"/>
  <c r="X19" i="3"/>
  <c r="X38" i="3" s="1"/>
  <c r="X18" i="3"/>
  <c r="X37" i="3" s="1"/>
  <c r="X13" i="3"/>
  <c r="X32" i="3" s="1"/>
  <c r="X58" i="3"/>
  <c r="X77" i="3" s="1"/>
  <c r="X50" i="3"/>
  <c r="X69" i="3" s="1"/>
  <c r="X57" i="3"/>
  <c r="X76" i="3" s="1"/>
  <c r="X53" i="3"/>
  <c r="X72" i="3" s="1"/>
  <c r="Y1" i="3"/>
  <c r="X9" i="3"/>
  <c r="X28" i="3" s="1"/>
  <c r="X54" i="3"/>
  <c r="X73" i="3" s="1"/>
  <c r="X59" i="3"/>
  <c r="X78" i="3" s="1"/>
  <c r="X51" i="3"/>
  <c r="X70" i="3" s="1"/>
  <c r="X4" i="3"/>
  <c r="X23" i="3" s="1"/>
  <c r="X61" i="3"/>
  <c r="X80" i="3" s="1"/>
  <c r="X45" i="3"/>
  <c r="X64" i="3" s="1"/>
  <c r="X11" i="3"/>
  <c r="X30" i="3" s="1"/>
  <c r="V83" i="3"/>
  <c r="V83" i="5" l="1"/>
  <c r="W83" i="3"/>
  <c r="X39" i="3"/>
  <c r="X40" i="3"/>
  <c r="X41" i="3" s="1"/>
  <c r="X42" i="3"/>
  <c r="X81" i="3"/>
  <c r="X84" i="3"/>
  <c r="X82" i="3"/>
  <c r="X3" i="5"/>
  <c r="X22" i="5" s="1"/>
  <c r="X9" i="5"/>
  <c r="X28" i="5" s="1"/>
  <c r="X12" i="5"/>
  <c r="X31" i="5" s="1"/>
  <c r="X13" i="5"/>
  <c r="X32" i="5" s="1"/>
  <c r="X8" i="5"/>
  <c r="X27" i="5" s="1"/>
  <c r="X14" i="5"/>
  <c r="X33" i="5" s="1"/>
  <c r="X17" i="5"/>
  <c r="X36" i="5" s="1"/>
  <c r="X5" i="5"/>
  <c r="X24" i="5" s="1"/>
  <c r="X11" i="5"/>
  <c r="X30" i="5" s="1"/>
  <c r="X4" i="5"/>
  <c r="X23" i="5" s="1"/>
  <c r="X15" i="5"/>
  <c r="X34" i="5" s="1"/>
  <c r="X6" i="5"/>
  <c r="X25" i="5" s="1"/>
  <c r="X49" i="5"/>
  <c r="X68" i="5" s="1"/>
  <c r="X51" i="5"/>
  <c r="X70" i="5" s="1"/>
  <c r="X56" i="5"/>
  <c r="X75" i="5" s="1"/>
  <c r="X19" i="5"/>
  <c r="X38" i="5" s="1"/>
  <c r="X54" i="5"/>
  <c r="X73" i="5" s="1"/>
  <c r="X59" i="5"/>
  <c r="X78" i="5" s="1"/>
  <c r="X46" i="5"/>
  <c r="X65" i="5" s="1"/>
  <c r="X50" i="5"/>
  <c r="X69" i="5" s="1"/>
  <c r="X47" i="5"/>
  <c r="X66" i="5" s="1"/>
  <c r="Y1" i="5"/>
  <c r="X58" i="5"/>
  <c r="X77" i="5" s="1"/>
  <c r="X61" i="5"/>
  <c r="X80" i="5" s="1"/>
  <c r="X7" i="5"/>
  <c r="X26" i="5" s="1"/>
  <c r="X55" i="5"/>
  <c r="X74" i="5" s="1"/>
  <c r="X57" i="5"/>
  <c r="X76" i="5" s="1"/>
  <c r="X2" i="5"/>
  <c r="X21" i="5" s="1"/>
  <c r="X60" i="5"/>
  <c r="X79" i="5" s="1"/>
  <c r="X16" i="5"/>
  <c r="X35" i="5" s="1"/>
  <c r="X18" i="5"/>
  <c r="X37" i="5" s="1"/>
  <c r="X45" i="5"/>
  <c r="X64" i="5" s="1"/>
  <c r="X48" i="5"/>
  <c r="X67" i="5" s="1"/>
  <c r="X10" i="5"/>
  <c r="X29" i="5" s="1"/>
  <c r="X44" i="5"/>
  <c r="X63" i="5" s="1"/>
  <c r="X53" i="5"/>
  <c r="X72" i="5" s="1"/>
  <c r="X52" i="5"/>
  <c r="X71" i="5" s="1"/>
  <c r="W40" i="5"/>
  <c r="W41" i="5" s="1"/>
  <c r="W42" i="5"/>
  <c r="W39" i="5"/>
  <c r="AZ1" i="4"/>
  <c r="BA2" i="4"/>
  <c r="W82" i="5"/>
  <c r="W81" i="5"/>
  <c r="W83" i="5" s="1"/>
  <c r="W84" i="5"/>
  <c r="Y11" i="3"/>
  <c r="Y30" i="3" s="1"/>
  <c r="Y15" i="3"/>
  <c r="Y34" i="3" s="1"/>
  <c r="Y19" i="3"/>
  <c r="Y38" i="3" s="1"/>
  <c r="Y7" i="3"/>
  <c r="Y26" i="3" s="1"/>
  <c r="Y2" i="3"/>
  <c r="Y21" i="3" s="1"/>
  <c r="Y8" i="3"/>
  <c r="Y27" i="3" s="1"/>
  <c r="Y12" i="3"/>
  <c r="Y31" i="3" s="1"/>
  <c r="Y5" i="3"/>
  <c r="Y24" i="3" s="1"/>
  <c r="Y17" i="3"/>
  <c r="Y36" i="3" s="1"/>
  <c r="Y10" i="3"/>
  <c r="Y29" i="3" s="1"/>
  <c r="Y44" i="3"/>
  <c r="Y63" i="3" s="1"/>
  <c r="Y48" i="3"/>
  <c r="Y67" i="3" s="1"/>
  <c r="Y52" i="3"/>
  <c r="Y71" i="3" s="1"/>
  <c r="Y56" i="3"/>
  <c r="Y75" i="3" s="1"/>
  <c r="Y60" i="3"/>
  <c r="Y79" i="3" s="1"/>
  <c r="Y9" i="3"/>
  <c r="Y28" i="3" s="1"/>
  <c r="Y18" i="3"/>
  <c r="Y37" i="3" s="1"/>
  <c r="Y45" i="3"/>
  <c r="Y64" i="3" s="1"/>
  <c r="Y3" i="3"/>
  <c r="Y22" i="3" s="1"/>
  <c r="Y46" i="3"/>
  <c r="Y65" i="3" s="1"/>
  <c r="Y47" i="3"/>
  <c r="Y66" i="3" s="1"/>
  <c r="Y6" i="3"/>
  <c r="Y25" i="3" s="1"/>
  <c r="Y16" i="3"/>
  <c r="Y35" i="3" s="1"/>
  <c r="Y49" i="3"/>
  <c r="Y68" i="3" s="1"/>
  <c r="Y55" i="3"/>
  <c r="Y74" i="3" s="1"/>
  <c r="Y50" i="3"/>
  <c r="Y69" i="3" s="1"/>
  <c r="Y13" i="3"/>
  <c r="Y32" i="3" s="1"/>
  <c r="Y58" i="3"/>
  <c r="Y77" i="3" s="1"/>
  <c r="Y53" i="3"/>
  <c r="Y72" i="3" s="1"/>
  <c r="Z1" i="3"/>
  <c r="Y14" i="3"/>
  <c r="Y33" i="3" s="1"/>
  <c r="Y59" i="3"/>
  <c r="Y78" i="3" s="1"/>
  <c r="Y54" i="3"/>
  <c r="Y73" i="3" s="1"/>
  <c r="Y57" i="3"/>
  <c r="Y76" i="3" s="1"/>
  <c r="Y61" i="3"/>
  <c r="Y80" i="3" s="1"/>
  <c r="Y51" i="3"/>
  <c r="Y70" i="3" s="1"/>
  <c r="Y4" i="3"/>
  <c r="Y23" i="3" s="1"/>
  <c r="Z3" i="3" l="1"/>
  <c r="Z22" i="3" s="1"/>
  <c r="Z7" i="3"/>
  <c r="Z26" i="3" s="1"/>
  <c r="Z11" i="3"/>
  <c r="Z30" i="3" s="1"/>
  <c r="Z15" i="3"/>
  <c r="Z34" i="3" s="1"/>
  <c r="Z4" i="3"/>
  <c r="Z23" i="3" s="1"/>
  <c r="Z8" i="3"/>
  <c r="Z27" i="3" s="1"/>
  <c r="Z47" i="3"/>
  <c r="Z66" i="3" s="1"/>
  <c r="Z51" i="3"/>
  <c r="Z70" i="3" s="1"/>
  <c r="Z55" i="3"/>
  <c r="Z74" i="3" s="1"/>
  <c r="Z59" i="3"/>
  <c r="Z78" i="3" s="1"/>
  <c r="Z12" i="3"/>
  <c r="Z31" i="3" s="1"/>
  <c r="Z5" i="3"/>
  <c r="Z24" i="3" s="1"/>
  <c r="Z17" i="3"/>
  <c r="Z36" i="3" s="1"/>
  <c r="Z50" i="3"/>
  <c r="Z69" i="3" s="1"/>
  <c r="Z16" i="3"/>
  <c r="Z35" i="3" s="1"/>
  <c r="Z9" i="3"/>
  <c r="Z28" i="3" s="1"/>
  <c r="Z18" i="3"/>
  <c r="Z37" i="3" s="1"/>
  <c r="Z44" i="3"/>
  <c r="Z63" i="3" s="1"/>
  <c r="Z45" i="3"/>
  <c r="Z64" i="3" s="1"/>
  <c r="Z46" i="3"/>
  <c r="Z65" i="3" s="1"/>
  <c r="Z52" i="3"/>
  <c r="Z71" i="3" s="1"/>
  <c r="Z53" i="3"/>
  <c r="Z72" i="3" s="1"/>
  <c r="Z56" i="3"/>
  <c r="Z75" i="3" s="1"/>
  <c r="AA1" i="3"/>
  <c r="Z19" i="3"/>
  <c r="Z38" i="3" s="1"/>
  <c r="Z10" i="3"/>
  <c r="Z29" i="3" s="1"/>
  <c r="Z49" i="3"/>
  <c r="Z68" i="3" s="1"/>
  <c r="Z60" i="3"/>
  <c r="Z79" i="3" s="1"/>
  <c r="Z13" i="3"/>
  <c r="Z32" i="3" s="1"/>
  <c r="Z58" i="3"/>
  <c r="Z77" i="3" s="1"/>
  <c r="Z6" i="3"/>
  <c r="Z25" i="3" s="1"/>
  <c r="Z2" i="3"/>
  <c r="Z21" i="3" s="1"/>
  <c r="Z14" i="3"/>
  <c r="Z33" i="3" s="1"/>
  <c r="Z48" i="3"/>
  <c r="Z67" i="3" s="1"/>
  <c r="Z54" i="3"/>
  <c r="Z73" i="3" s="1"/>
  <c r="Z57" i="3"/>
  <c r="Z76" i="3" s="1"/>
  <c r="Z61" i="3"/>
  <c r="Z80" i="3" s="1"/>
  <c r="Y39" i="3"/>
  <c r="Y40" i="3"/>
  <c r="Y41" i="3" s="1"/>
  <c r="Y42" i="3"/>
  <c r="X83" i="3"/>
  <c r="X84" i="5"/>
  <c r="X81" i="5"/>
  <c r="X82" i="5"/>
  <c r="BB2" i="4"/>
  <c r="BA1" i="4"/>
  <c r="X39" i="5"/>
  <c r="X42" i="5"/>
  <c r="X40" i="5"/>
  <c r="X41" i="5" s="1"/>
  <c r="Y81" i="3"/>
  <c r="Y82" i="3"/>
  <c r="Y84" i="3"/>
  <c r="Z1" i="5"/>
  <c r="Y2" i="5"/>
  <c r="Y21" i="5" s="1"/>
  <c r="Y6" i="5"/>
  <c r="Y25" i="5" s="1"/>
  <c r="Y3" i="5"/>
  <c r="Y22" i="5" s="1"/>
  <c r="Y4" i="5"/>
  <c r="Y23" i="5" s="1"/>
  <c r="Y9" i="5"/>
  <c r="Y28" i="5" s="1"/>
  <c r="Y12" i="5"/>
  <c r="Y31" i="5" s="1"/>
  <c r="Y16" i="5"/>
  <c r="Y35" i="5" s="1"/>
  <c r="Y13" i="5"/>
  <c r="Y32" i="5" s="1"/>
  <c r="Y46" i="5"/>
  <c r="Y65" i="5" s="1"/>
  <c r="Y17" i="5"/>
  <c r="Y36" i="5" s="1"/>
  <c r="Y48" i="5"/>
  <c r="Y67" i="5" s="1"/>
  <c r="Y52" i="5"/>
  <c r="Y71" i="5" s="1"/>
  <c r="Y56" i="5"/>
  <c r="Y75" i="5" s="1"/>
  <c r="Y60" i="5"/>
  <c r="Y79" i="5" s="1"/>
  <c r="Y15" i="5"/>
  <c r="Y34" i="5" s="1"/>
  <c r="Y45" i="5"/>
  <c r="Y64" i="5" s="1"/>
  <c r="Y49" i="5"/>
  <c r="Y68" i="5" s="1"/>
  <c r="Y51" i="5"/>
  <c r="Y70" i="5" s="1"/>
  <c r="Y19" i="5"/>
  <c r="Y38" i="5" s="1"/>
  <c r="Y54" i="5"/>
  <c r="Y73" i="5" s="1"/>
  <c r="Y55" i="5"/>
  <c r="Y74" i="5" s="1"/>
  <c r="Y50" i="5"/>
  <c r="Y69" i="5" s="1"/>
  <c r="Y14" i="5"/>
  <c r="Y33" i="5" s="1"/>
  <c r="Y44" i="5"/>
  <c r="Y63" i="5" s="1"/>
  <c r="Y8" i="5"/>
  <c r="Y27" i="5" s="1"/>
  <c r="Y58" i="5"/>
  <c r="Y77" i="5" s="1"/>
  <c r="Y61" i="5"/>
  <c r="Y80" i="5" s="1"/>
  <c r="Y5" i="5"/>
  <c r="Y24" i="5" s="1"/>
  <c r="Y57" i="5"/>
  <c r="Y76" i="5" s="1"/>
  <c r="Y7" i="5"/>
  <c r="Y26" i="5" s="1"/>
  <c r="Y53" i="5"/>
  <c r="Y72" i="5" s="1"/>
  <c r="Y47" i="5"/>
  <c r="Y66" i="5" s="1"/>
  <c r="Y11" i="5"/>
  <c r="Y30" i="5" s="1"/>
  <c r="Y18" i="5"/>
  <c r="Y37" i="5" s="1"/>
  <c r="Y10" i="5"/>
  <c r="Y29" i="5" s="1"/>
  <c r="Y59" i="5"/>
  <c r="Y78" i="5" s="1"/>
  <c r="Z84" i="3" l="1"/>
  <c r="Z81" i="3"/>
  <c r="Z82" i="3"/>
  <c r="BB1" i="4"/>
  <c r="BC2" i="4"/>
  <c r="X83" i="5"/>
  <c r="Y42" i="5"/>
  <c r="Y39" i="5"/>
  <c r="Y40" i="5"/>
  <c r="Y41" i="5" s="1"/>
  <c r="Z6" i="5"/>
  <c r="Z25" i="5" s="1"/>
  <c r="Z9" i="5"/>
  <c r="Z28" i="5" s="1"/>
  <c r="Z5" i="5"/>
  <c r="Z24" i="5" s="1"/>
  <c r="Z10" i="5"/>
  <c r="Z29" i="5" s="1"/>
  <c r="Z11" i="5"/>
  <c r="Z30" i="5" s="1"/>
  <c r="Z15" i="5"/>
  <c r="Z34" i="5" s="1"/>
  <c r="Z19" i="5"/>
  <c r="Z38" i="5" s="1"/>
  <c r="Z3" i="5"/>
  <c r="Z22" i="5" s="1"/>
  <c r="Z4" i="5"/>
  <c r="Z23" i="5" s="1"/>
  <c r="Z7" i="5"/>
  <c r="Z26" i="5" s="1"/>
  <c r="Z46" i="5"/>
  <c r="Z65" i="5" s="1"/>
  <c r="Z12" i="5"/>
  <c r="Z31" i="5" s="1"/>
  <c r="Z17" i="5"/>
  <c r="Z36" i="5" s="1"/>
  <c r="Z48" i="5"/>
  <c r="Z67" i="5" s="1"/>
  <c r="Z52" i="5"/>
  <c r="Z71" i="5" s="1"/>
  <c r="Z56" i="5"/>
  <c r="Z75" i="5" s="1"/>
  <c r="Z60" i="5"/>
  <c r="Z79" i="5" s="1"/>
  <c r="Z61" i="5"/>
  <c r="Z80" i="5" s="1"/>
  <c r="Z45" i="5"/>
  <c r="Z64" i="5" s="1"/>
  <c r="Z49" i="5"/>
  <c r="Z68" i="5" s="1"/>
  <c r="Z51" i="5"/>
  <c r="Z70" i="5" s="1"/>
  <c r="Z8" i="5"/>
  <c r="Z27" i="5" s="1"/>
  <c r="AA1" i="5"/>
  <c r="Z2" i="5"/>
  <c r="Z21" i="5" s="1"/>
  <c r="Z16" i="5"/>
  <c r="Z35" i="5" s="1"/>
  <c r="Z44" i="5"/>
  <c r="Z63" i="5" s="1"/>
  <c r="Z13" i="5"/>
  <c r="Z32" i="5" s="1"/>
  <c r="Z50" i="5"/>
  <c r="Z69" i="5" s="1"/>
  <c r="Z59" i="5"/>
  <c r="Z78" i="5" s="1"/>
  <c r="Z47" i="5"/>
  <c r="Z66" i="5" s="1"/>
  <c r="Z57" i="5"/>
  <c r="Z76" i="5" s="1"/>
  <c r="Z58" i="5"/>
  <c r="Z77" i="5" s="1"/>
  <c r="Z53" i="5"/>
  <c r="Z72" i="5" s="1"/>
  <c r="Z55" i="5"/>
  <c r="Z74" i="5" s="1"/>
  <c r="Z18" i="5"/>
  <c r="Z37" i="5" s="1"/>
  <c r="Z54" i="5"/>
  <c r="Z73" i="5" s="1"/>
  <c r="Z14" i="5"/>
  <c r="Z33" i="5" s="1"/>
  <c r="Y83" i="3"/>
  <c r="AB1" i="3"/>
  <c r="AA11" i="3"/>
  <c r="AA30" i="3" s="1"/>
  <c r="AA15" i="3"/>
  <c r="AA34" i="3" s="1"/>
  <c r="AA7" i="3"/>
  <c r="AA26" i="3" s="1"/>
  <c r="AA4" i="3"/>
  <c r="AA23" i="3" s="1"/>
  <c r="AA8" i="3"/>
  <c r="AA27" i="3" s="1"/>
  <c r="AA47" i="3"/>
  <c r="AA66" i="3" s="1"/>
  <c r="AA51" i="3"/>
  <c r="AA70" i="3" s="1"/>
  <c r="AA55" i="3"/>
  <c r="AA74" i="3" s="1"/>
  <c r="AA59" i="3"/>
  <c r="AA78" i="3" s="1"/>
  <c r="AA12" i="3"/>
  <c r="AA31" i="3" s="1"/>
  <c r="AA5" i="3"/>
  <c r="AA24" i="3" s="1"/>
  <c r="AA48" i="3"/>
  <c r="AA67" i="3" s="1"/>
  <c r="AA49" i="3"/>
  <c r="AA68" i="3" s="1"/>
  <c r="AA46" i="3"/>
  <c r="AA65" i="3" s="1"/>
  <c r="AA16" i="3"/>
  <c r="AA35" i="3" s="1"/>
  <c r="AA50" i="3"/>
  <c r="AA69" i="3" s="1"/>
  <c r="AA3" i="3"/>
  <c r="AA22" i="3" s="1"/>
  <c r="AA9" i="3"/>
  <c r="AA28" i="3" s="1"/>
  <c r="AA18" i="3"/>
  <c r="AA37" i="3" s="1"/>
  <c r="AA44" i="3"/>
  <c r="AA63" i="3" s="1"/>
  <c r="AA45" i="3"/>
  <c r="AA64" i="3" s="1"/>
  <c r="AA61" i="3"/>
  <c r="AA80" i="3" s="1"/>
  <c r="AA60" i="3"/>
  <c r="AA79" i="3" s="1"/>
  <c r="AA13" i="3"/>
  <c r="AA32" i="3" s="1"/>
  <c r="AA17" i="3"/>
  <c r="AA36" i="3" s="1"/>
  <c r="AA58" i="3"/>
  <c r="AA77" i="3" s="1"/>
  <c r="AA10" i="3"/>
  <c r="AA29" i="3" s="1"/>
  <c r="AA56" i="3"/>
  <c r="AA75" i="3" s="1"/>
  <c r="AA19" i="3"/>
  <c r="AA38" i="3" s="1"/>
  <c r="AA52" i="3"/>
  <c r="AA71" i="3" s="1"/>
  <c r="AA53" i="3"/>
  <c r="AA72" i="3" s="1"/>
  <c r="AA54" i="3"/>
  <c r="AA73" i="3" s="1"/>
  <c r="AA2" i="3"/>
  <c r="AA21" i="3" s="1"/>
  <c r="AA14" i="3"/>
  <c r="AA33" i="3" s="1"/>
  <c r="AA57" i="3"/>
  <c r="AA76" i="3" s="1"/>
  <c r="AA6" i="3"/>
  <c r="AA25" i="3" s="1"/>
  <c r="Y81" i="5"/>
  <c r="Y82" i="5"/>
  <c r="Y84" i="5"/>
  <c r="Z39" i="3"/>
  <c r="Z40" i="3"/>
  <c r="Z41" i="3" s="1"/>
  <c r="Z42" i="3"/>
  <c r="Z83" i="3" l="1"/>
  <c r="AB3" i="3"/>
  <c r="AB22" i="3" s="1"/>
  <c r="AB10" i="3"/>
  <c r="AB29" i="3" s="1"/>
  <c r="AB14" i="3"/>
  <c r="AB33" i="3" s="1"/>
  <c r="AB18" i="3"/>
  <c r="AB37" i="3" s="1"/>
  <c r="AC1" i="3"/>
  <c r="AB11" i="3"/>
  <c r="AB30" i="3" s="1"/>
  <c r="AB15" i="3"/>
  <c r="AB34" i="3" s="1"/>
  <c r="AB4" i="3"/>
  <c r="AB23" i="3" s="1"/>
  <c r="AB8" i="3"/>
  <c r="AB27" i="3" s="1"/>
  <c r="AB47" i="3"/>
  <c r="AB66" i="3" s="1"/>
  <c r="AB51" i="3"/>
  <c r="AB70" i="3" s="1"/>
  <c r="AB55" i="3"/>
  <c r="AB74" i="3" s="1"/>
  <c r="AB59" i="3"/>
  <c r="AB78" i="3" s="1"/>
  <c r="AB13" i="3"/>
  <c r="AB32" i="3" s="1"/>
  <c r="AB54" i="3"/>
  <c r="AB73" i="3" s="1"/>
  <c r="AB44" i="3"/>
  <c r="AB63" i="3" s="1"/>
  <c r="AB46" i="3"/>
  <c r="AB65" i="3" s="1"/>
  <c r="AB5" i="3"/>
  <c r="AB24" i="3" s="1"/>
  <c r="AB48" i="3"/>
  <c r="AB67" i="3" s="1"/>
  <c r="AB49" i="3"/>
  <c r="AB68" i="3" s="1"/>
  <c r="AB9" i="3"/>
  <c r="AB28" i="3" s="1"/>
  <c r="AB12" i="3"/>
  <c r="AB31" i="3" s="1"/>
  <c r="AB50" i="3"/>
  <c r="AB69" i="3" s="1"/>
  <c r="AB45" i="3"/>
  <c r="AB64" i="3" s="1"/>
  <c r="AB2" i="3"/>
  <c r="AB21" i="3" s="1"/>
  <c r="AB53" i="3"/>
  <c r="AB72" i="3" s="1"/>
  <c r="AB56" i="3"/>
  <c r="AB75" i="3" s="1"/>
  <c r="AB61" i="3"/>
  <c r="AB80" i="3" s="1"/>
  <c r="AB60" i="3"/>
  <c r="AB79" i="3" s="1"/>
  <c r="AB58" i="3"/>
  <c r="AB77" i="3" s="1"/>
  <c r="AB52" i="3"/>
  <c r="AB71" i="3" s="1"/>
  <c r="AB17" i="3"/>
  <c r="AB36" i="3" s="1"/>
  <c r="AB7" i="3"/>
  <c r="AB26" i="3" s="1"/>
  <c r="AB16" i="3"/>
  <c r="AB35" i="3" s="1"/>
  <c r="AB19" i="3"/>
  <c r="AB38" i="3" s="1"/>
  <c r="AB6" i="3"/>
  <c r="AB25" i="3" s="1"/>
  <c r="AB57" i="3"/>
  <c r="AB76" i="3" s="1"/>
  <c r="AA42" i="3"/>
  <c r="AA40" i="3"/>
  <c r="AA41" i="3" s="1"/>
  <c r="AA39" i="3"/>
  <c r="Z42" i="5"/>
  <c r="Z39" i="5"/>
  <c r="Z40" i="5"/>
  <c r="Z41" i="5" s="1"/>
  <c r="AA3" i="5"/>
  <c r="AA22" i="5" s="1"/>
  <c r="AA5" i="5"/>
  <c r="AA24" i="5" s="1"/>
  <c r="AA10" i="5"/>
  <c r="AA29" i="5" s="1"/>
  <c r="AA11" i="5"/>
  <c r="AA30" i="5" s="1"/>
  <c r="AA15" i="5"/>
  <c r="AA34" i="5" s="1"/>
  <c r="AA4" i="5"/>
  <c r="AA23" i="5" s="1"/>
  <c r="AA17" i="5"/>
  <c r="AA36" i="5" s="1"/>
  <c r="AA19" i="5"/>
  <c r="AA38" i="5" s="1"/>
  <c r="AA7" i="5"/>
  <c r="AA26" i="5" s="1"/>
  <c r="AA45" i="5"/>
  <c r="AA64" i="5" s="1"/>
  <c r="AA47" i="5"/>
  <c r="AA66" i="5" s="1"/>
  <c r="AA18" i="5"/>
  <c r="AA37" i="5" s="1"/>
  <c r="AA6" i="5"/>
  <c r="AA25" i="5" s="1"/>
  <c r="AA56" i="5"/>
  <c r="AA75" i="5" s="1"/>
  <c r="AA61" i="5"/>
  <c r="AA80" i="5" s="1"/>
  <c r="AA52" i="5"/>
  <c r="AA71" i="5" s="1"/>
  <c r="AA8" i="5"/>
  <c r="AA27" i="5" s="1"/>
  <c r="AA46" i="5"/>
  <c r="AA65" i="5" s="1"/>
  <c r="AA13" i="5"/>
  <c r="AA32" i="5" s="1"/>
  <c r="AA2" i="5"/>
  <c r="AA21" i="5" s="1"/>
  <c r="AA16" i="5"/>
  <c r="AA35" i="5" s="1"/>
  <c r="AB1" i="5"/>
  <c r="AA44" i="5"/>
  <c r="AA63" i="5" s="1"/>
  <c r="AA49" i="5"/>
  <c r="AA68" i="5" s="1"/>
  <c r="AA53" i="5"/>
  <c r="AA72" i="5" s="1"/>
  <c r="AA12" i="5"/>
  <c r="AA31" i="5" s="1"/>
  <c r="AA57" i="5"/>
  <c r="AA76" i="5" s="1"/>
  <c r="AA60" i="5"/>
  <c r="AA79" i="5" s="1"/>
  <c r="AA14" i="5"/>
  <c r="AA33" i="5" s="1"/>
  <c r="AA50" i="5"/>
  <c r="AA69" i="5" s="1"/>
  <c r="AA58" i="5"/>
  <c r="AA77" i="5" s="1"/>
  <c r="AA9" i="5"/>
  <c r="AA28" i="5" s="1"/>
  <c r="AA59" i="5"/>
  <c r="AA78" i="5" s="1"/>
  <c r="AA48" i="5"/>
  <c r="AA67" i="5" s="1"/>
  <c r="AA54" i="5"/>
  <c r="AA73" i="5" s="1"/>
  <c r="AA51" i="5"/>
  <c r="AA70" i="5" s="1"/>
  <c r="AA55" i="5"/>
  <c r="AA74" i="5" s="1"/>
  <c r="Z81" i="5"/>
  <c r="Z82" i="5"/>
  <c r="Z84" i="5"/>
  <c r="AA84" i="3"/>
  <c r="AA81" i="3"/>
  <c r="AA82" i="3"/>
  <c r="BC1" i="4"/>
  <c r="BD2" i="4"/>
  <c r="Y83" i="5"/>
  <c r="AB4" i="5" l="1"/>
  <c r="AB23" i="5" s="1"/>
  <c r="AB7" i="5"/>
  <c r="AB26" i="5" s="1"/>
  <c r="AB3" i="5"/>
  <c r="AB22" i="5" s="1"/>
  <c r="AB5" i="5"/>
  <c r="AB24" i="5" s="1"/>
  <c r="AB10" i="5"/>
  <c r="AB29" i="5" s="1"/>
  <c r="AB11" i="5"/>
  <c r="AB30" i="5" s="1"/>
  <c r="AB15" i="5"/>
  <c r="AB34" i="5" s="1"/>
  <c r="AB9" i="5"/>
  <c r="AB28" i="5" s="1"/>
  <c r="AB17" i="5"/>
  <c r="AB36" i="5" s="1"/>
  <c r="AB19" i="5"/>
  <c r="AB38" i="5" s="1"/>
  <c r="AB8" i="5"/>
  <c r="AB27" i="5" s="1"/>
  <c r="AB45" i="5"/>
  <c r="AB64" i="5" s="1"/>
  <c r="AC1" i="5"/>
  <c r="AB14" i="5"/>
  <c r="AB33" i="5" s="1"/>
  <c r="AB51" i="5"/>
  <c r="AB70" i="5" s="1"/>
  <c r="AB55" i="5"/>
  <c r="AB74" i="5" s="1"/>
  <c r="AB59" i="5"/>
  <c r="AB78" i="5" s="1"/>
  <c r="AB47" i="5"/>
  <c r="AB66" i="5" s="1"/>
  <c r="AB53" i="5"/>
  <c r="AB72" i="5" s="1"/>
  <c r="AB58" i="5"/>
  <c r="AB77" i="5" s="1"/>
  <c r="AB18" i="5"/>
  <c r="AB37" i="5" s="1"/>
  <c r="AB6" i="5"/>
  <c r="AB25" i="5" s="1"/>
  <c r="AB56" i="5"/>
  <c r="AB75" i="5" s="1"/>
  <c r="AB61" i="5"/>
  <c r="AB80" i="5" s="1"/>
  <c r="AB44" i="5"/>
  <c r="AB63" i="5" s="1"/>
  <c r="AB57" i="5"/>
  <c r="AB76" i="5" s="1"/>
  <c r="AB60" i="5"/>
  <c r="AB79" i="5" s="1"/>
  <c r="AB2" i="5"/>
  <c r="AB21" i="5" s="1"/>
  <c r="AB16" i="5"/>
  <c r="AB35" i="5" s="1"/>
  <c r="AB12" i="5"/>
  <c r="AB31" i="5" s="1"/>
  <c r="AB54" i="5"/>
  <c r="AB73" i="5" s="1"/>
  <c r="AB50" i="5"/>
  <c r="AB69" i="5" s="1"/>
  <c r="AB13" i="5"/>
  <c r="AB32" i="5" s="1"/>
  <c r="AB49" i="5"/>
  <c r="AB68" i="5" s="1"/>
  <c r="AB46" i="5"/>
  <c r="AB65" i="5" s="1"/>
  <c r="AB48" i="5"/>
  <c r="AB67" i="5" s="1"/>
  <c r="AB52" i="5"/>
  <c r="AB71" i="5" s="1"/>
  <c r="BD1" i="4"/>
  <c r="BE2" i="4"/>
  <c r="AA81" i="5"/>
  <c r="AA84" i="5"/>
  <c r="AA82" i="5"/>
  <c r="AC2" i="3"/>
  <c r="AC21" i="3" s="1"/>
  <c r="AC6" i="3"/>
  <c r="AC25" i="3" s="1"/>
  <c r="AC3" i="3"/>
  <c r="AC22" i="3" s="1"/>
  <c r="AC10" i="3"/>
  <c r="AC29" i="3" s="1"/>
  <c r="AC14" i="3"/>
  <c r="AC33" i="3" s="1"/>
  <c r="AD1" i="3"/>
  <c r="AC16" i="3"/>
  <c r="AC35" i="3" s="1"/>
  <c r="AC46" i="3"/>
  <c r="AC65" i="3" s="1"/>
  <c r="AC50" i="3"/>
  <c r="AC69" i="3" s="1"/>
  <c r="AC54" i="3"/>
  <c r="AC73" i="3" s="1"/>
  <c r="AC58" i="3"/>
  <c r="AC77" i="3" s="1"/>
  <c r="AC7" i="3"/>
  <c r="AC26" i="3" s="1"/>
  <c r="AC51" i="3"/>
  <c r="AC70" i="3" s="1"/>
  <c r="AC52" i="3"/>
  <c r="AC71" i="3" s="1"/>
  <c r="AC53" i="3"/>
  <c r="AC72" i="3" s="1"/>
  <c r="AC18" i="3"/>
  <c r="AC37" i="3" s="1"/>
  <c r="AC13" i="3"/>
  <c r="AC32" i="3" s="1"/>
  <c r="AC12" i="3"/>
  <c r="AC31" i="3" s="1"/>
  <c r="AC9" i="3"/>
  <c r="AC28" i="3" s="1"/>
  <c r="AC15" i="3"/>
  <c r="AC34" i="3" s="1"/>
  <c r="AC45" i="3"/>
  <c r="AC64" i="3" s="1"/>
  <c r="AC5" i="3"/>
  <c r="AC24" i="3" s="1"/>
  <c r="AC47" i="3"/>
  <c r="AC66" i="3" s="1"/>
  <c r="AC48" i="3"/>
  <c r="AC67" i="3" s="1"/>
  <c r="AC49" i="3"/>
  <c r="AC68" i="3" s="1"/>
  <c r="AC44" i="3"/>
  <c r="AC63" i="3" s="1"/>
  <c r="AC57" i="3"/>
  <c r="AC76" i="3" s="1"/>
  <c r="AC56" i="3"/>
  <c r="AC75" i="3" s="1"/>
  <c r="AC60" i="3"/>
  <c r="AC79" i="3" s="1"/>
  <c r="AC17" i="3"/>
  <c r="AC36" i="3" s="1"/>
  <c r="AC55" i="3"/>
  <c r="AC74" i="3" s="1"/>
  <c r="AC61" i="3"/>
  <c r="AC80" i="3" s="1"/>
  <c r="AC8" i="3"/>
  <c r="AC27" i="3" s="1"/>
  <c r="AC11" i="3"/>
  <c r="AC30" i="3" s="1"/>
  <c r="AC19" i="3"/>
  <c r="AC38" i="3" s="1"/>
  <c r="AC59" i="3"/>
  <c r="AC78" i="3" s="1"/>
  <c r="AC4" i="3"/>
  <c r="AC23" i="3" s="1"/>
  <c r="AA39" i="5"/>
  <c r="AA40" i="5"/>
  <c r="AA41" i="5" s="1"/>
  <c r="AA42" i="5"/>
  <c r="Z83" i="5"/>
  <c r="AB84" i="3"/>
  <c r="AB82" i="3"/>
  <c r="AB81" i="3"/>
  <c r="AA83" i="3"/>
  <c r="AB42" i="3"/>
  <c r="AB39" i="3"/>
  <c r="AB40" i="3"/>
  <c r="AB41" i="3" s="1"/>
  <c r="AD2" i="3" l="1"/>
  <c r="AD21" i="3" s="1"/>
  <c r="AD4" i="3"/>
  <c r="AD23" i="3" s="1"/>
  <c r="AD3" i="3"/>
  <c r="AD22" i="3" s="1"/>
  <c r="AD10" i="3"/>
  <c r="AD29" i="3" s="1"/>
  <c r="AD14" i="3"/>
  <c r="AD33" i="3" s="1"/>
  <c r="AE1" i="3"/>
  <c r="AD13" i="3"/>
  <c r="AD32" i="3" s="1"/>
  <c r="AD18" i="3"/>
  <c r="AD37" i="3" s="1"/>
  <c r="AD16" i="3"/>
  <c r="AD35" i="3" s="1"/>
  <c r="AD46" i="3"/>
  <c r="AD65" i="3" s="1"/>
  <c r="AD50" i="3"/>
  <c r="AD69" i="3" s="1"/>
  <c r="AD54" i="3"/>
  <c r="AD73" i="3" s="1"/>
  <c r="AD58" i="3"/>
  <c r="AD77" i="3" s="1"/>
  <c r="AD47" i="3"/>
  <c r="AD66" i="3" s="1"/>
  <c r="AD48" i="3"/>
  <c r="AD67" i="3" s="1"/>
  <c r="AD7" i="3"/>
  <c r="AD26" i="3" s="1"/>
  <c r="AD51" i="3"/>
  <c r="AD70" i="3" s="1"/>
  <c r="AD52" i="3"/>
  <c r="AD71" i="3" s="1"/>
  <c r="AD53" i="3"/>
  <c r="AD72" i="3" s="1"/>
  <c r="AD12" i="3"/>
  <c r="AD31" i="3" s="1"/>
  <c r="AD5" i="3"/>
  <c r="AD24" i="3" s="1"/>
  <c r="AD49" i="3"/>
  <c r="AD68" i="3" s="1"/>
  <c r="AD61" i="3"/>
  <c r="AD80" i="3" s="1"/>
  <c r="AD60" i="3"/>
  <c r="AD79" i="3" s="1"/>
  <c r="AD57" i="3"/>
  <c r="AD76" i="3" s="1"/>
  <c r="AD55" i="3"/>
  <c r="AD74" i="3" s="1"/>
  <c r="AD15" i="3"/>
  <c r="AD34" i="3" s="1"/>
  <c r="AD44" i="3"/>
  <c r="AD63" i="3" s="1"/>
  <c r="AD17" i="3"/>
  <c r="AD36" i="3" s="1"/>
  <c r="AD8" i="3"/>
  <c r="AD27" i="3" s="1"/>
  <c r="AD11" i="3"/>
  <c r="AD30" i="3" s="1"/>
  <c r="AD19" i="3"/>
  <c r="AD38" i="3" s="1"/>
  <c r="AD6" i="3"/>
  <c r="AD25" i="3" s="1"/>
  <c r="AD9" i="3"/>
  <c r="AD28" i="3" s="1"/>
  <c r="AD59" i="3"/>
  <c r="AD78" i="3" s="1"/>
  <c r="AD56" i="3"/>
  <c r="AD75" i="3" s="1"/>
  <c r="AD45" i="3"/>
  <c r="AD64" i="3" s="1"/>
  <c r="AB42" i="5"/>
  <c r="AB39" i="5"/>
  <c r="AB40" i="5"/>
  <c r="AB41" i="5" s="1"/>
  <c r="AB84" i="5"/>
  <c r="AB81" i="5"/>
  <c r="AB82" i="5"/>
  <c r="AC42" i="3"/>
  <c r="AC39" i="3"/>
  <c r="AC40" i="3"/>
  <c r="AC41" i="3" s="1"/>
  <c r="AC84" i="3"/>
  <c r="AC82" i="3"/>
  <c r="AC81" i="3"/>
  <c r="BE1" i="4"/>
  <c r="BF2" i="4"/>
  <c r="AA83" i="5"/>
  <c r="AB83" i="3"/>
  <c r="AC4" i="5"/>
  <c r="AC23" i="5" s="1"/>
  <c r="AC5" i="5"/>
  <c r="AC24" i="5" s="1"/>
  <c r="AC8" i="5"/>
  <c r="AC27" i="5" s="1"/>
  <c r="AD1" i="5"/>
  <c r="AC7" i="5"/>
  <c r="AC26" i="5" s="1"/>
  <c r="AC14" i="5"/>
  <c r="AC33" i="5" s="1"/>
  <c r="AC18" i="5"/>
  <c r="AC37" i="5" s="1"/>
  <c r="AC9" i="5"/>
  <c r="AC28" i="5" s="1"/>
  <c r="AC17" i="5"/>
  <c r="AC36" i="5" s="1"/>
  <c r="AC19" i="5"/>
  <c r="AC38" i="5" s="1"/>
  <c r="AC16" i="5"/>
  <c r="AC35" i="5" s="1"/>
  <c r="AC45" i="5"/>
  <c r="AC64" i="5" s="1"/>
  <c r="AC11" i="5"/>
  <c r="AC30" i="5" s="1"/>
  <c r="AC44" i="5"/>
  <c r="AC63" i="5" s="1"/>
  <c r="AC51" i="5"/>
  <c r="AC70" i="5" s="1"/>
  <c r="AC55" i="5"/>
  <c r="AC74" i="5" s="1"/>
  <c r="AC59" i="5"/>
  <c r="AC78" i="5" s="1"/>
  <c r="AC2" i="5"/>
  <c r="AC21" i="5" s="1"/>
  <c r="AC10" i="5"/>
  <c r="AC29" i="5" s="1"/>
  <c r="AC48" i="5"/>
  <c r="AC67" i="5" s="1"/>
  <c r="AC53" i="5"/>
  <c r="AC72" i="5" s="1"/>
  <c r="AC58" i="5"/>
  <c r="AC77" i="5" s="1"/>
  <c r="AC3" i="5"/>
  <c r="AC22" i="5" s="1"/>
  <c r="AC12" i="5"/>
  <c r="AC31" i="5" s="1"/>
  <c r="AC57" i="5"/>
  <c r="AC76" i="5" s="1"/>
  <c r="AC60" i="5"/>
  <c r="AC79" i="5" s="1"/>
  <c r="AC52" i="5"/>
  <c r="AC71" i="5" s="1"/>
  <c r="AC13" i="5"/>
  <c r="AC32" i="5" s="1"/>
  <c r="AC47" i="5"/>
  <c r="AC66" i="5" s="1"/>
  <c r="AC56" i="5"/>
  <c r="AC75" i="5" s="1"/>
  <c r="AC50" i="5"/>
  <c r="AC69" i="5" s="1"/>
  <c r="AC6" i="5"/>
  <c r="AC25" i="5" s="1"/>
  <c r="AC46" i="5"/>
  <c r="AC65" i="5" s="1"/>
  <c r="AC49" i="5"/>
  <c r="AC68" i="5" s="1"/>
  <c r="AC54" i="5"/>
  <c r="AC73" i="5" s="1"/>
  <c r="AC61" i="5"/>
  <c r="AC80" i="5" s="1"/>
  <c r="AC15" i="5"/>
  <c r="AC34" i="5" s="1"/>
  <c r="AD2" i="5" l="1"/>
  <c r="AD21" i="5" s="1"/>
  <c r="AE1" i="5"/>
  <c r="AD7" i="5"/>
  <c r="AD26" i="5" s="1"/>
  <c r="AD14" i="5"/>
  <c r="AD33" i="5" s="1"/>
  <c r="AD9" i="5"/>
  <c r="AD28" i="5" s="1"/>
  <c r="AD6" i="5"/>
  <c r="AD25" i="5" s="1"/>
  <c r="AD19" i="5"/>
  <c r="AD38" i="5" s="1"/>
  <c r="AD8" i="5"/>
  <c r="AD27" i="5" s="1"/>
  <c r="AD16" i="5"/>
  <c r="AD35" i="5" s="1"/>
  <c r="AD4" i="5"/>
  <c r="AD23" i="5" s="1"/>
  <c r="AD11" i="5"/>
  <c r="AD30" i="5" s="1"/>
  <c r="AD44" i="5"/>
  <c r="AD63" i="5" s="1"/>
  <c r="AD45" i="5"/>
  <c r="AD64" i="5" s="1"/>
  <c r="AD10" i="5"/>
  <c r="AD29" i="5" s="1"/>
  <c r="AD48" i="5"/>
  <c r="AD67" i="5" s="1"/>
  <c r="AD18" i="5"/>
  <c r="AD37" i="5" s="1"/>
  <c r="AD53" i="5"/>
  <c r="AD72" i="5" s="1"/>
  <c r="AD58" i="5"/>
  <c r="AD77" i="5" s="1"/>
  <c r="AD5" i="5"/>
  <c r="AD24" i="5" s="1"/>
  <c r="AD12" i="5"/>
  <c r="AD31" i="5" s="1"/>
  <c r="AD3" i="5"/>
  <c r="AD22" i="5" s="1"/>
  <c r="AD46" i="5"/>
  <c r="AD65" i="5" s="1"/>
  <c r="AD17" i="5"/>
  <c r="AD36" i="5" s="1"/>
  <c r="AD57" i="5"/>
  <c r="AD76" i="5" s="1"/>
  <c r="AD60" i="5"/>
  <c r="AD79" i="5" s="1"/>
  <c r="AD47" i="5"/>
  <c r="AD66" i="5" s="1"/>
  <c r="AD51" i="5"/>
  <c r="AD70" i="5" s="1"/>
  <c r="AD55" i="5"/>
  <c r="AD74" i="5" s="1"/>
  <c r="AD56" i="5"/>
  <c r="AD75" i="5" s="1"/>
  <c r="AD59" i="5"/>
  <c r="AD78" i="5" s="1"/>
  <c r="AD13" i="5"/>
  <c r="AD32" i="5" s="1"/>
  <c r="AD15" i="5"/>
  <c r="AD34" i="5" s="1"/>
  <c r="AD61" i="5"/>
  <c r="AD80" i="5" s="1"/>
  <c r="AD49" i="5"/>
  <c r="AD68" i="5" s="1"/>
  <c r="AD50" i="5"/>
  <c r="AD69" i="5" s="1"/>
  <c r="AD54" i="5"/>
  <c r="AD73" i="5" s="1"/>
  <c r="AD52" i="5"/>
  <c r="AD71" i="5" s="1"/>
  <c r="AF1" i="3"/>
  <c r="AE9" i="3"/>
  <c r="AE28" i="3" s="1"/>
  <c r="AE13" i="3"/>
  <c r="AE32" i="3" s="1"/>
  <c r="AE17" i="3"/>
  <c r="AE36" i="3" s="1"/>
  <c r="AE4" i="3"/>
  <c r="AE23" i="3" s="1"/>
  <c r="AE3" i="3"/>
  <c r="AE22" i="3" s="1"/>
  <c r="AE10" i="3"/>
  <c r="AE29" i="3" s="1"/>
  <c r="AE14" i="3"/>
  <c r="AE33" i="3" s="1"/>
  <c r="AE15" i="3"/>
  <c r="AE34" i="3" s="1"/>
  <c r="AE18" i="3"/>
  <c r="AE37" i="3" s="1"/>
  <c r="AE16" i="3"/>
  <c r="AE35" i="3" s="1"/>
  <c r="AE46" i="3"/>
  <c r="AE65" i="3" s="1"/>
  <c r="AE50" i="3"/>
  <c r="AE69" i="3" s="1"/>
  <c r="AE54" i="3"/>
  <c r="AE73" i="3" s="1"/>
  <c r="AE58" i="3"/>
  <c r="AE77" i="3" s="1"/>
  <c r="AE2" i="3"/>
  <c r="AE21" i="3" s="1"/>
  <c r="AE19" i="3"/>
  <c r="AE38" i="3" s="1"/>
  <c r="AE55" i="3"/>
  <c r="AE74" i="3" s="1"/>
  <c r="AE56" i="3"/>
  <c r="AE75" i="3" s="1"/>
  <c r="AE57" i="3"/>
  <c r="AE76" i="3" s="1"/>
  <c r="AE61" i="3"/>
  <c r="AE80" i="3" s="1"/>
  <c r="AE48" i="3"/>
  <c r="AE67" i="3" s="1"/>
  <c r="AE5" i="3"/>
  <c r="AE24" i="3" s="1"/>
  <c r="AE49" i="3"/>
  <c r="AE68" i="3" s="1"/>
  <c r="AE7" i="3"/>
  <c r="AE26" i="3" s="1"/>
  <c r="AE51" i="3"/>
  <c r="AE70" i="3" s="1"/>
  <c r="AE52" i="3"/>
  <c r="AE71" i="3" s="1"/>
  <c r="AE53" i="3"/>
  <c r="AE72" i="3" s="1"/>
  <c r="AE47" i="3"/>
  <c r="AE66" i="3" s="1"/>
  <c r="AE8" i="3"/>
  <c r="AE27" i="3" s="1"/>
  <c r="AE11" i="3"/>
  <c r="AE30" i="3" s="1"/>
  <c r="AE45" i="3"/>
  <c r="AE64" i="3" s="1"/>
  <c r="AE59" i="3"/>
  <c r="AE78" i="3" s="1"/>
  <c r="AE60" i="3"/>
  <c r="AE79" i="3" s="1"/>
  <c r="AE12" i="3"/>
  <c r="AE31" i="3" s="1"/>
  <c r="AE44" i="3"/>
  <c r="AE63" i="3" s="1"/>
  <c r="AE6" i="3"/>
  <c r="AE25" i="3" s="1"/>
  <c r="AC42" i="5"/>
  <c r="AC39" i="5"/>
  <c r="AC40" i="5"/>
  <c r="AC41" i="5" s="1"/>
  <c r="BF1" i="4"/>
  <c r="BG2" i="4"/>
  <c r="AB83" i="5"/>
  <c r="AC84" i="5"/>
  <c r="AC81" i="5"/>
  <c r="AC82" i="5"/>
  <c r="AC83" i="3"/>
  <c r="AD84" i="3"/>
  <c r="AD81" i="3"/>
  <c r="AD82" i="3"/>
  <c r="AD40" i="3"/>
  <c r="AD41" i="3" s="1"/>
  <c r="AD39" i="3"/>
  <c r="AD42" i="3"/>
  <c r="AD83" i="3" l="1"/>
  <c r="BG1" i="4"/>
  <c r="BH2" i="4"/>
  <c r="AC83" i="5"/>
  <c r="AE81" i="3"/>
  <c r="AE84" i="3"/>
  <c r="AE82" i="3"/>
  <c r="AF5" i="3"/>
  <c r="AF24" i="3" s="1"/>
  <c r="AG1" i="3"/>
  <c r="AF9" i="3"/>
  <c r="AF28" i="3" s="1"/>
  <c r="AF13" i="3"/>
  <c r="AF32" i="3" s="1"/>
  <c r="AF17" i="3"/>
  <c r="AF36" i="3" s="1"/>
  <c r="AF4" i="3"/>
  <c r="AF23" i="3" s="1"/>
  <c r="AF7" i="3"/>
  <c r="AF26" i="3" s="1"/>
  <c r="AF11" i="3"/>
  <c r="AF30" i="3" s="1"/>
  <c r="AF19" i="3"/>
  <c r="AF38" i="3" s="1"/>
  <c r="AF45" i="3"/>
  <c r="AF64" i="3" s="1"/>
  <c r="AF49" i="3"/>
  <c r="AF68" i="3" s="1"/>
  <c r="AF53" i="3"/>
  <c r="AF72" i="3" s="1"/>
  <c r="AF57" i="3"/>
  <c r="AF76" i="3" s="1"/>
  <c r="AF61" i="3"/>
  <c r="AF80" i="3" s="1"/>
  <c r="AF15" i="3"/>
  <c r="AF34" i="3" s="1"/>
  <c r="AF18" i="3"/>
  <c r="AF37" i="3" s="1"/>
  <c r="AF10" i="3"/>
  <c r="AF29" i="3" s="1"/>
  <c r="AF51" i="3"/>
  <c r="AF70" i="3" s="1"/>
  <c r="AF2" i="3"/>
  <c r="AF21" i="3" s="1"/>
  <c r="AF54" i="3"/>
  <c r="AF73" i="3" s="1"/>
  <c r="AF55" i="3"/>
  <c r="AF74" i="3" s="1"/>
  <c r="AF56" i="3"/>
  <c r="AF75" i="3" s="1"/>
  <c r="AF50" i="3"/>
  <c r="AF69" i="3" s="1"/>
  <c r="AF52" i="3"/>
  <c r="AF71" i="3" s="1"/>
  <c r="AF6" i="3"/>
  <c r="AF25" i="3" s="1"/>
  <c r="AF46" i="3"/>
  <c r="AF65" i="3" s="1"/>
  <c r="AF3" i="3"/>
  <c r="AF22" i="3" s="1"/>
  <c r="AF58" i="3"/>
  <c r="AF77" i="3" s="1"/>
  <c r="AF12" i="3"/>
  <c r="AF31" i="3" s="1"/>
  <c r="AF47" i="3"/>
  <c r="AF66" i="3" s="1"/>
  <c r="AF8" i="3"/>
  <c r="AF27" i="3" s="1"/>
  <c r="AF59" i="3"/>
  <c r="AF78" i="3" s="1"/>
  <c r="AF16" i="3"/>
  <c r="AF35" i="3" s="1"/>
  <c r="AF48" i="3"/>
  <c r="AF67" i="3" s="1"/>
  <c r="AF44" i="3"/>
  <c r="AF63" i="3" s="1"/>
  <c r="AF60" i="3"/>
  <c r="AF79" i="3" s="1"/>
  <c r="AF14" i="3"/>
  <c r="AF33" i="3" s="1"/>
  <c r="AE2" i="5"/>
  <c r="AE21" i="5" s="1"/>
  <c r="AF1" i="5"/>
  <c r="AE7" i="5"/>
  <c r="AE26" i="5" s="1"/>
  <c r="AE14" i="5"/>
  <c r="AE33" i="5" s="1"/>
  <c r="AE18" i="5"/>
  <c r="AE37" i="5" s="1"/>
  <c r="AE4" i="5"/>
  <c r="AE23" i="5" s="1"/>
  <c r="AE44" i="5"/>
  <c r="AE63" i="5" s="1"/>
  <c r="AE6" i="5"/>
  <c r="AE25" i="5" s="1"/>
  <c r="AE19" i="5"/>
  <c r="AE38" i="5" s="1"/>
  <c r="AE8" i="5"/>
  <c r="AE27" i="5" s="1"/>
  <c r="AE16" i="5"/>
  <c r="AE35" i="5" s="1"/>
  <c r="AE50" i="5"/>
  <c r="AE69" i="5" s="1"/>
  <c r="AE54" i="5"/>
  <c r="AE73" i="5" s="1"/>
  <c r="AE58" i="5"/>
  <c r="AE77" i="5" s="1"/>
  <c r="AE11" i="5"/>
  <c r="AE30" i="5" s="1"/>
  <c r="AE12" i="5"/>
  <c r="AE31" i="5" s="1"/>
  <c r="AE13" i="5"/>
  <c r="AE32" i="5" s="1"/>
  <c r="AE55" i="5"/>
  <c r="AE74" i="5" s="1"/>
  <c r="AE60" i="5"/>
  <c r="AE79" i="5" s="1"/>
  <c r="AE10" i="5"/>
  <c r="AE29" i="5" s="1"/>
  <c r="AE45" i="5"/>
  <c r="AE64" i="5" s="1"/>
  <c r="AE48" i="5"/>
  <c r="AE67" i="5" s="1"/>
  <c r="AE49" i="5"/>
  <c r="AE68" i="5" s="1"/>
  <c r="AE5" i="5"/>
  <c r="AE24" i="5" s="1"/>
  <c r="AE9" i="5"/>
  <c r="AE28" i="5" s="1"/>
  <c r="AE47" i="5"/>
  <c r="AE66" i="5" s="1"/>
  <c r="AE46" i="5"/>
  <c r="AE65" i="5" s="1"/>
  <c r="AE17" i="5"/>
  <c r="AE36" i="5" s="1"/>
  <c r="AE56" i="5"/>
  <c r="AE75" i="5" s="1"/>
  <c r="AE59" i="5"/>
  <c r="AE78" i="5" s="1"/>
  <c r="AE3" i="5"/>
  <c r="AE22" i="5" s="1"/>
  <c r="AE61" i="5"/>
  <c r="AE80" i="5" s="1"/>
  <c r="AE53" i="5"/>
  <c r="AE72" i="5" s="1"/>
  <c r="AE57" i="5"/>
  <c r="AE76" i="5" s="1"/>
  <c r="AE15" i="5"/>
  <c r="AE34" i="5" s="1"/>
  <c r="AE51" i="5"/>
  <c r="AE70" i="5" s="1"/>
  <c r="AE52" i="5"/>
  <c r="AE71" i="5" s="1"/>
  <c r="AE42" i="3"/>
  <c r="AE40" i="3"/>
  <c r="AE41" i="3" s="1"/>
  <c r="AE39" i="3"/>
  <c r="AD82" i="5"/>
  <c r="AD81" i="5"/>
  <c r="AD84" i="5"/>
  <c r="AD39" i="5"/>
  <c r="AD42" i="5"/>
  <c r="AD40" i="5"/>
  <c r="AD41" i="5" s="1"/>
  <c r="AE39" i="5" l="1"/>
  <c r="AE40" i="5"/>
  <c r="AE41" i="5" s="1"/>
  <c r="AE42" i="5"/>
  <c r="AG5" i="3"/>
  <c r="AG24" i="3" s="1"/>
  <c r="AG9" i="3"/>
  <c r="AG28" i="3" s="1"/>
  <c r="AG13" i="3"/>
  <c r="AG32" i="3" s="1"/>
  <c r="AG4" i="3"/>
  <c r="AG23" i="3" s="1"/>
  <c r="AG3" i="3"/>
  <c r="AG22" i="3" s="1"/>
  <c r="AG7" i="3"/>
  <c r="AG26" i="3" s="1"/>
  <c r="AG11" i="3"/>
  <c r="AG30" i="3" s="1"/>
  <c r="AG19" i="3"/>
  <c r="AG38" i="3" s="1"/>
  <c r="AG45" i="3"/>
  <c r="AG64" i="3" s="1"/>
  <c r="AG49" i="3"/>
  <c r="AG68" i="3" s="1"/>
  <c r="AG53" i="3"/>
  <c r="AG72" i="3" s="1"/>
  <c r="AG57" i="3"/>
  <c r="AG76" i="3" s="1"/>
  <c r="AG61" i="3"/>
  <c r="AG80" i="3" s="1"/>
  <c r="AG15" i="3"/>
  <c r="AG34" i="3" s="1"/>
  <c r="AG58" i="3"/>
  <c r="AG77" i="3" s="1"/>
  <c r="AG59" i="3"/>
  <c r="AG78" i="3" s="1"/>
  <c r="AG60" i="3"/>
  <c r="AG79" i="3" s="1"/>
  <c r="AG51" i="3"/>
  <c r="AG70" i="3" s="1"/>
  <c r="AG10" i="3"/>
  <c r="AG29" i="3" s="1"/>
  <c r="AG52" i="3"/>
  <c r="AG71" i="3" s="1"/>
  <c r="AG2" i="3"/>
  <c r="AG21" i="3" s="1"/>
  <c r="AG54" i="3"/>
  <c r="AG73" i="3" s="1"/>
  <c r="AG55" i="3"/>
  <c r="AG74" i="3" s="1"/>
  <c r="AG56" i="3"/>
  <c r="AG75" i="3" s="1"/>
  <c r="AG18" i="3"/>
  <c r="AG37" i="3" s="1"/>
  <c r="AG50" i="3"/>
  <c r="AG69" i="3" s="1"/>
  <c r="AG14" i="3"/>
  <c r="AG33" i="3" s="1"/>
  <c r="AG48" i="3"/>
  <c r="AG67" i="3" s="1"/>
  <c r="AG6" i="3"/>
  <c r="AG25" i="3" s="1"/>
  <c r="AG46" i="3"/>
  <c r="AG65" i="3" s="1"/>
  <c r="AG8" i="3"/>
  <c r="AG27" i="3" s="1"/>
  <c r="AH1" i="3"/>
  <c r="AG17" i="3"/>
  <c r="AG36" i="3" s="1"/>
  <c r="AG16" i="3"/>
  <c r="AG35" i="3" s="1"/>
  <c r="AG12" i="3"/>
  <c r="AG31" i="3" s="1"/>
  <c r="AG47" i="3"/>
  <c r="AG66" i="3" s="1"/>
  <c r="AG44" i="3"/>
  <c r="AG63" i="3" s="1"/>
  <c r="AF82" i="3"/>
  <c r="AF81" i="3"/>
  <c r="AF83" i="3" s="1"/>
  <c r="AF84" i="3"/>
  <c r="AE83" i="3"/>
  <c r="AE82" i="5"/>
  <c r="AE81" i="5"/>
  <c r="AE83" i="5" s="1"/>
  <c r="AE84" i="5"/>
  <c r="BI2" i="4"/>
  <c r="BH1" i="4"/>
  <c r="AF3" i="5"/>
  <c r="AF22" i="5" s="1"/>
  <c r="AF4" i="5"/>
  <c r="AF23" i="5" s="1"/>
  <c r="AF13" i="5"/>
  <c r="AF32" i="5" s="1"/>
  <c r="AF17" i="5"/>
  <c r="AF36" i="5" s="1"/>
  <c r="AG1" i="5"/>
  <c r="AF6" i="5"/>
  <c r="AF25" i="5" s="1"/>
  <c r="AF16" i="5"/>
  <c r="AF35" i="5" s="1"/>
  <c r="AF7" i="5"/>
  <c r="AF26" i="5" s="1"/>
  <c r="AF44" i="5"/>
  <c r="AF63" i="5" s="1"/>
  <c r="AF19" i="5"/>
  <c r="AF38" i="5" s="1"/>
  <c r="AF10" i="5"/>
  <c r="AF29" i="5" s="1"/>
  <c r="AF18" i="5"/>
  <c r="AF37" i="5" s="1"/>
  <c r="AF14" i="5"/>
  <c r="AF33" i="5" s="1"/>
  <c r="AF50" i="5"/>
  <c r="AF69" i="5" s="1"/>
  <c r="AF54" i="5"/>
  <c r="AF73" i="5" s="1"/>
  <c r="AF58" i="5"/>
  <c r="AF77" i="5" s="1"/>
  <c r="AF46" i="5"/>
  <c r="AF65" i="5" s="1"/>
  <c r="AF2" i="5"/>
  <c r="AF21" i="5" s="1"/>
  <c r="AF11" i="5"/>
  <c r="AF30" i="5" s="1"/>
  <c r="AF12" i="5"/>
  <c r="AF31" i="5" s="1"/>
  <c r="AF55" i="5"/>
  <c r="AF74" i="5" s="1"/>
  <c r="AF60" i="5"/>
  <c r="AF79" i="5" s="1"/>
  <c r="AF49" i="5"/>
  <c r="AF68" i="5" s="1"/>
  <c r="AF5" i="5"/>
  <c r="AF24" i="5" s="1"/>
  <c r="AF8" i="5"/>
  <c r="AF27" i="5" s="1"/>
  <c r="AF45" i="5"/>
  <c r="AF64" i="5" s="1"/>
  <c r="AF15" i="5"/>
  <c r="AF34" i="5" s="1"/>
  <c r="AF48" i="5"/>
  <c r="AF67" i="5" s="1"/>
  <c r="AF61" i="5"/>
  <c r="AF80" i="5" s="1"/>
  <c r="AF47" i="5"/>
  <c r="AF66" i="5" s="1"/>
  <c r="AF56" i="5"/>
  <c r="AF75" i="5" s="1"/>
  <c r="AF59" i="5"/>
  <c r="AF78" i="5" s="1"/>
  <c r="AF52" i="5"/>
  <c r="AF71" i="5" s="1"/>
  <c r="AF9" i="5"/>
  <c r="AF28" i="5" s="1"/>
  <c r="AF53" i="5"/>
  <c r="AF72" i="5" s="1"/>
  <c r="AF57" i="5"/>
  <c r="AF76" i="5" s="1"/>
  <c r="AF51" i="5"/>
  <c r="AF70" i="5" s="1"/>
  <c r="AD83" i="5"/>
  <c r="AF39" i="3"/>
  <c r="AF40" i="3"/>
  <c r="AF41" i="3" s="1"/>
  <c r="AF42" i="3"/>
  <c r="AG82" i="3" l="1"/>
  <c r="AG84" i="3"/>
  <c r="AG81" i="3"/>
  <c r="AG83" i="3" s="1"/>
  <c r="AF39" i="5"/>
  <c r="AF40" i="5"/>
  <c r="AF41" i="5" s="1"/>
  <c r="AF42" i="5"/>
  <c r="AG4" i="5"/>
  <c r="AG23" i="5" s="1"/>
  <c r="AG13" i="5"/>
  <c r="AG32" i="5" s="1"/>
  <c r="AG2" i="5"/>
  <c r="AG21" i="5" s="1"/>
  <c r="AG10" i="5"/>
  <c r="AG29" i="5" s="1"/>
  <c r="AH1" i="5"/>
  <c r="AG6" i="5"/>
  <c r="AG25" i="5" s="1"/>
  <c r="AG16" i="5"/>
  <c r="AG35" i="5" s="1"/>
  <c r="AG44" i="5"/>
  <c r="AG63" i="5" s="1"/>
  <c r="AG5" i="5"/>
  <c r="AG24" i="5" s="1"/>
  <c r="AG9" i="5"/>
  <c r="AG28" i="5" s="1"/>
  <c r="AG18" i="5"/>
  <c r="AG37" i="5" s="1"/>
  <c r="AG17" i="5"/>
  <c r="AG36" i="5" s="1"/>
  <c r="AG47" i="5"/>
  <c r="AG66" i="5" s="1"/>
  <c r="AG50" i="5"/>
  <c r="AG69" i="5" s="1"/>
  <c r="AG52" i="5"/>
  <c r="AG71" i="5" s="1"/>
  <c r="AG57" i="5"/>
  <c r="AG76" i="5" s="1"/>
  <c r="AG46" i="5"/>
  <c r="AG65" i="5" s="1"/>
  <c r="AG11" i="5"/>
  <c r="AG30" i="5" s="1"/>
  <c r="AG12" i="5"/>
  <c r="AG31" i="5" s="1"/>
  <c r="AG55" i="5"/>
  <c r="AG74" i="5" s="1"/>
  <c r="AG60" i="5"/>
  <c r="AG79" i="5" s="1"/>
  <c r="AG15" i="5"/>
  <c r="AG34" i="5" s="1"/>
  <c r="AG19" i="5"/>
  <c r="AG38" i="5" s="1"/>
  <c r="AG48" i="5"/>
  <c r="AG67" i="5" s="1"/>
  <c r="AG8" i="5"/>
  <c r="AG27" i="5" s="1"/>
  <c r="AG56" i="5"/>
  <c r="AG75" i="5" s="1"/>
  <c r="AG59" i="5"/>
  <c r="AG78" i="5" s="1"/>
  <c r="AG3" i="5"/>
  <c r="AG22" i="5" s="1"/>
  <c r="AG7" i="5"/>
  <c r="AG26" i="5" s="1"/>
  <c r="AG14" i="5"/>
  <c r="AG33" i="5" s="1"/>
  <c r="AG61" i="5"/>
  <c r="AG80" i="5" s="1"/>
  <c r="AG58" i="5"/>
  <c r="AG77" i="5" s="1"/>
  <c r="AG54" i="5"/>
  <c r="AG73" i="5" s="1"/>
  <c r="AG49" i="5"/>
  <c r="AG68" i="5" s="1"/>
  <c r="AG51" i="5"/>
  <c r="AG70" i="5" s="1"/>
  <c r="AG53" i="5"/>
  <c r="AG72" i="5" s="1"/>
  <c r="AG45" i="5"/>
  <c r="AG64" i="5" s="1"/>
  <c r="AF82" i="5"/>
  <c r="AF84" i="5"/>
  <c r="AF81" i="5"/>
  <c r="AG40" i="3"/>
  <c r="AG41" i="3" s="1"/>
  <c r="AG39" i="3"/>
  <c r="AG42" i="3"/>
  <c r="AH6" i="3"/>
  <c r="AH25" i="3" s="1"/>
  <c r="AH8" i="3"/>
  <c r="AH27" i="3" s="1"/>
  <c r="AH12" i="3"/>
  <c r="AH31" i="3" s="1"/>
  <c r="AH16" i="3"/>
  <c r="AH35" i="3" s="1"/>
  <c r="AH5" i="3"/>
  <c r="AH24" i="3" s="1"/>
  <c r="AH9" i="3"/>
  <c r="AH28" i="3" s="1"/>
  <c r="AH13" i="3"/>
  <c r="AH32" i="3" s="1"/>
  <c r="AH2" i="3"/>
  <c r="AH21" i="3" s="1"/>
  <c r="AH3" i="3"/>
  <c r="AH22" i="3" s="1"/>
  <c r="AH7" i="3"/>
  <c r="AH26" i="3" s="1"/>
  <c r="AH11" i="3"/>
  <c r="AH30" i="3" s="1"/>
  <c r="AH19" i="3"/>
  <c r="AH38" i="3" s="1"/>
  <c r="AH45" i="3"/>
  <c r="AH64" i="3" s="1"/>
  <c r="AH49" i="3"/>
  <c r="AH68" i="3" s="1"/>
  <c r="AH53" i="3"/>
  <c r="AH72" i="3" s="1"/>
  <c r="AH57" i="3"/>
  <c r="AH76" i="3" s="1"/>
  <c r="AH56" i="3"/>
  <c r="AH75" i="3" s="1"/>
  <c r="AH58" i="3"/>
  <c r="AH77" i="3" s="1"/>
  <c r="AH59" i="3"/>
  <c r="AH78" i="3" s="1"/>
  <c r="AH60" i="3"/>
  <c r="AH79" i="3" s="1"/>
  <c r="AH61" i="3"/>
  <c r="AH80" i="3" s="1"/>
  <c r="AH10" i="3"/>
  <c r="AH29" i="3" s="1"/>
  <c r="AH54" i="3"/>
  <c r="AH73" i="3" s="1"/>
  <c r="AH55" i="3"/>
  <c r="AH74" i="3" s="1"/>
  <c r="AH4" i="3"/>
  <c r="AH23" i="3" s="1"/>
  <c r="AH18" i="3"/>
  <c r="AH37" i="3" s="1"/>
  <c r="AH14" i="3"/>
  <c r="AH33" i="3" s="1"/>
  <c r="AH48" i="3"/>
  <c r="AH67" i="3" s="1"/>
  <c r="AH50" i="3"/>
  <c r="AH69" i="3" s="1"/>
  <c r="AH52" i="3"/>
  <c r="AH71" i="3" s="1"/>
  <c r="AH46" i="3"/>
  <c r="AH65" i="3" s="1"/>
  <c r="AH15" i="3"/>
  <c r="AH34" i="3" s="1"/>
  <c r="AI1" i="3"/>
  <c r="AH44" i="3"/>
  <c r="AH63" i="3" s="1"/>
  <c r="AH51" i="3"/>
  <c r="AH70" i="3" s="1"/>
  <c r="AH47" i="3"/>
  <c r="AH66" i="3" s="1"/>
  <c r="AH17" i="3"/>
  <c r="AH36" i="3" s="1"/>
  <c r="BJ2" i="4"/>
  <c r="BI1" i="4"/>
  <c r="AF83" i="5" l="1"/>
  <c r="AG40" i="5"/>
  <c r="AG41" i="5" s="1"/>
  <c r="AG39" i="5"/>
  <c r="AG42" i="5"/>
  <c r="BK2" i="4"/>
  <c r="BJ1" i="4"/>
  <c r="AI4" i="3"/>
  <c r="AI23" i="3" s="1"/>
  <c r="AI6" i="3"/>
  <c r="AI25" i="3" s="1"/>
  <c r="AI8" i="3"/>
  <c r="AI27" i="3" s="1"/>
  <c r="AI12" i="3"/>
  <c r="AI31" i="3" s="1"/>
  <c r="AI16" i="3"/>
  <c r="AI35" i="3" s="1"/>
  <c r="AI5" i="3"/>
  <c r="AI24" i="3" s="1"/>
  <c r="AJ1" i="3"/>
  <c r="AI9" i="3"/>
  <c r="AI28" i="3" s="1"/>
  <c r="AI44" i="3"/>
  <c r="AI63" i="3" s="1"/>
  <c r="AI48" i="3"/>
  <c r="AI67" i="3" s="1"/>
  <c r="AI52" i="3"/>
  <c r="AI71" i="3" s="1"/>
  <c r="AI56" i="3"/>
  <c r="AI75" i="3" s="1"/>
  <c r="AI60" i="3"/>
  <c r="AI79" i="3" s="1"/>
  <c r="AI2" i="3"/>
  <c r="AI21" i="3" s="1"/>
  <c r="AI13" i="3"/>
  <c r="AI32" i="3" s="1"/>
  <c r="AI3" i="3"/>
  <c r="AI22" i="3" s="1"/>
  <c r="AI14" i="3"/>
  <c r="AI33" i="3" s="1"/>
  <c r="AI17" i="3"/>
  <c r="AI36" i="3" s="1"/>
  <c r="AI7" i="3"/>
  <c r="AI26" i="3" s="1"/>
  <c r="AI10" i="3"/>
  <c r="AI29" i="3" s="1"/>
  <c r="AI19" i="3"/>
  <c r="AI38" i="3" s="1"/>
  <c r="AI57" i="3"/>
  <c r="AI76" i="3" s="1"/>
  <c r="AI54" i="3"/>
  <c r="AI73" i="3" s="1"/>
  <c r="AI58" i="3"/>
  <c r="AI77" i="3" s="1"/>
  <c r="AI59" i="3"/>
  <c r="AI78" i="3" s="1"/>
  <c r="AI61" i="3"/>
  <c r="AI80" i="3" s="1"/>
  <c r="AI53" i="3"/>
  <c r="AI72" i="3" s="1"/>
  <c r="AI55" i="3"/>
  <c r="AI74" i="3" s="1"/>
  <c r="AI51" i="3"/>
  <c r="AI70" i="3" s="1"/>
  <c r="AI11" i="3"/>
  <c r="AI30" i="3" s="1"/>
  <c r="AI45" i="3"/>
  <c r="AI64" i="3" s="1"/>
  <c r="AI49" i="3"/>
  <c r="AI68" i="3" s="1"/>
  <c r="AI46" i="3"/>
  <c r="AI65" i="3" s="1"/>
  <c r="AI50" i="3"/>
  <c r="AI69" i="3" s="1"/>
  <c r="AI47" i="3"/>
  <c r="AI66" i="3" s="1"/>
  <c r="AI15" i="3"/>
  <c r="AI34" i="3" s="1"/>
  <c r="AI18" i="3"/>
  <c r="AI37" i="3" s="1"/>
  <c r="AH82" i="3"/>
  <c r="AH81" i="3"/>
  <c r="AH84" i="3"/>
  <c r="AI1" i="5"/>
  <c r="AH6" i="5"/>
  <c r="AH25" i="5" s="1"/>
  <c r="AH8" i="5"/>
  <c r="AH27" i="5" s="1"/>
  <c r="AH13" i="5"/>
  <c r="AH32" i="5" s="1"/>
  <c r="AH17" i="5"/>
  <c r="AH36" i="5" s="1"/>
  <c r="AH2" i="5"/>
  <c r="AH21" i="5" s="1"/>
  <c r="AH10" i="5"/>
  <c r="AH29" i="5" s="1"/>
  <c r="AH16" i="5"/>
  <c r="AH35" i="5" s="1"/>
  <c r="AH3" i="5"/>
  <c r="AH22" i="5" s="1"/>
  <c r="AH9" i="5"/>
  <c r="AH28" i="5" s="1"/>
  <c r="AH47" i="5"/>
  <c r="AH66" i="5" s="1"/>
  <c r="AH4" i="5"/>
  <c r="AH23" i="5" s="1"/>
  <c r="AH49" i="5"/>
  <c r="AH68" i="5" s="1"/>
  <c r="AH53" i="5"/>
  <c r="AH72" i="5" s="1"/>
  <c r="AH57" i="5"/>
  <c r="AH76" i="5" s="1"/>
  <c r="AH61" i="5"/>
  <c r="AH80" i="5" s="1"/>
  <c r="AH5" i="5"/>
  <c r="AH24" i="5" s="1"/>
  <c r="AH14" i="5"/>
  <c r="AH33" i="5" s="1"/>
  <c r="AH15" i="5"/>
  <c r="AH34" i="5" s="1"/>
  <c r="AH50" i="5"/>
  <c r="AH69" i="5" s="1"/>
  <c r="AH52" i="5"/>
  <c r="AH71" i="5" s="1"/>
  <c r="AH46" i="5"/>
  <c r="AH65" i="5" s="1"/>
  <c r="AH51" i="5"/>
  <c r="AH70" i="5" s="1"/>
  <c r="AH54" i="5"/>
  <c r="AH73" i="5" s="1"/>
  <c r="AH44" i="5"/>
  <c r="AH63" i="5" s="1"/>
  <c r="AH12" i="5"/>
  <c r="AH31" i="5" s="1"/>
  <c r="AH11" i="5"/>
  <c r="AH30" i="5" s="1"/>
  <c r="AH45" i="5"/>
  <c r="AH64" i="5" s="1"/>
  <c r="AH56" i="5"/>
  <c r="AH75" i="5" s="1"/>
  <c r="AH59" i="5"/>
  <c r="AH78" i="5" s="1"/>
  <c r="AH48" i="5"/>
  <c r="AH67" i="5" s="1"/>
  <c r="AH18" i="5"/>
  <c r="AH37" i="5" s="1"/>
  <c r="AH19" i="5"/>
  <c r="AH38" i="5" s="1"/>
  <c r="AH58" i="5"/>
  <c r="AH77" i="5" s="1"/>
  <c r="AH55" i="5"/>
  <c r="AH74" i="5" s="1"/>
  <c r="AH7" i="5"/>
  <c r="AH26" i="5" s="1"/>
  <c r="AH60" i="5"/>
  <c r="AH79" i="5" s="1"/>
  <c r="AH40" i="3"/>
  <c r="AH41" i="3" s="1"/>
  <c r="AH39" i="3"/>
  <c r="AH42" i="3"/>
  <c r="AG84" i="5"/>
  <c r="AG82" i="5"/>
  <c r="AG81" i="5"/>
  <c r="AH83" i="3" l="1"/>
  <c r="AG83" i="5"/>
  <c r="AJ2" i="3"/>
  <c r="AJ21" i="3" s="1"/>
  <c r="AJ7" i="3"/>
  <c r="AJ26" i="3" s="1"/>
  <c r="AJ6" i="3"/>
  <c r="AJ25" i="3" s="1"/>
  <c r="AJ8" i="3"/>
  <c r="AJ27" i="3" s="1"/>
  <c r="AJ12" i="3"/>
  <c r="AJ31" i="3" s="1"/>
  <c r="AJ5" i="3"/>
  <c r="AJ24" i="3" s="1"/>
  <c r="AK1" i="3"/>
  <c r="AJ9" i="3"/>
  <c r="AJ28" i="3" s="1"/>
  <c r="AJ44" i="3"/>
  <c r="AJ63" i="3" s="1"/>
  <c r="AJ48" i="3"/>
  <c r="AJ67" i="3" s="1"/>
  <c r="AJ52" i="3"/>
  <c r="AJ71" i="3" s="1"/>
  <c r="AJ56" i="3"/>
  <c r="AJ75" i="3" s="1"/>
  <c r="AJ60" i="3"/>
  <c r="AJ79" i="3" s="1"/>
  <c r="AJ13" i="3"/>
  <c r="AJ32" i="3" s="1"/>
  <c r="AJ58" i="3"/>
  <c r="AJ77" i="3" s="1"/>
  <c r="AJ10" i="3"/>
  <c r="AJ29" i="3" s="1"/>
  <c r="AJ53" i="3"/>
  <c r="AJ72" i="3" s="1"/>
  <c r="AJ14" i="3"/>
  <c r="AJ33" i="3" s="1"/>
  <c r="AJ17" i="3"/>
  <c r="AJ36" i="3" s="1"/>
  <c r="AJ19" i="3"/>
  <c r="AJ38" i="3" s="1"/>
  <c r="AJ57" i="3"/>
  <c r="AJ76" i="3" s="1"/>
  <c r="AJ59" i="3"/>
  <c r="AJ78" i="3" s="1"/>
  <c r="AJ61" i="3"/>
  <c r="AJ80" i="3" s="1"/>
  <c r="AJ49" i="3"/>
  <c r="AJ68" i="3" s="1"/>
  <c r="AJ46" i="3"/>
  <c r="AJ65" i="3" s="1"/>
  <c r="AJ4" i="3"/>
  <c r="AJ23" i="3" s="1"/>
  <c r="AJ51" i="3"/>
  <c r="AJ70" i="3" s="1"/>
  <c r="AJ55" i="3"/>
  <c r="AJ74" i="3" s="1"/>
  <c r="AJ11" i="3"/>
  <c r="AJ30" i="3" s="1"/>
  <c r="AJ45" i="3"/>
  <c r="AJ64" i="3" s="1"/>
  <c r="AJ3" i="3"/>
  <c r="AJ22" i="3" s="1"/>
  <c r="AJ54" i="3"/>
  <c r="AJ73" i="3" s="1"/>
  <c r="AJ15" i="3"/>
  <c r="AJ34" i="3" s="1"/>
  <c r="AJ18" i="3"/>
  <c r="AJ37" i="3" s="1"/>
  <c r="AJ50" i="3"/>
  <c r="AJ69" i="3" s="1"/>
  <c r="AJ16" i="3"/>
  <c r="AJ35" i="3" s="1"/>
  <c r="AJ47" i="3"/>
  <c r="AJ66" i="3" s="1"/>
  <c r="BK1" i="4"/>
  <c r="BL2" i="4"/>
  <c r="AI81" i="3"/>
  <c r="AI82" i="3"/>
  <c r="AI84" i="3"/>
  <c r="AH40" i="5"/>
  <c r="AH41" i="5" s="1"/>
  <c r="AH39" i="5"/>
  <c r="AH42" i="5"/>
  <c r="AI40" i="3"/>
  <c r="AI41" i="3" s="1"/>
  <c r="AI42" i="3"/>
  <c r="AI39" i="3"/>
  <c r="AI2" i="5"/>
  <c r="AI21" i="5" s="1"/>
  <c r="AI7" i="5"/>
  <c r="AI26" i="5" s="1"/>
  <c r="AJ1" i="5"/>
  <c r="AI10" i="5"/>
  <c r="AI29" i="5" s="1"/>
  <c r="AI12" i="5"/>
  <c r="AI31" i="5" s="1"/>
  <c r="AI16" i="5"/>
  <c r="AI35" i="5" s="1"/>
  <c r="AI6" i="5"/>
  <c r="AI25" i="5" s="1"/>
  <c r="AI8" i="5"/>
  <c r="AI27" i="5" s="1"/>
  <c r="AI11" i="5"/>
  <c r="AI30" i="5" s="1"/>
  <c r="AI18" i="5"/>
  <c r="AI37" i="5" s="1"/>
  <c r="AI15" i="5"/>
  <c r="AI34" i="5" s="1"/>
  <c r="AI3" i="5"/>
  <c r="AI22" i="5" s="1"/>
  <c r="AI9" i="5"/>
  <c r="AI28" i="5" s="1"/>
  <c r="AI4" i="5"/>
  <c r="AI23" i="5" s="1"/>
  <c r="AI49" i="5"/>
  <c r="AI68" i="5" s="1"/>
  <c r="AI53" i="5"/>
  <c r="AI72" i="5" s="1"/>
  <c r="AI57" i="5"/>
  <c r="AI76" i="5" s="1"/>
  <c r="AI61" i="5"/>
  <c r="AI80" i="5" s="1"/>
  <c r="AI13" i="5"/>
  <c r="AI32" i="5" s="1"/>
  <c r="AI14" i="5"/>
  <c r="AI33" i="5" s="1"/>
  <c r="AI17" i="5"/>
  <c r="AI36" i="5" s="1"/>
  <c r="AI47" i="5"/>
  <c r="AI66" i="5" s="1"/>
  <c r="AI50" i="5"/>
  <c r="AI69" i="5" s="1"/>
  <c r="AI52" i="5"/>
  <c r="AI71" i="5" s="1"/>
  <c r="AI51" i="5"/>
  <c r="AI70" i="5" s="1"/>
  <c r="AI44" i="5"/>
  <c r="AI63" i="5" s="1"/>
  <c r="AI46" i="5"/>
  <c r="AI65" i="5" s="1"/>
  <c r="AI45" i="5"/>
  <c r="AI64" i="5" s="1"/>
  <c r="AI56" i="5"/>
  <c r="AI75" i="5" s="1"/>
  <c r="AI59" i="5"/>
  <c r="AI78" i="5" s="1"/>
  <c r="AI5" i="5"/>
  <c r="AI24" i="5" s="1"/>
  <c r="AI54" i="5"/>
  <c r="AI73" i="5" s="1"/>
  <c r="AI55" i="5"/>
  <c r="AI74" i="5" s="1"/>
  <c r="AI19" i="5"/>
  <c r="AI38" i="5" s="1"/>
  <c r="AI58" i="5"/>
  <c r="AI77" i="5" s="1"/>
  <c r="AI48" i="5"/>
  <c r="AI67" i="5" s="1"/>
  <c r="AI60" i="5"/>
  <c r="AI79" i="5" s="1"/>
  <c r="AH82" i="5"/>
  <c r="AH84" i="5"/>
  <c r="AH81" i="5"/>
  <c r="AH83" i="5" l="1"/>
  <c r="AK11" i="3"/>
  <c r="AK30" i="3" s="1"/>
  <c r="AK15" i="3"/>
  <c r="AK34" i="3" s="1"/>
  <c r="AK19" i="3"/>
  <c r="AK38" i="3" s="1"/>
  <c r="AK2" i="3"/>
  <c r="AK21" i="3" s="1"/>
  <c r="AK7" i="3"/>
  <c r="AK26" i="3" s="1"/>
  <c r="AK6" i="3"/>
  <c r="AK25" i="3" s="1"/>
  <c r="AK8" i="3"/>
  <c r="AK27" i="3" s="1"/>
  <c r="AK12" i="3"/>
  <c r="AK31" i="3" s="1"/>
  <c r="AL1" i="3"/>
  <c r="AK9" i="3"/>
  <c r="AK28" i="3" s="1"/>
  <c r="AK44" i="3"/>
  <c r="AK63" i="3" s="1"/>
  <c r="AK48" i="3"/>
  <c r="AK67" i="3" s="1"/>
  <c r="AK52" i="3"/>
  <c r="AK71" i="3" s="1"/>
  <c r="AK56" i="3"/>
  <c r="AK75" i="3" s="1"/>
  <c r="AK60" i="3"/>
  <c r="AK79" i="3" s="1"/>
  <c r="AK4" i="3"/>
  <c r="AK23" i="3" s="1"/>
  <c r="AK59" i="3"/>
  <c r="AK78" i="3" s="1"/>
  <c r="AK61" i="3"/>
  <c r="AK80" i="3" s="1"/>
  <c r="AK58" i="3"/>
  <c r="AK77" i="3" s="1"/>
  <c r="AK13" i="3"/>
  <c r="AK32" i="3" s="1"/>
  <c r="AK14" i="3"/>
  <c r="AK33" i="3" s="1"/>
  <c r="AK17" i="3"/>
  <c r="AK36" i="3" s="1"/>
  <c r="AK57" i="3"/>
  <c r="AK76" i="3" s="1"/>
  <c r="AK47" i="3"/>
  <c r="AK66" i="3" s="1"/>
  <c r="AK54" i="3"/>
  <c r="AK73" i="3" s="1"/>
  <c r="AK45" i="3"/>
  <c r="AK64" i="3" s="1"/>
  <c r="AK5" i="3"/>
  <c r="AK24" i="3" s="1"/>
  <c r="AK49" i="3"/>
  <c r="AK68" i="3" s="1"/>
  <c r="AK10" i="3"/>
  <c r="AK29" i="3" s="1"/>
  <c r="AK55" i="3"/>
  <c r="AK74" i="3" s="1"/>
  <c r="AK51" i="3"/>
  <c r="AK70" i="3" s="1"/>
  <c r="AK3" i="3"/>
  <c r="AK22" i="3" s="1"/>
  <c r="AK53" i="3"/>
  <c r="AK72" i="3" s="1"/>
  <c r="AK16" i="3"/>
  <c r="AK35" i="3" s="1"/>
  <c r="AK18" i="3"/>
  <c r="AK37" i="3" s="1"/>
  <c r="AK50" i="3"/>
  <c r="AK69" i="3" s="1"/>
  <c r="AK46" i="3"/>
  <c r="AK65" i="3" s="1"/>
  <c r="AJ81" i="3"/>
  <c r="AJ84" i="3"/>
  <c r="AJ82" i="3"/>
  <c r="AI82" i="5"/>
  <c r="AI81" i="5"/>
  <c r="AI84" i="5"/>
  <c r="AJ5" i="5"/>
  <c r="AJ24" i="5" s="1"/>
  <c r="AK1" i="5"/>
  <c r="AJ2" i="5"/>
  <c r="AJ21" i="5" s="1"/>
  <c r="AJ9" i="5"/>
  <c r="AJ28" i="5" s="1"/>
  <c r="AJ12" i="5"/>
  <c r="AJ31" i="5" s="1"/>
  <c r="AJ6" i="5"/>
  <c r="AJ25" i="5" s="1"/>
  <c r="AJ8" i="5"/>
  <c r="AJ27" i="5" s="1"/>
  <c r="AJ15" i="5"/>
  <c r="AJ34" i="5" s="1"/>
  <c r="AJ11" i="5"/>
  <c r="AJ30" i="5" s="1"/>
  <c r="AJ18" i="5"/>
  <c r="AJ37" i="5" s="1"/>
  <c r="AJ10" i="5"/>
  <c r="AJ29" i="5" s="1"/>
  <c r="AJ14" i="5"/>
  <c r="AJ33" i="5" s="1"/>
  <c r="AJ3" i="5"/>
  <c r="AJ22" i="5" s="1"/>
  <c r="AJ13" i="5"/>
  <c r="AJ32" i="5" s="1"/>
  <c r="AJ46" i="5"/>
  <c r="AJ65" i="5" s="1"/>
  <c r="AJ16" i="5"/>
  <c r="AJ35" i="5" s="1"/>
  <c r="AJ44" i="5"/>
  <c r="AJ63" i="5" s="1"/>
  <c r="AJ59" i="5"/>
  <c r="AJ78" i="5" s="1"/>
  <c r="AJ57" i="5"/>
  <c r="AJ76" i="5" s="1"/>
  <c r="AJ17" i="5"/>
  <c r="AJ36" i="5" s="1"/>
  <c r="AJ47" i="5"/>
  <c r="AJ66" i="5" s="1"/>
  <c r="AJ4" i="5"/>
  <c r="AJ23" i="5" s="1"/>
  <c r="AJ48" i="5"/>
  <c r="AJ67" i="5" s="1"/>
  <c r="AJ55" i="5"/>
  <c r="AJ74" i="5" s="1"/>
  <c r="AJ45" i="5"/>
  <c r="AJ64" i="5" s="1"/>
  <c r="AJ56" i="5"/>
  <c r="AJ75" i="5" s="1"/>
  <c r="AJ7" i="5"/>
  <c r="AJ26" i="5" s="1"/>
  <c r="AJ54" i="5"/>
  <c r="AJ73" i="5" s="1"/>
  <c r="AJ49" i="5"/>
  <c r="AJ68" i="5" s="1"/>
  <c r="AJ19" i="5"/>
  <c r="AJ38" i="5" s="1"/>
  <c r="AJ52" i="5"/>
  <c r="AJ71" i="5" s="1"/>
  <c r="AJ61" i="5"/>
  <c r="AJ80" i="5" s="1"/>
  <c r="AJ50" i="5"/>
  <c r="AJ69" i="5" s="1"/>
  <c r="AJ51" i="5"/>
  <c r="AJ70" i="5" s="1"/>
  <c r="AJ58" i="5"/>
  <c r="AJ77" i="5" s="1"/>
  <c r="AJ60" i="5"/>
  <c r="AJ79" i="5" s="1"/>
  <c r="AJ53" i="5"/>
  <c r="AJ72" i="5" s="1"/>
  <c r="BL1" i="4"/>
  <c r="BM2" i="4"/>
  <c r="AI83" i="3"/>
  <c r="AI40" i="5"/>
  <c r="AI41" i="5" s="1"/>
  <c r="AI39" i="5"/>
  <c r="AI42" i="5"/>
  <c r="AJ39" i="3"/>
  <c r="AJ40" i="3"/>
  <c r="AJ41" i="3" s="1"/>
  <c r="AJ42" i="3"/>
  <c r="AI83" i="5" l="1"/>
  <c r="AK39" i="3"/>
  <c r="AK40" i="3"/>
  <c r="AK41" i="3" s="1"/>
  <c r="AK42" i="3"/>
  <c r="AL3" i="3"/>
  <c r="AL22" i="3" s="1"/>
  <c r="AL7" i="3"/>
  <c r="AL26" i="3" s="1"/>
  <c r="AL11" i="3"/>
  <c r="AL30" i="3" s="1"/>
  <c r="AL15" i="3"/>
  <c r="AL34" i="3" s="1"/>
  <c r="AL2" i="3"/>
  <c r="AL21" i="3" s="1"/>
  <c r="AL6" i="3"/>
  <c r="AL25" i="3" s="1"/>
  <c r="AL14" i="3"/>
  <c r="AL33" i="3" s="1"/>
  <c r="AL17" i="3"/>
  <c r="AL36" i="3" s="1"/>
  <c r="AL47" i="3"/>
  <c r="AL66" i="3" s="1"/>
  <c r="AL51" i="3"/>
  <c r="AL70" i="3" s="1"/>
  <c r="AL55" i="3"/>
  <c r="AL74" i="3" s="1"/>
  <c r="AL59" i="3"/>
  <c r="AL78" i="3" s="1"/>
  <c r="AM1" i="3"/>
  <c r="AL13" i="3"/>
  <c r="AL32" i="3" s="1"/>
  <c r="AL4" i="3"/>
  <c r="AL23" i="3" s="1"/>
  <c r="AL19" i="3"/>
  <c r="AL38" i="3" s="1"/>
  <c r="AL56" i="3"/>
  <c r="AL75" i="3" s="1"/>
  <c r="AL60" i="3"/>
  <c r="AL79" i="3" s="1"/>
  <c r="AL57" i="3"/>
  <c r="AL76" i="3" s="1"/>
  <c r="AL45" i="3"/>
  <c r="AL64" i="3" s="1"/>
  <c r="AL52" i="3"/>
  <c r="AL71" i="3" s="1"/>
  <c r="AL10" i="3"/>
  <c r="AL29" i="3" s="1"/>
  <c r="AL54" i="3"/>
  <c r="AL73" i="3" s="1"/>
  <c r="AL61" i="3"/>
  <c r="AL80" i="3" s="1"/>
  <c r="AL49" i="3"/>
  <c r="AL68" i="3" s="1"/>
  <c r="AL48" i="3"/>
  <c r="AL67" i="3" s="1"/>
  <c r="AL8" i="3"/>
  <c r="AL27" i="3" s="1"/>
  <c r="AL5" i="3"/>
  <c r="AL24" i="3" s="1"/>
  <c r="AL58" i="3"/>
  <c r="AL77" i="3" s="1"/>
  <c r="AL44" i="3"/>
  <c r="AL63" i="3" s="1"/>
  <c r="AL18" i="3"/>
  <c r="AL37" i="3" s="1"/>
  <c r="AL12" i="3"/>
  <c r="AL31" i="3" s="1"/>
  <c r="AL50" i="3"/>
  <c r="AL69" i="3" s="1"/>
  <c r="AL9" i="3"/>
  <c r="AL28" i="3" s="1"/>
  <c r="AL16" i="3"/>
  <c r="AL35" i="3" s="1"/>
  <c r="AL53" i="3"/>
  <c r="AL72" i="3" s="1"/>
  <c r="AL46" i="3"/>
  <c r="AL65" i="3" s="1"/>
  <c r="AJ39" i="5"/>
  <c r="AJ42" i="5"/>
  <c r="AJ40" i="5"/>
  <c r="AJ41" i="5" s="1"/>
  <c r="AL1" i="5"/>
  <c r="AK2" i="5"/>
  <c r="AK21" i="5" s="1"/>
  <c r="AK9" i="5"/>
  <c r="AK28" i="5" s="1"/>
  <c r="AK12" i="5"/>
  <c r="AK31" i="5" s="1"/>
  <c r="AK16" i="5"/>
  <c r="AK35" i="5" s="1"/>
  <c r="AK3" i="5"/>
  <c r="AK22" i="5" s="1"/>
  <c r="AK14" i="5"/>
  <c r="AK33" i="5" s="1"/>
  <c r="AK15" i="5"/>
  <c r="AK34" i="5" s="1"/>
  <c r="AK6" i="5"/>
  <c r="AK25" i="5" s="1"/>
  <c r="AK11" i="5"/>
  <c r="AK30" i="5" s="1"/>
  <c r="AK18" i="5"/>
  <c r="AK37" i="5" s="1"/>
  <c r="AK46" i="5"/>
  <c r="AK65" i="5" s="1"/>
  <c r="AK8" i="5"/>
  <c r="AK27" i="5" s="1"/>
  <c r="AK48" i="5"/>
  <c r="AK67" i="5" s="1"/>
  <c r="AK52" i="5"/>
  <c r="AK71" i="5" s="1"/>
  <c r="AK56" i="5"/>
  <c r="AK75" i="5" s="1"/>
  <c r="AK60" i="5"/>
  <c r="AK79" i="5" s="1"/>
  <c r="AK10" i="5"/>
  <c r="AK29" i="5" s="1"/>
  <c r="AK13" i="5"/>
  <c r="AK32" i="5" s="1"/>
  <c r="AK54" i="5"/>
  <c r="AK73" i="5" s="1"/>
  <c r="AK44" i="5"/>
  <c r="AK63" i="5" s="1"/>
  <c r="AK59" i="5"/>
  <c r="AK78" i="5" s="1"/>
  <c r="AK57" i="5"/>
  <c r="AK76" i="5" s="1"/>
  <c r="AK7" i="5"/>
  <c r="AK26" i="5" s="1"/>
  <c r="AK4" i="5"/>
  <c r="AK23" i="5" s="1"/>
  <c r="AK49" i="5"/>
  <c r="AK68" i="5" s="1"/>
  <c r="AK50" i="5"/>
  <c r="AK69" i="5" s="1"/>
  <c r="AK55" i="5"/>
  <c r="AK74" i="5" s="1"/>
  <c r="AK51" i="5"/>
  <c r="AK70" i="5" s="1"/>
  <c r="AK53" i="5"/>
  <c r="AK72" i="5" s="1"/>
  <c r="AK58" i="5"/>
  <c r="AK77" i="5" s="1"/>
  <c r="AK61" i="5"/>
  <c r="AK80" i="5" s="1"/>
  <c r="AK17" i="5"/>
  <c r="AK36" i="5" s="1"/>
  <c r="AK5" i="5"/>
  <c r="AK24" i="5" s="1"/>
  <c r="AK47" i="5"/>
  <c r="AK66" i="5" s="1"/>
  <c r="AK45" i="5"/>
  <c r="AK64" i="5" s="1"/>
  <c r="AK19" i="5"/>
  <c r="AK38" i="5" s="1"/>
  <c r="AJ81" i="5"/>
  <c r="AJ84" i="5"/>
  <c r="AJ82" i="5"/>
  <c r="AJ83" i="3"/>
  <c r="AK81" i="3"/>
  <c r="AK84" i="3"/>
  <c r="AK82" i="3"/>
  <c r="BM1" i="4"/>
  <c r="BN2" i="4"/>
  <c r="AK83" i="3" l="1"/>
  <c r="AL39" i="3"/>
  <c r="AL42" i="3"/>
  <c r="AL40" i="3"/>
  <c r="AL41" i="3" s="1"/>
  <c r="AM7" i="3"/>
  <c r="AM26" i="3" s="1"/>
  <c r="AM11" i="3"/>
  <c r="AM30" i="3" s="1"/>
  <c r="AM15" i="3"/>
  <c r="AM34" i="3" s="1"/>
  <c r="AM2" i="3"/>
  <c r="AM21" i="3" s="1"/>
  <c r="AM10" i="3"/>
  <c r="AM29" i="3" s="1"/>
  <c r="AM6" i="3"/>
  <c r="AM25" i="3" s="1"/>
  <c r="AM14" i="3"/>
  <c r="AM33" i="3" s="1"/>
  <c r="AM17" i="3"/>
  <c r="AM36" i="3" s="1"/>
  <c r="AM47" i="3"/>
  <c r="AM66" i="3" s="1"/>
  <c r="AM51" i="3"/>
  <c r="AM70" i="3" s="1"/>
  <c r="AM55" i="3"/>
  <c r="AM74" i="3" s="1"/>
  <c r="AM59" i="3"/>
  <c r="AM78" i="3" s="1"/>
  <c r="AM8" i="3"/>
  <c r="AM27" i="3" s="1"/>
  <c r="AM46" i="3"/>
  <c r="AM65" i="3" s="1"/>
  <c r="AM60" i="3"/>
  <c r="AM79" i="3" s="1"/>
  <c r="AM19" i="3"/>
  <c r="AM38" i="3" s="1"/>
  <c r="AN1" i="3"/>
  <c r="AM4" i="3"/>
  <c r="AM23" i="3" s="1"/>
  <c r="AM13" i="3"/>
  <c r="AM32" i="3" s="1"/>
  <c r="AM16" i="3"/>
  <c r="AM35" i="3" s="1"/>
  <c r="AM18" i="3"/>
  <c r="AM37" i="3" s="1"/>
  <c r="AM44" i="3"/>
  <c r="AM63" i="3" s="1"/>
  <c r="AM50" i="3"/>
  <c r="AM69" i="3" s="1"/>
  <c r="AM61" i="3"/>
  <c r="AM80" i="3" s="1"/>
  <c r="AM54" i="3"/>
  <c r="AM73" i="3" s="1"/>
  <c r="AM57" i="3"/>
  <c r="AM76" i="3" s="1"/>
  <c r="AM48" i="3"/>
  <c r="AM67" i="3" s="1"/>
  <c r="AM45" i="3"/>
  <c r="AM64" i="3" s="1"/>
  <c r="AM52" i="3"/>
  <c r="AM71" i="3" s="1"/>
  <c r="AM5" i="3"/>
  <c r="AM24" i="3" s="1"/>
  <c r="AM49" i="3"/>
  <c r="AM68" i="3" s="1"/>
  <c r="AM3" i="3"/>
  <c r="AM22" i="3" s="1"/>
  <c r="AM58" i="3"/>
  <c r="AM77" i="3" s="1"/>
  <c r="AM53" i="3"/>
  <c r="AM72" i="3" s="1"/>
  <c r="AM12" i="3"/>
  <c r="AM31" i="3" s="1"/>
  <c r="AM9" i="3"/>
  <c r="AM28" i="3" s="1"/>
  <c r="AM56" i="3"/>
  <c r="AM75" i="3" s="1"/>
  <c r="BN1" i="4"/>
  <c r="BO2" i="4"/>
  <c r="AL84" i="3"/>
  <c r="AL81" i="3"/>
  <c r="AL82" i="3"/>
  <c r="AK42" i="5"/>
  <c r="AK39" i="5"/>
  <c r="AK40" i="5"/>
  <c r="AK41" i="5" s="1"/>
  <c r="AJ83" i="5"/>
  <c r="AL2" i="5"/>
  <c r="AL21" i="5" s="1"/>
  <c r="AL6" i="5"/>
  <c r="AL25" i="5" s="1"/>
  <c r="AL3" i="5"/>
  <c r="AL22" i="5" s="1"/>
  <c r="AL9" i="5"/>
  <c r="AL28" i="5" s="1"/>
  <c r="AL11" i="5"/>
  <c r="AL30" i="5" s="1"/>
  <c r="AL15" i="5"/>
  <c r="AL34" i="5" s="1"/>
  <c r="AL19" i="5"/>
  <c r="AL38" i="5" s="1"/>
  <c r="AL5" i="5"/>
  <c r="AL24" i="5" s="1"/>
  <c r="AL8" i="5"/>
  <c r="AL27" i="5" s="1"/>
  <c r="AL12" i="5"/>
  <c r="AL31" i="5" s="1"/>
  <c r="AL13" i="5"/>
  <c r="AL32" i="5" s="1"/>
  <c r="AL14" i="5"/>
  <c r="AL33" i="5" s="1"/>
  <c r="AM1" i="5"/>
  <c r="AL18" i="5"/>
  <c r="AL37" i="5" s="1"/>
  <c r="AL46" i="5"/>
  <c r="AL65" i="5" s="1"/>
  <c r="AL7" i="5"/>
  <c r="AL26" i="5" s="1"/>
  <c r="AL16" i="5"/>
  <c r="AL35" i="5" s="1"/>
  <c r="AL48" i="5"/>
  <c r="AL67" i="5" s="1"/>
  <c r="AL52" i="5"/>
  <c r="AL71" i="5" s="1"/>
  <c r="AL56" i="5"/>
  <c r="AL75" i="5" s="1"/>
  <c r="AL60" i="5"/>
  <c r="AL79" i="5" s="1"/>
  <c r="AL4" i="5"/>
  <c r="AL23" i="5" s="1"/>
  <c r="AL49" i="5"/>
  <c r="AL68" i="5" s="1"/>
  <c r="AL51" i="5"/>
  <c r="AL70" i="5" s="1"/>
  <c r="AL54" i="5"/>
  <c r="AL73" i="5" s="1"/>
  <c r="AL44" i="5"/>
  <c r="AL63" i="5" s="1"/>
  <c r="AL59" i="5"/>
  <c r="AL78" i="5" s="1"/>
  <c r="AL45" i="5"/>
  <c r="AL64" i="5" s="1"/>
  <c r="AL17" i="5"/>
  <c r="AL36" i="5" s="1"/>
  <c r="AL53" i="5"/>
  <c r="AL72" i="5" s="1"/>
  <c r="AL50" i="5"/>
  <c r="AL69" i="5" s="1"/>
  <c r="AL55" i="5"/>
  <c r="AL74" i="5" s="1"/>
  <c r="AL58" i="5"/>
  <c r="AL77" i="5" s="1"/>
  <c r="AL61" i="5"/>
  <c r="AL80" i="5" s="1"/>
  <c r="AL47" i="5"/>
  <c r="AL66" i="5" s="1"/>
  <c r="AL57" i="5"/>
  <c r="AL76" i="5" s="1"/>
  <c r="AL10" i="5"/>
  <c r="AL29" i="5" s="1"/>
  <c r="AK81" i="5"/>
  <c r="AK84" i="5"/>
  <c r="AK82" i="5"/>
  <c r="AL83" i="3" l="1"/>
  <c r="BO1" i="4"/>
  <c r="BP2" i="4"/>
  <c r="AL81" i="5"/>
  <c r="AL82" i="5"/>
  <c r="AL84" i="5"/>
  <c r="AM84" i="3"/>
  <c r="AM81" i="3"/>
  <c r="AM82" i="3"/>
  <c r="AK83" i="5"/>
  <c r="AM6" i="5"/>
  <c r="AM25" i="5" s="1"/>
  <c r="AM3" i="5"/>
  <c r="AM22" i="5" s="1"/>
  <c r="AM10" i="5"/>
  <c r="AM29" i="5" s="1"/>
  <c r="AM11" i="5"/>
  <c r="AM30" i="5" s="1"/>
  <c r="AM15" i="5"/>
  <c r="AM34" i="5" s="1"/>
  <c r="AM2" i="5"/>
  <c r="AM21" i="5" s="1"/>
  <c r="AM9" i="5"/>
  <c r="AM28" i="5" s="1"/>
  <c r="AM4" i="5"/>
  <c r="AM23" i="5" s="1"/>
  <c r="AM5" i="5"/>
  <c r="AM24" i="5" s="1"/>
  <c r="AM8" i="5"/>
  <c r="AM27" i="5" s="1"/>
  <c r="AM12" i="5"/>
  <c r="AM31" i="5" s="1"/>
  <c r="AM13" i="5"/>
  <c r="AM32" i="5" s="1"/>
  <c r="AM14" i="5"/>
  <c r="AM33" i="5" s="1"/>
  <c r="AM18" i="5"/>
  <c r="AM37" i="5" s="1"/>
  <c r="AN1" i="5"/>
  <c r="AM7" i="5"/>
  <c r="AM26" i="5" s="1"/>
  <c r="AM16" i="5"/>
  <c r="AM35" i="5" s="1"/>
  <c r="AM46" i="5"/>
  <c r="AM65" i="5" s="1"/>
  <c r="AM49" i="5"/>
  <c r="AM68" i="5" s="1"/>
  <c r="AM51" i="5"/>
  <c r="AM70" i="5" s="1"/>
  <c r="AM54" i="5"/>
  <c r="AM73" i="5" s="1"/>
  <c r="AM53" i="5"/>
  <c r="AM72" i="5" s="1"/>
  <c r="AM56" i="5"/>
  <c r="AM75" i="5" s="1"/>
  <c r="AM45" i="5"/>
  <c r="AM64" i="5" s="1"/>
  <c r="AM48" i="5"/>
  <c r="AM67" i="5" s="1"/>
  <c r="AM50" i="5"/>
  <c r="AM69" i="5" s="1"/>
  <c r="AM59" i="5"/>
  <c r="AM78" i="5" s="1"/>
  <c r="AM57" i="5"/>
  <c r="AM76" i="5" s="1"/>
  <c r="AM60" i="5"/>
  <c r="AM79" i="5" s="1"/>
  <c r="AM19" i="5"/>
  <c r="AM38" i="5" s="1"/>
  <c r="AM52" i="5"/>
  <c r="AM71" i="5" s="1"/>
  <c r="AM17" i="5"/>
  <c r="AM36" i="5" s="1"/>
  <c r="AM58" i="5"/>
  <c r="AM77" i="5" s="1"/>
  <c r="AM61" i="5"/>
  <c r="AM80" i="5" s="1"/>
  <c r="AM55" i="5"/>
  <c r="AM74" i="5" s="1"/>
  <c r="AM47" i="5"/>
  <c r="AM66" i="5" s="1"/>
  <c r="AM44" i="5"/>
  <c r="AM63" i="5" s="1"/>
  <c r="AL42" i="5"/>
  <c r="AL39" i="5"/>
  <c r="AL40" i="5"/>
  <c r="AL41" i="5" s="1"/>
  <c r="AN10" i="3"/>
  <c r="AN29" i="3" s="1"/>
  <c r="AN14" i="3"/>
  <c r="AN33" i="3" s="1"/>
  <c r="AN18" i="3"/>
  <c r="AN37" i="3" s="1"/>
  <c r="AN7" i="3"/>
  <c r="AN26" i="3" s="1"/>
  <c r="AN11" i="3"/>
  <c r="AN30" i="3" s="1"/>
  <c r="AN15" i="3"/>
  <c r="AN34" i="3" s="1"/>
  <c r="AN2" i="3"/>
  <c r="AN21" i="3" s="1"/>
  <c r="AN6" i="3"/>
  <c r="AN25" i="3" s="1"/>
  <c r="AN17" i="3"/>
  <c r="AN36" i="3" s="1"/>
  <c r="AN47" i="3"/>
  <c r="AN66" i="3" s="1"/>
  <c r="AN51" i="3"/>
  <c r="AN70" i="3" s="1"/>
  <c r="AN55" i="3"/>
  <c r="AN74" i="3" s="1"/>
  <c r="AN59" i="3"/>
  <c r="AN78" i="3" s="1"/>
  <c r="AN16" i="3"/>
  <c r="AN35" i="3" s="1"/>
  <c r="AN44" i="3"/>
  <c r="AN63" i="3" s="1"/>
  <c r="AN45" i="3"/>
  <c r="AN64" i="3" s="1"/>
  <c r="AN8" i="3"/>
  <c r="AN27" i="3" s="1"/>
  <c r="AN46" i="3"/>
  <c r="AN65" i="3" s="1"/>
  <c r="AO1" i="3"/>
  <c r="AN4" i="3"/>
  <c r="AN23" i="3" s="1"/>
  <c r="AN60" i="3"/>
  <c r="AN79" i="3" s="1"/>
  <c r="AN57" i="3"/>
  <c r="AN76" i="3" s="1"/>
  <c r="AN13" i="3"/>
  <c r="AN32" i="3" s="1"/>
  <c r="AN52" i="3"/>
  <c r="AN71" i="3" s="1"/>
  <c r="AN50" i="3"/>
  <c r="AN69" i="3" s="1"/>
  <c r="AN54" i="3"/>
  <c r="AN73" i="3" s="1"/>
  <c r="AN48" i="3"/>
  <c r="AN67" i="3" s="1"/>
  <c r="AN61" i="3"/>
  <c r="AN80" i="3" s="1"/>
  <c r="AN56" i="3"/>
  <c r="AN75" i="3" s="1"/>
  <c r="AN49" i="3"/>
  <c r="AN68" i="3" s="1"/>
  <c r="AN58" i="3"/>
  <c r="AN77" i="3" s="1"/>
  <c r="AN3" i="3"/>
  <c r="AN22" i="3" s="1"/>
  <c r="AN5" i="3"/>
  <c r="AN24" i="3" s="1"/>
  <c r="AN19" i="3"/>
  <c r="AN38" i="3" s="1"/>
  <c r="AN9" i="3"/>
  <c r="AN28" i="3" s="1"/>
  <c r="AN53" i="3"/>
  <c r="AN72" i="3" s="1"/>
  <c r="AN12" i="3"/>
  <c r="AN31" i="3" s="1"/>
  <c r="AM42" i="3"/>
  <c r="AM40" i="3"/>
  <c r="AM41" i="3" s="1"/>
  <c r="AM39" i="3"/>
  <c r="AN42" i="3" l="1"/>
  <c r="AN39" i="3"/>
  <c r="AN40" i="3"/>
  <c r="AN41" i="3" s="1"/>
  <c r="AM39" i="5"/>
  <c r="AM40" i="5"/>
  <c r="AM41" i="5" s="1"/>
  <c r="AM42" i="5"/>
  <c r="AL83" i="5"/>
  <c r="BQ2" i="4"/>
  <c r="BP1" i="4"/>
  <c r="AM81" i="5"/>
  <c r="AM82" i="5"/>
  <c r="AM84" i="5"/>
  <c r="AM83" i="3"/>
  <c r="AN84" i="3"/>
  <c r="AN82" i="3"/>
  <c r="AN81" i="3"/>
  <c r="AO2" i="3"/>
  <c r="AO21" i="3" s="1"/>
  <c r="AO6" i="3"/>
  <c r="AO25" i="3" s="1"/>
  <c r="AP1" i="3"/>
  <c r="AO3" i="3"/>
  <c r="AO22" i="3" s="1"/>
  <c r="AO10" i="3"/>
  <c r="AO29" i="3" s="1"/>
  <c r="AO14" i="3"/>
  <c r="AO33" i="3" s="1"/>
  <c r="AO5" i="3"/>
  <c r="AO24" i="3" s="1"/>
  <c r="AO12" i="3"/>
  <c r="AO31" i="3" s="1"/>
  <c r="AO46" i="3"/>
  <c r="AO65" i="3" s="1"/>
  <c r="AO50" i="3"/>
  <c r="AO69" i="3" s="1"/>
  <c r="AO54" i="3"/>
  <c r="AO73" i="3" s="1"/>
  <c r="AO58" i="3"/>
  <c r="AO77" i="3" s="1"/>
  <c r="AO11" i="3"/>
  <c r="AO30" i="3" s="1"/>
  <c r="AO17" i="3"/>
  <c r="AO36" i="3" s="1"/>
  <c r="AO4" i="3"/>
  <c r="AO23" i="3" s="1"/>
  <c r="AO16" i="3"/>
  <c r="AO35" i="3" s="1"/>
  <c r="AO44" i="3"/>
  <c r="AO63" i="3" s="1"/>
  <c r="AO45" i="3"/>
  <c r="AO64" i="3" s="1"/>
  <c r="AO7" i="3"/>
  <c r="AO26" i="3" s="1"/>
  <c r="AO8" i="3"/>
  <c r="AO27" i="3" s="1"/>
  <c r="AO9" i="3"/>
  <c r="AO28" i="3" s="1"/>
  <c r="AO19" i="3"/>
  <c r="AO38" i="3" s="1"/>
  <c r="AO51" i="3"/>
  <c r="AO70" i="3" s="1"/>
  <c r="AO48" i="3"/>
  <c r="AO67" i="3" s="1"/>
  <c r="AO13" i="3"/>
  <c r="AO32" i="3" s="1"/>
  <c r="AO52" i="3"/>
  <c r="AO71" i="3" s="1"/>
  <c r="AO61" i="3"/>
  <c r="AO80" i="3" s="1"/>
  <c r="AO18" i="3"/>
  <c r="AO37" i="3" s="1"/>
  <c r="AO47" i="3"/>
  <c r="AO66" i="3" s="1"/>
  <c r="AO57" i="3"/>
  <c r="AO76" i="3" s="1"/>
  <c r="AO59" i="3"/>
  <c r="AO78" i="3" s="1"/>
  <c r="AO55" i="3"/>
  <c r="AO74" i="3" s="1"/>
  <c r="AO53" i="3"/>
  <c r="AO72" i="3" s="1"/>
  <c r="AO60" i="3"/>
  <c r="AO79" i="3" s="1"/>
  <c r="AO56" i="3"/>
  <c r="AO75" i="3" s="1"/>
  <c r="AO15" i="3"/>
  <c r="AO34" i="3" s="1"/>
  <c r="AO49" i="3"/>
  <c r="AO68" i="3" s="1"/>
  <c r="AN3" i="5"/>
  <c r="AN22" i="5" s="1"/>
  <c r="AN5" i="5"/>
  <c r="AN24" i="5" s="1"/>
  <c r="AN10" i="5"/>
  <c r="AN29" i="5" s="1"/>
  <c r="AN11" i="5"/>
  <c r="AN30" i="5" s="1"/>
  <c r="AN15" i="5"/>
  <c r="AN34" i="5" s="1"/>
  <c r="AN19" i="5"/>
  <c r="AN38" i="5" s="1"/>
  <c r="AN4" i="5"/>
  <c r="AN23" i="5" s="1"/>
  <c r="AN2" i="5"/>
  <c r="AN21" i="5" s="1"/>
  <c r="AN8" i="5"/>
  <c r="AN27" i="5" s="1"/>
  <c r="AN12" i="5"/>
  <c r="AN31" i="5" s="1"/>
  <c r="AN13" i="5"/>
  <c r="AN32" i="5" s="1"/>
  <c r="AN45" i="5"/>
  <c r="AN64" i="5" s="1"/>
  <c r="AN14" i="5"/>
  <c r="AN33" i="5" s="1"/>
  <c r="AN6" i="5"/>
  <c r="AN25" i="5" s="1"/>
  <c r="AN9" i="5"/>
  <c r="AN28" i="5" s="1"/>
  <c r="AN18" i="5"/>
  <c r="AN37" i="5" s="1"/>
  <c r="AN47" i="5"/>
  <c r="AN66" i="5" s="1"/>
  <c r="AN51" i="5"/>
  <c r="AN70" i="5" s="1"/>
  <c r="AN55" i="5"/>
  <c r="AN74" i="5" s="1"/>
  <c r="AN59" i="5"/>
  <c r="AN78" i="5" s="1"/>
  <c r="AN7" i="5"/>
  <c r="AN26" i="5" s="1"/>
  <c r="AN56" i="5"/>
  <c r="AN75" i="5" s="1"/>
  <c r="AN61" i="5"/>
  <c r="AN80" i="5" s="1"/>
  <c r="AN16" i="5"/>
  <c r="AN35" i="5" s="1"/>
  <c r="AN49" i="5"/>
  <c r="AN68" i="5" s="1"/>
  <c r="AN52" i="5"/>
  <c r="AN71" i="5" s="1"/>
  <c r="AN54" i="5"/>
  <c r="AN73" i="5" s="1"/>
  <c r="AN58" i="5"/>
  <c r="AN77" i="5" s="1"/>
  <c r="AN53" i="5"/>
  <c r="AN72" i="5" s="1"/>
  <c r="AN46" i="5"/>
  <c r="AN65" i="5" s="1"/>
  <c r="AN17" i="5"/>
  <c r="AN36" i="5" s="1"/>
  <c r="AN48" i="5"/>
  <c r="AN67" i="5" s="1"/>
  <c r="AN50" i="5"/>
  <c r="AN69" i="5" s="1"/>
  <c r="AO1" i="5"/>
  <c r="AN57" i="5"/>
  <c r="AN76" i="5" s="1"/>
  <c r="AN44" i="5"/>
  <c r="AN63" i="5" s="1"/>
  <c r="AN60" i="5"/>
  <c r="AN79" i="5" s="1"/>
  <c r="AN83" i="3" l="1"/>
  <c r="BR2" i="4"/>
  <c r="BQ1" i="4"/>
  <c r="AN84" i="5"/>
  <c r="AN82" i="5"/>
  <c r="AN81" i="5"/>
  <c r="AN83" i="5" s="1"/>
  <c r="AO84" i="3"/>
  <c r="AO82" i="3"/>
  <c r="AO81" i="3"/>
  <c r="AM83" i="5"/>
  <c r="AO4" i="5"/>
  <c r="AO23" i="5" s="1"/>
  <c r="AO5" i="5"/>
  <c r="AO24" i="5" s="1"/>
  <c r="AO7" i="5"/>
  <c r="AO26" i="5" s="1"/>
  <c r="AO8" i="5"/>
  <c r="AO27" i="5" s="1"/>
  <c r="AO14" i="5"/>
  <c r="AO33" i="5" s="1"/>
  <c r="AO18" i="5"/>
  <c r="AO37" i="5" s="1"/>
  <c r="AO10" i="5"/>
  <c r="AO29" i="5" s="1"/>
  <c r="AO17" i="5"/>
  <c r="AO36" i="5" s="1"/>
  <c r="AO3" i="5"/>
  <c r="AO22" i="5" s="1"/>
  <c r="AO19" i="5"/>
  <c r="AO38" i="5" s="1"/>
  <c r="AO15" i="5"/>
  <c r="AO34" i="5" s="1"/>
  <c r="AO2" i="5"/>
  <c r="AO21" i="5" s="1"/>
  <c r="AO13" i="5"/>
  <c r="AO32" i="5" s="1"/>
  <c r="AO45" i="5"/>
  <c r="AO64" i="5" s="1"/>
  <c r="AO6" i="5"/>
  <c r="AO25" i="5" s="1"/>
  <c r="AO9" i="5"/>
  <c r="AO28" i="5" s="1"/>
  <c r="AO47" i="5"/>
  <c r="AO66" i="5" s="1"/>
  <c r="AO51" i="5"/>
  <c r="AO70" i="5" s="1"/>
  <c r="AO55" i="5"/>
  <c r="AO74" i="5" s="1"/>
  <c r="AO59" i="5"/>
  <c r="AO78" i="5" s="1"/>
  <c r="AO56" i="5"/>
  <c r="AO75" i="5" s="1"/>
  <c r="AO61" i="5"/>
  <c r="AO80" i="5" s="1"/>
  <c r="AO16" i="5"/>
  <c r="AO35" i="5" s="1"/>
  <c r="AO50" i="5"/>
  <c r="AO69" i="5" s="1"/>
  <c r="AO49" i="5"/>
  <c r="AO68" i="5" s="1"/>
  <c r="AO52" i="5"/>
  <c r="AO71" i="5" s="1"/>
  <c r="AO54" i="5"/>
  <c r="AO73" i="5" s="1"/>
  <c r="AO58" i="5"/>
  <c r="AO77" i="5" s="1"/>
  <c r="AO53" i="5"/>
  <c r="AO72" i="5" s="1"/>
  <c r="AO11" i="5"/>
  <c r="AO30" i="5" s="1"/>
  <c r="AO48" i="5"/>
  <c r="AO67" i="5" s="1"/>
  <c r="AO12" i="5"/>
  <c r="AO31" i="5" s="1"/>
  <c r="AO46" i="5"/>
  <c r="AO65" i="5" s="1"/>
  <c r="AO60" i="5"/>
  <c r="AO79" i="5" s="1"/>
  <c r="AP1" i="5"/>
  <c r="AO57" i="5"/>
  <c r="AO76" i="5" s="1"/>
  <c r="AO44" i="5"/>
  <c r="AO63" i="5" s="1"/>
  <c r="AP2" i="3"/>
  <c r="AP21" i="3" s="1"/>
  <c r="AQ1" i="3"/>
  <c r="AP3" i="3"/>
  <c r="AP22" i="3" s="1"/>
  <c r="AP10" i="3"/>
  <c r="AP29" i="3" s="1"/>
  <c r="AP14" i="3"/>
  <c r="AP33" i="3" s="1"/>
  <c r="AP8" i="3"/>
  <c r="AP27" i="3" s="1"/>
  <c r="AP5" i="3"/>
  <c r="AP24" i="3" s="1"/>
  <c r="AP12" i="3"/>
  <c r="AP31" i="3" s="1"/>
  <c r="AP46" i="3"/>
  <c r="AP65" i="3" s="1"/>
  <c r="AP50" i="3"/>
  <c r="AP69" i="3" s="1"/>
  <c r="AP54" i="3"/>
  <c r="AP73" i="3" s="1"/>
  <c r="AP58" i="3"/>
  <c r="AP77" i="3" s="1"/>
  <c r="AP6" i="3"/>
  <c r="AP25" i="3" s="1"/>
  <c r="AP18" i="3"/>
  <c r="AP37" i="3" s="1"/>
  <c r="AP47" i="3"/>
  <c r="AP66" i="3" s="1"/>
  <c r="AP48" i="3"/>
  <c r="AP67" i="3" s="1"/>
  <c r="AP49" i="3"/>
  <c r="AP68" i="3" s="1"/>
  <c r="AP11" i="3"/>
  <c r="AP30" i="3" s="1"/>
  <c r="AP17" i="3"/>
  <c r="AP36" i="3" s="1"/>
  <c r="AP16" i="3"/>
  <c r="AP35" i="3" s="1"/>
  <c r="AP44" i="3"/>
  <c r="AP63" i="3" s="1"/>
  <c r="AP45" i="3"/>
  <c r="AP64" i="3" s="1"/>
  <c r="AP53" i="3"/>
  <c r="AP72" i="3" s="1"/>
  <c r="AP56" i="3"/>
  <c r="AP75" i="3" s="1"/>
  <c r="AP57" i="3"/>
  <c r="AP76" i="3" s="1"/>
  <c r="AP13" i="3"/>
  <c r="AP32" i="3" s="1"/>
  <c r="AP55" i="3"/>
  <c r="AP74" i="3" s="1"/>
  <c r="AP9" i="3"/>
  <c r="AP28" i="3" s="1"/>
  <c r="AP19" i="3"/>
  <c r="AP38" i="3" s="1"/>
  <c r="AP4" i="3"/>
  <c r="AP23" i="3" s="1"/>
  <c r="AP59" i="3"/>
  <c r="AP78" i="3" s="1"/>
  <c r="AP51" i="3"/>
  <c r="AP70" i="3" s="1"/>
  <c r="AP7" i="3"/>
  <c r="AP26" i="3" s="1"/>
  <c r="AP52" i="3"/>
  <c r="AP71" i="3" s="1"/>
  <c r="AP60" i="3"/>
  <c r="AP79" i="3" s="1"/>
  <c r="AP15" i="3"/>
  <c r="AP34" i="3" s="1"/>
  <c r="AP61" i="3"/>
  <c r="AP80" i="3" s="1"/>
  <c r="AO42" i="3"/>
  <c r="AO39" i="3"/>
  <c r="AO40" i="3"/>
  <c r="AO41" i="3" s="1"/>
  <c r="AN42" i="5"/>
  <c r="AN39" i="5"/>
  <c r="AN40" i="5"/>
  <c r="AN41" i="5" s="1"/>
  <c r="AO83" i="3" l="1"/>
  <c r="AR1" i="3"/>
  <c r="AQ4" i="3"/>
  <c r="AQ23" i="3" s="1"/>
  <c r="AQ9" i="3"/>
  <c r="AQ28" i="3" s="1"/>
  <c r="AQ13" i="3"/>
  <c r="AQ32" i="3" s="1"/>
  <c r="AQ17" i="3"/>
  <c r="AQ36" i="3" s="1"/>
  <c r="AQ3" i="3"/>
  <c r="AQ22" i="3" s="1"/>
  <c r="AQ10" i="3"/>
  <c r="AQ29" i="3" s="1"/>
  <c r="AQ14" i="3"/>
  <c r="AQ33" i="3" s="1"/>
  <c r="AQ16" i="3"/>
  <c r="AQ35" i="3" s="1"/>
  <c r="AQ18" i="3"/>
  <c r="AQ37" i="3" s="1"/>
  <c r="AQ8" i="3"/>
  <c r="AQ27" i="3" s="1"/>
  <c r="AQ5" i="3"/>
  <c r="AQ24" i="3" s="1"/>
  <c r="AQ12" i="3"/>
  <c r="AQ31" i="3" s="1"/>
  <c r="AQ46" i="3"/>
  <c r="AQ65" i="3" s="1"/>
  <c r="AQ50" i="3"/>
  <c r="AQ69" i="3" s="1"/>
  <c r="AQ54" i="3"/>
  <c r="AQ73" i="3" s="1"/>
  <c r="AQ58" i="3"/>
  <c r="AQ77" i="3" s="1"/>
  <c r="AQ45" i="3"/>
  <c r="AQ64" i="3" s="1"/>
  <c r="AQ6" i="3"/>
  <c r="AQ25" i="3" s="1"/>
  <c r="AQ47" i="3"/>
  <c r="AQ66" i="3" s="1"/>
  <c r="AQ48" i="3"/>
  <c r="AQ67" i="3" s="1"/>
  <c r="AQ49" i="3"/>
  <c r="AQ68" i="3" s="1"/>
  <c r="AQ44" i="3"/>
  <c r="AQ63" i="3" s="1"/>
  <c r="AQ11" i="3"/>
  <c r="AQ30" i="3" s="1"/>
  <c r="AQ2" i="3"/>
  <c r="AQ21" i="3" s="1"/>
  <c r="AQ15" i="3"/>
  <c r="AQ34" i="3" s="1"/>
  <c r="AQ59" i="3"/>
  <c r="AQ78" i="3" s="1"/>
  <c r="AQ51" i="3"/>
  <c r="AQ70" i="3" s="1"/>
  <c r="AQ57" i="3"/>
  <c r="AQ76" i="3" s="1"/>
  <c r="AQ53" i="3"/>
  <c r="AQ72" i="3" s="1"/>
  <c r="AQ56" i="3"/>
  <c r="AQ75" i="3" s="1"/>
  <c r="AQ19" i="3"/>
  <c r="AQ38" i="3" s="1"/>
  <c r="AQ55" i="3"/>
  <c r="AQ74" i="3" s="1"/>
  <c r="AQ61" i="3"/>
  <c r="AQ80" i="3" s="1"/>
  <c r="AQ7" i="3"/>
  <c r="AQ26" i="3" s="1"/>
  <c r="AQ52" i="3"/>
  <c r="AQ71" i="3" s="1"/>
  <c r="AQ60" i="3"/>
  <c r="AQ79" i="3" s="1"/>
  <c r="AO84" i="5"/>
  <c r="AO81" i="5"/>
  <c r="AO82" i="5"/>
  <c r="AP81" i="3"/>
  <c r="AP82" i="3"/>
  <c r="AP84" i="3"/>
  <c r="AP42" i="3"/>
  <c r="AP39" i="3"/>
  <c r="AP40" i="3"/>
  <c r="AP41" i="3" s="1"/>
  <c r="AO39" i="5"/>
  <c r="AO42" i="5"/>
  <c r="AO40" i="5"/>
  <c r="AO41" i="5" s="1"/>
  <c r="AP4" i="5"/>
  <c r="AP23" i="5" s="1"/>
  <c r="AP3" i="5"/>
  <c r="AP22" i="5" s="1"/>
  <c r="AP5" i="5"/>
  <c r="AP24" i="5" s="1"/>
  <c r="AP14" i="5"/>
  <c r="AP33" i="5" s="1"/>
  <c r="AP17" i="5"/>
  <c r="AP36" i="5" s="1"/>
  <c r="AP19" i="5"/>
  <c r="AP38" i="5" s="1"/>
  <c r="AQ1" i="5"/>
  <c r="AP7" i="5"/>
  <c r="AP26" i="5" s="1"/>
  <c r="AP12" i="5"/>
  <c r="AP31" i="5" s="1"/>
  <c r="AP2" i="5"/>
  <c r="AP21" i="5" s="1"/>
  <c r="AP13" i="5"/>
  <c r="AP32" i="5" s="1"/>
  <c r="AP15" i="5"/>
  <c r="AP34" i="5" s="1"/>
  <c r="AP6" i="5"/>
  <c r="AP25" i="5" s="1"/>
  <c r="AP8" i="5"/>
  <c r="AP27" i="5" s="1"/>
  <c r="AP53" i="5"/>
  <c r="AP72" i="5" s="1"/>
  <c r="AP58" i="5"/>
  <c r="AP77" i="5" s="1"/>
  <c r="AP51" i="5"/>
  <c r="AP70" i="5" s="1"/>
  <c r="AP56" i="5"/>
  <c r="AP75" i="5" s="1"/>
  <c r="AP61" i="5"/>
  <c r="AP80" i="5" s="1"/>
  <c r="AP18" i="5"/>
  <c r="AP37" i="5" s="1"/>
  <c r="AP50" i="5"/>
  <c r="AP69" i="5" s="1"/>
  <c r="AP45" i="5"/>
  <c r="AP64" i="5" s="1"/>
  <c r="AP44" i="5"/>
  <c r="AP63" i="5" s="1"/>
  <c r="AP16" i="5"/>
  <c r="AP35" i="5" s="1"/>
  <c r="AP49" i="5"/>
  <c r="AP68" i="5" s="1"/>
  <c r="AP52" i="5"/>
  <c r="AP71" i="5" s="1"/>
  <c r="AP54" i="5"/>
  <c r="AP73" i="5" s="1"/>
  <c r="AP10" i="5"/>
  <c r="AP29" i="5" s="1"/>
  <c r="AP48" i="5"/>
  <c r="AP67" i="5" s="1"/>
  <c r="AP9" i="5"/>
  <c r="AP28" i="5" s="1"/>
  <c r="AP46" i="5"/>
  <c r="AP65" i="5" s="1"/>
  <c r="AP11" i="5"/>
  <c r="AP30" i="5" s="1"/>
  <c r="AP59" i="5"/>
  <c r="AP78" i="5" s="1"/>
  <c r="AP60" i="5"/>
  <c r="AP79" i="5" s="1"/>
  <c r="AP57" i="5"/>
  <c r="AP76" i="5" s="1"/>
  <c r="AP55" i="5"/>
  <c r="AP74" i="5" s="1"/>
  <c r="AP47" i="5"/>
  <c r="AP66" i="5" s="1"/>
  <c r="BR1" i="4"/>
  <c r="BS2" i="4"/>
  <c r="AP39" i="5" l="1"/>
  <c r="AP40" i="5"/>
  <c r="AP41" i="5" s="1"/>
  <c r="AP42" i="5"/>
  <c r="AQ4" i="5"/>
  <c r="AQ23" i="5" s="1"/>
  <c r="AQ7" i="5"/>
  <c r="AQ26" i="5" s="1"/>
  <c r="AQ3" i="5"/>
  <c r="AQ22" i="5" s="1"/>
  <c r="AQ5" i="5"/>
  <c r="AQ24" i="5" s="1"/>
  <c r="AQ14" i="5"/>
  <c r="AQ33" i="5" s="1"/>
  <c r="AQ18" i="5"/>
  <c r="AQ37" i="5" s="1"/>
  <c r="AQ17" i="5"/>
  <c r="AQ36" i="5" s="1"/>
  <c r="AQ10" i="5"/>
  <c r="AQ29" i="5" s="1"/>
  <c r="AQ11" i="5"/>
  <c r="AQ30" i="5" s="1"/>
  <c r="AQ44" i="5"/>
  <c r="AQ63" i="5" s="1"/>
  <c r="AR1" i="5"/>
  <c r="AQ12" i="5"/>
  <c r="AQ31" i="5" s="1"/>
  <c r="AQ2" i="5"/>
  <c r="AQ21" i="5" s="1"/>
  <c r="AQ13" i="5"/>
  <c r="AQ32" i="5" s="1"/>
  <c r="AQ15" i="5"/>
  <c r="AQ34" i="5" s="1"/>
  <c r="AQ19" i="5"/>
  <c r="AQ38" i="5" s="1"/>
  <c r="AQ45" i="5"/>
  <c r="AQ64" i="5" s="1"/>
  <c r="AQ50" i="5"/>
  <c r="AQ69" i="5" s="1"/>
  <c r="AQ54" i="5"/>
  <c r="AQ73" i="5" s="1"/>
  <c r="AQ58" i="5"/>
  <c r="AQ77" i="5" s="1"/>
  <c r="AQ48" i="5"/>
  <c r="AQ67" i="5" s="1"/>
  <c r="AQ53" i="5"/>
  <c r="AQ72" i="5" s="1"/>
  <c r="AQ47" i="5"/>
  <c r="AQ66" i="5" s="1"/>
  <c r="AQ6" i="5"/>
  <c r="AQ25" i="5" s="1"/>
  <c r="AQ51" i="5"/>
  <c r="AQ70" i="5" s="1"/>
  <c r="AQ61" i="5"/>
  <c r="AQ80" i="5" s="1"/>
  <c r="AQ9" i="5"/>
  <c r="AQ28" i="5" s="1"/>
  <c r="AQ52" i="5"/>
  <c r="AQ71" i="5" s="1"/>
  <c r="AQ8" i="5"/>
  <c r="AQ27" i="5" s="1"/>
  <c r="AQ59" i="5"/>
  <c r="AQ78" i="5" s="1"/>
  <c r="AQ46" i="5"/>
  <c r="AQ65" i="5" s="1"/>
  <c r="AQ49" i="5"/>
  <c r="AQ68" i="5" s="1"/>
  <c r="AQ56" i="5"/>
  <c r="AQ75" i="5" s="1"/>
  <c r="AQ16" i="5"/>
  <c r="AQ35" i="5" s="1"/>
  <c r="AQ55" i="5"/>
  <c r="AQ74" i="5" s="1"/>
  <c r="AQ60" i="5"/>
  <c r="AQ79" i="5" s="1"/>
  <c r="AQ57" i="5"/>
  <c r="AQ76" i="5" s="1"/>
  <c r="AP83" i="3"/>
  <c r="AO83" i="5"/>
  <c r="AP82" i="5"/>
  <c r="AP84" i="5"/>
  <c r="AP81" i="5"/>
  <c r="AQ81" i="3"/>
  <c r="AQ84" i="3"/>
  <c r="AQ82" i="3"/>
  <c r="BS1" i="4"/>
  <c r="BT2" i="4"/>
  <c r="AQ42" i="3"/>
  <c r="AQ39" i="3"/>
  <c r="AQ40" i="3"/>
  <c r="AQ41" i="3" s="1"/>
  <c r="AR5" i="3"/>
  <c r="AR24" i="3" s="1"/>
  <c r="AS1" i="3"/>
  <c r="AR4" i="3"/>
  <c r="AR23" i="3" s="1"/>
  <c r="AR9" i="3"/>
  <c r="AR28" i="3" s="1"/>
  <c r="AR13" i="3"/>
  <c r="AR32" i="3" s="1"/>
  <c r="AR17" i="3"/>
  <c r="AR36" i="3" s="1"/>
  <c r="AR3" i="3"/>
  <c r="AR22" i="3" s="1"/>
  <c r="AR45" i="3"/>
  <c r="AR64" i="3" s="1"/>
  <c r="AR49" i="3"/>
  <c r="AR68" i="3" s="1"/>
  <c r="AR53" i="3"/>
  <c r="AR72" i="3" s="1"/>
  <c r="AR57" i="3"/>
  <c r="AR76" i="3" s="1"/>
  <c r="AR61" i="3"/>
  <c r="AR80" i="3" s="1"/>
  <c r="AR10" i="3"/>
  <c r="AR29" i="3" s="1"/>
  <c r="AR16" i="3"/>
  <c r="AR35" i="3" s="1"/>
  <c r="AR18" i="3"/>
  <c r="AR37" i="3" s="1"/>
  <c r="AR8" i="3"/>
  <c r="AR27" i="3" s="1"/>
  <c r="AR14" i="3"/>
  <c r="AR33" i="3" s="1"/>
  <c r="AR15" i="3"/>
  <c r="AR34" i="3" s="1"/>
  <c r="AR50" i="3"/>
  <c r="AR69" i="3" s="1"/>
  <c r="AR51" i="3"/>
  <c r="AR70" i="3" s="1"/>
  <c r="AR52" i="3"/>
  <c r="AR71" i="3" s="1"/>
  <c r="AR2" i="3"/>
  <c r="AR21" i="3" s="1"/>
  <c r="AR11" i="3"/>
  <c r="AR30" i="3" s="1"/>
  <c r="AR44" i="3"/>
  <c r="AR63" i="3" s="1"/>
  <c r="AR6" i="3"/>
  <c r="AR25" i="3" s="1"/>
  <c r="AR46" i="3"/>
  <c r="AR65" i="3" s="1"/>
  <c r="AR47" i="3"/>
  <c r="AR66" i="3" s="1"/>
  <c r="AR48" i="3"/>
  <c r="AR67" i="3" s="1"/>
  <c r="AR12" i="3"/>
  <c r="AR31" i="3" s="1"/>
  <c r="AR60" i="3"/>
  <c r="AR79" i="3" s="1"/>
  <c r="AR59" i="3"/>
  <c r="AR78" i="3" s="1"/>
  <c r="AR56" i="3"/>
  <c r="AR75" i="3" s="1"/>
  <c r="AR19" i="3"/>
  <c r="AR38" i="3" s="1"/>
  <c r="AR54" i="3"/>
  <c r="AR73" i="3" s="1"/>
  <c r="AR7" i="3"/>
  <c r="AR26" i="3" s="1"/>
  <c r="AR58" i="3"/>
  <c r="AR77" i="3" s="1"/>
  <c r="AR55" i="3"/>
  <c r="AR74" i="3" s="1"/>
  <c r="AP83" i="5" l="1"/>
  <c r="AQ82" i="5"/>
  <c r="AQ84" i="5"/>
  <c r="AQ81" i="5"/>
  <c r="AQ83" i="5" s="1"/>
  <c r="AQ42" i="5"/>
  <c r="AQ39" i="5"/>
  <c r="AQ40" i="5"/>
  <c r="AQ41" i="5" s="1"/>
  <c r="AQ83" i="3"/>
  <c r="AT1" i="3"/>
  <c r="AS4" i="3"/>
  <c r="AS23" i="3" s="1"/>
  <c r="AS9" i="3"/>
  <c r="AS28" i="3" s="1"/>
  <c r="AS13" i="3"/>
  <c r="AS32" i="3" s="1"/>
  <c r="AS19" i="3"/>
  <c r="AS38" i="3" s="1"/>
  <c r="AS45" i="3"/>
  <c r="AS64" i="3" s="1"/>
  <c r="AS49" i="3"/>
  <c r="AS68" i="3" s="1"/>
  <c r="AS53" i="3"/>
  <c r="AS72" i="3" s="1"/>
  <c r="AS57" i="3"/>
  <c r="AS76" i="3" s="1"/>
  <c r="AS61" i="3"/>
  <c r="AS80" i="3" s="1"/>
  <c r="AS10" i="3"/>
  <c r="AS29" i="3" s="1"/>
  <c r="AS16" i="3"/>
  <c r="AS35" i="3" s="1"/>
  <c r="AS18" i="3"/>
  <c r="AS37" i="3" s="1"/>
  <c r="AS12" i="3"/>
  <c r="AS31" i="3" s="1"/>
  <c r="AS14" i="3"/>
  <c r="AS33" i="3" s="1"/>
  <c r="AS46" i="3"/>
  <c r="AS65" i="3" s="1"/>
  <c r="AS11" i="3"/>
  <c r="AS30" i="3" s="1"/>
  <c r="AS15" i="3"/>
  <c r="AS34" i="3" s="1"/>
  <c r="AS50" i="3"/>
  <c r="AS69" i="3" s="1"/>
  <c r="AS51" i="3"/>
  <c r="AS70" i="3" s="1"/>
  <c r="AS52" i="3"/>
  <c r="AS71" i="3" s="1"/>
  <c r="AS8" i="3"/>
  <c r="AS27" i="3" s="1"/>
  <c r="AS48" i="3"/>
  <c r="AS67" i="3" s="1"/>
  <c r="AS6" i="3"/>
  <c r="AS25" i="3" s="1"/>
  <c r="AS47" i="3"/>
  <c r="AS66" i="3" s="1"/>
  <c r="AS2" i="3"/>
  <c r="AS21" i="3" s="1"/>
  <c r="AS44" i="3"/>
  <c r="AS63" i="3" s="1"/>
  <c r="AS60" i="3"/>
  <c r="AS79" i="3" s="1"/>
  <c r="AS56" i="3"/>
  <c r="AS75" i="3" s="1"/>
  <c r="AS54" i="3"/>
  <c r="AS73" i="3" s="1"/>
  <c r="AS59" i="3"/>
  <c r="AS78" i="3" s="1"/>
  <c r="AS58" i="3"/>
  <c r="AS77" i="3" s="1"/>
  <c r="AS7" i="3"/>
  <c r="AS26" i="3" s="1"/>
  <c r="AS3" i="3"/>
  <c r="AS22" i="3" s="1"/>
  <c r="AS5" i="3"/>
  <c r="AS24" i="3" s="1"/>
  <c r="AS55" i="3"/>
  <c r="AS74" i="3" s="1"/>
  <c r="AS17" i="3"/>
  <c r="AS36" i="3" s="1"/>
  <c r="AR40" i="3"/>
  <c r="AR41" i="3" s="1"/>
  <c r="AR42" i="3"/>
  <c r="AR39" i="3"/>
  <c r="BU2" i="4"/>
  <c r="BT1" i="4"/>
  <c r="AR3" i="5"/>
  <c r="AR22" i="5" s="1"/>
  <c r="AR2" i="5"/>
  <c r="AR21" i="5" s="1"/>
  <c r="AR13" i="5"/>
  <c r="AR32" i="5" s="1"/>
  <c r="AR17" i="5"/>
  <c r="AR36" i="5" s="1"/>
  <c r="AR4" i="5"/>
  <c r="AR23" i="5" s="1"/>
  <c r="AR7" i="5"/>
  <c r="AR26" i="5" s="1"/>
  <c r="AR9" i="5"/>
  <c r="AR28" i="5" s="1"/>
  <c r="AR5" i="5"/>
  <c r="AR24" i="5" s="1"/>
  <c r="AR10" i="5"/>
  <c r="AR29" i="5" s="1"/>
  <c r="AR11" i="5"/>
  <c r="AR30" i="5" s="1"/>
  <c r="AR44" i="5"/>
  <c r="AR63" i="5" s="1"/>
  <c r="AS1" i="5"/>
  <c r="AR12" i="5"/>
  <c r="AR31" i="5" s="1"/>
  <c r="AR14" i="5"/>
  <c r="AR33" i="5" s="1"/>
  <c r="AR19" i="5"/>
  <c r="AR38" i="5" s="1"/>
  <c r="AR45" i="5"/>
  <c r="AR64" i="5" s="1"/>
  <c r="AR50" i="5"/>
  <c r="AR69" i="5" s="1"/>
  <c r="AR54" i="5"/>
  <c r="AR73" i="5" s="1"/>
  <c r="AR58" i="5"/>
  <c r="AR77" i="5" s="1"/>
  <c r="AR15" i="5"/>
  <c r="AR34" i="5" s="1"/>
  <c r="AR48" i="5"/>
  <c r="AR67" i="5" s="1"/>
  <c r="AR53" i="5"/>
  <c r="AR72" i="5" s="1"/>
  <c r="AR52" i="5"/>
  <c r="AR71" i="5" s="1"/>
  <c r="AR55" i="5"/>
  <c r="AR74" i="5" s="1"/>
  <c r="AR18" i="5"/>
  <c r="AR37" i="5" s="1"/>
  <c r="AR47" i="5"/>
  <c r="AR66" i="5" s="1"/>
  <c r="AR51" i="5"/>
  <c r="AR70" i="5" s="1"/>
  <c r="AR61" i="5"/>
  <c r="AR80" i="5" s="1"/>
  <c r="AR46" i="5"/>
  <c r="AR65" i="5" s="1"/>
  <c r="AR49" i="5"/>
  <c r="AR68" i="5" s="1"/>
  <c r="AR8" i="5"/>
  <c r="AR27" i="5" s="1"/>
  <c r="AR57" i="5"/>
  <c r="AR76" i="5" s="1"/>
  <c r="AR59" i="5"/>
  <c r="AR78" i="5" s="1"/>
  <c r="AR56" i="5"/>
  <c r="AR75" i="5" s="1"/>
  <c r="AR16" i="5"/>
  <c r="AR35" i="5" s="1"/>
  <c r="AR60" i="5"/>
  <c r="AR79" i="5" s="1"/>
  <c r="AR6" i="5"/>
  <c r="AR25" i="5" s="1"/>
  <c r="AR82" i="3"/>
  <c r="AR84" i="3"/>
  <c r="AR81" i="3"/>
  <c r="AR83" i="3" l="1"/>
  <c r="BV2" i="4"/>
  <c r="BU1" i="4"/>
  <c r="AT5" i="3"/>
  <c r="AT24" i="3" s="1"/>
  <c r="AT8" i="3"/>
  <c r="AT27" i="3" s="1"/>
  <c r="AT12" i="3"/>
  <c r="AT31" i="3" s="1"/>
  <c r="AT16" i="3"/>
  <c r="AT35" i="3" s="1"/>
  <c r="AU1" i="3"/>
  <c r="AT4" i="3"/>
  <c r="AT23" i="3" s="1"/>
  <c r="AT9" i="3"/>
  <c r="AT28" i="3" s="1"/>
  <c r="AT13" i="3"/>
  <c r="AT32" i="3" s="1"/>
  <c r="AT19" i="3"/>
  <c r="AT38" i="3" s="1"/>
  <c r="AT45" i="3"/>
  <c r="AT64" i="3" s="1"/>
  <c r="AT49" i="3"/>
  <c r="AT68" i="3" s="1"/>
  <c r="AT53" i="3"/>
  <c r="AT72" i="3" s="1"/>
  <c r="AT57" i="3"/>
  <c r="AT76" i="3" s="1"/>
  <c r="AT54" i="3"/>
  <c r="AT73" i="3" s="1"/>
  <c r="AT55" i="3"/>
  <c r="AT74" i="3" s="1"/>
  <c r="AT56" i="3"/>
  <c r="AT75" i="3" s="1"/>
  <c r="AT47" i="3"/>
  <c r="AT66" i="3" s="1"/>
  <c r="AT18" i="3"/>
  <c r="AT37" i="3" s="1"/>
  <c r="AT14" i="3"/>
  <c r="AT33" i="3" s="1"/>
  <c r="AT48" i="3"/>
  <c r="AT67" i="3" s="1"/>
  <c r="AT15" i="3"/>
  <c r="AT34" i="3" s="1"/>
  <c r="AT50" i="3"/>
  <c r="AT69" i="3" s="1"/>
  <c r="AT51" i="3"/>
  <c r="AT70" i="3" s="1"/>
  <c r="AT52" i="3"/>
  <c r="AT71" i="3" s="1"/>
  <c r="AT6" i="3"/>
  <c r="AT25" i="3" s="1"/>
  <c r="AT46" i="3"/>
  <c r="AT65" i="3" s="1"/>
  <c r="AT58" i="3"/>
  <c r="AT77" i="3" s="1"/>
  <c r="AT59" i="3"/>
  <c r="AT78" i="3" s="1"/>
  <c r="AT2" i="3"/>
  <c r="AT21" i="3" s="1"/>
  <c r="AT44" i="3"/>
  <c r="AT63" i="3" s="1"/>
  <c r="AT60" i="3"/>
  <c r="AT79" i="3" s="1"/>
  <c r="AT11" i="3"/>
  <c r="AT30" i="3" s="1"/>
  <c r="AT61" i="3"/>
  <c r="AT80" i="3" s="1"/>
  <c r="AT7" i="3"/>
  <c r="AT26" i="3" s="1"/>
  <c r="AT10" i="3"/>
  <c r="AT29" i="3" s="1"/>
  <c r="AT3" i="3"/>
  <c r="AT22" i="3" s="1"/>
  <c r="AT17" i="3"/>
  <c r="AT36" i="3" s="1"/>
  <c r="AR39" i="5"/>
  <c r="AR42" i="5"/>
  <c r="AR40" i="5"/>
  <c r="AR41" i="5" s="1"/>
  <c r="AR82" i="5"/>
  <c r="AR84" i="5"/>
  <c r="AR81" i="5"/>
  <c r="AS40" i="3"/>
  <c r="AS41" i="3" s="1"/>
  <c r="AS42" i="3"/>
  <c r="AS39" i="3"/>
  <c r="AS2" i="5"/>
  <c r="AS21" i="5" s="1"/>
  <c r="AT1" i="5"/>
  <c r="AS13" i="5"/>
  <c r="AS32" i="5" s="1"/>
  <c r="AS3" i="5"/>
  <c r="AS22" i="5" s="1"/>
  <c r="AS4" i="5"/>
  <c r="AS23" i="5" s="1"/>
  <c r="AS7" i="5"/>
  <c r="AS26" i="5" s="1"/>
  <c r="AS9" i="5"/>
  <c r="AS28" i="5" s="1"/>
  <c r="AS17" i="5"/>
  <c r="AS36" i="5" s="1"/>
  <c r="AS10" i="5"/>
  <c r="AS29" i="5" s="1"/>
  <c r="AS11" i="5"/>
  <c r="AS30" i="5" s="1"/>
  <c r="AS44" i="5"/>
  <c r="AS63" i="5" s="1"/>
  <c r="AS45" i="5"/>
  <c r="AS64" i="5" s="1"/>
  <c r="AS55" i="5"/>
  <c r="AS74" i="5" s="1"/>
  <c r="AS60" i="5"/>
  <c r="AS79" i="5" s="1"/>
  <c r="AS58" i="5"/>
  <c r="AS77" i="5" s="1"/>
  <c r="AS14" i="5"/>
  <c r="AS33" i="5" s="1"/>
  <c r="AS15" i="5"/>
  <c r="AS34" i="5" s="1"/>
  <c r="AS48" i="5"/>
  <c r="AS67" i="5" s="1"/>
  <c r="AS16" i="5"/>
  <c r="AS35" i="5" s="1"/>
  <c r="AS19" i="5"/>
  <c r="AS38" i="5" s="1"/>
  <c r="AS46" i="5"/>
  <c r="AS65" i="5" s="1"/>
  <c r="AS18" i="5"/>
  <c r="AS37" i="5" s="1"/>
  <c r="AS8" i="5"/>
  <c r="AS27" i="5" s="1"/>
  <c r="AS47" i="5"/>
  <c r="AS66" i="5" s="1"/>
  <c r="AS57" i="5"/>
  <c r="AS76" i="5" s="1"/>
  <c r="AS51" i="5"/>
  <c r="AS70" i="5" s="1"/>
  <c r="AS61" i="5"/>
  <c r="AS80" i="5" s="1"/>
  <c r="AS6" i="5"/>
  <c r="AS25" i="5" s="1"/>
  <c r="AS59" i="5"/>
  <c r="AS78" i="5" s="1"/>
  <c r="AS49" i="5"/>
  <c r="AS68" i="5" s="1"/>
  <c r="AS50" i="5"/>
  <c r="AS69" i="5" s="1"/>
  <c r="AS53" i="5"/>
  <c r="AS72" i="5" s="1"/>
  <c r="AS52" i="5"/>
  <c r="AS71" i="5" s="1"/>
  <c r="AS54" i="5"/>
  <c r="AS73" i="5" s="1"/>
  <c r="AS5" i="5"/>
  <c r="AS24" i="5" s="1"/>
  <c r="AS12" i="5"/>
  <c r="AS31" i="5" s="1"/>
  <c r="AS56" i="5"/>
  <c r="AS75" i="5" s="1"/>
  <c r="AS82" i="3"/>
  <c r="AS84" i="3"/>
  <c r="AS81" i="3"/>
  <c r="AR83" i="5" l="1"/>
  <c r="AS83" i="3"/>
  <c r="AT40" i="3"/>
  <c r="AT41" i="3" s="1"/>
  <c r="AT42" i="3"/>
  <c r="AT39" i="3"/>
  <c r="AU4" i="3"/>
  <c r="AU23" i="3" s="1"/>
  <c r="AU6" i="3"/>
  <c r="AU25" i="3" s="1"/>
  <c r="AU5" i="3"/>
  <c r="AU24" i="3" s="1"/>
  <c r="AU8" i="3"/>
  <c r="AU27" i="3" s="1"/>
  <c r="AU12" i="3"/>
  <c r="AU31" i="3" s="1"/>
  <c r="AU16" i="3"/>
  <c r="AU35" i="3" s="1"/>
  <c r="AU15" i="3"/>
  <c r="AU34" i="3" s="1"/>
  <c r="AU44" i="3"/>
  <c r="AU63" i="3" s="1"/>
  <c r="AU48" i="3"/>
  <c r="AU67" i="3" s="1"/>
  <c r="AU52" i="3"/>
  <c r="AU71" i="3" s="1"/>
  <c r="AU56" i="3"/>
  <c r="AU75" i="3" s="1"/>
  <c r="AU60" i="3"/>
  <c r="AU79" i="3" s="1"/>
  <c r="AU19" i="3"/>
  <c r="AU38" i="3" s="1"/>
  <c r="AU3" i="3"/>
  <c r="AU22" i="3" s="1"/>
  <c r="AU53" i="3"/>
  <c r="AU72" i="3" s="1"/>
  <c r="AU61" i="3"/>
  <c r="AU80" i="3" s="1"/>
  <c r="AV1" i="3"/>
  <c r="AU50" i="3"/>
  <c r="AU69" i="3" s="1"/>
  <c r="AU45" i="3"/>
  <c r="AU64" i="3" s="1"/>
  <c r="AU54" i="3"/>
  <c r="AU73" i="3" s="1"/>
  <c r="AU55" i="3"/>
  <c r="AU74" i="3" s="1"/>
  <c r="AU18" i="3"/>
  <c r="AU37" i="3" s="1"/>
  <c r="AU49" i="3"/>
  <c r="AU68" i="3" s="1"/>
  <c r="AU51" i="3"/>
  <c r="AU70" i="3" s="1"/>
  <c r="AU7" i="3"/>
  <c r="AU26" i="3" s="1"/>
  <c r="AU17" i="3"/>
  <c r="AU36" i="3" s="1"/>
  <c r="AU57" i="3"/>
  <c r="AU76" i="3" s="1"/>
  <c r="AU58" i="3"/>
  <c r="AU77" i="3" s="1"/>
  <c r="AU9" i="3"/>
  <c r="AU28" i="3" s="1"/>
  <c r="AU14" i="3"/>
  <c r="AU33" i="3" s="1"/>
  <c r="AU47" i="3"/>
  <c r="AU66" i="3" s="1"/>
  <c r="AU2" i="3"/>
  <c r="AU21" i="3" s="1"/>
  <c r="AU11" i="3"/>
  <c r="AU30" i="3" s="1"/>
  <c r="AU10" i="3"/>
  <c r="AU29" i="3" s="1"/>
  <c r="AU13" i="3"/>
  <c r="AU32" i="3" s="1"/>
  <c r="AU59" i="3"/>
  <c r="AU78" i="3" s="1"/>
  <c r="AU46" i="3"/>
  <c r="AU65" i="3" s="1"/>
  <c r="AT4" i="5"/>
  <c r="AT23" i="5" s="1"/>
  <c r="AU1" i="5"/>
  <c r="AT13" i="5"/>
  <c r="AT32" i="5" s="1"/>
  <c r="AT17" i="5"/>
  <c r="AT36" i="5" s="1"/>
  <c r="AT16" i="5"/>
  <c r="AT35" i="5" s="1"/>
  <c r="AT3" i="5"/>
  <c r="AT22" i="5" s="1"/>
  <c r="AT9" i="5"/>
  <c r="AT28" i="5" s="1"/>
  <c r="AT5" i="5"/>
  <c r="AT24" i="5" s="1"/>
  <c r="AT19" i="5"/>
  <c r="AT38" i="5" s="1"/>
  <c r="AT7" i="5"/>
  <c r="AT26" i="5" s="1"/>
  <c r="AT12" i="5"/>
  <c r="AT31" i="5" s="1"/>
  <c r="AT49" i="5"/>
  <c r="AT68" i="5" s="1"/>
  <c r="AT53" i="5"/>
  <c r="AT72" i="5" s="1"/>
  <c r="AT57" i="5"/>
  <c r="AT76" i="5" s="1"/>
  <c r="AT61" i="5"/>
  <c r="AT80" i="5" s="1"/>
  <c r="AT8" i="5"/>
  <c r="AT27" i="5" s="1"/>
  <c r="AT45" i="5"/>
  <c r="AT64" i="5" s="1"/>
  <c r="AT55" i="5"/>
  <c r="AT74" i="5" s="1"/>
  <c r="AT60" i="5"/>
  <c r="AT79" i="5" s="1"/>
  <c r="AT2" i="5"/>
  <c r="AT21" i="5" s="1"/>
  <c r="AT58" i="5"/>
  <c r="AT77" i="5" s="1"/>
  <c r="AT10" i="5"/>
  <c r="AT29" i="5" s="1"/>
  <c r="AT15" i="5"/>
  <c r="AT34" i="5" s="1"/>
  <c r="AT46" i="5"/>
  <c r="AT65" i="5" s="1"/>
  <c r="AT14" i="5"/>
  <c r="AT33" i="5" s="1"/>
  <c r="AT47" i="5"/>
  <c r="AT66" i="5" s="1"/>
  <c r="AT44" i="5"/>
  <c r="AT63" i="5" s="1"/>
  <c r="AT56" i="5"/>
  <c r="AT75" i="5" s="1"/>
  <c r="AT6" i="5"/>
  <c r="AT25" i="5" s="1"/>
  <c r="AT51" i="5"/>
  <c r="AT70" i="5" s="1"/>
  <c r="AT48" i="5"/>
  <c r="AT67" i="5" s="1"/>
  <c r="AT50" i="5"/>
  <c r="AT69" i="5" s="1"/>
  <c r="AT52" i="5"/>
  <c r="AT71" i="5" s="1"/>
  <c r="AT54" i="5"/>
  <c r="AT73" i="5" s="1"/>
  <c r="AT59" i="5"/>
  <c r="AT78" i="5" s="1"/>
  <c r="AT18" i="5"/>
  <c r="AT37" i="5" s="1"/>
  <c r="AT11" i="5"/>
  <c r="AT30" i="5" s="1"/>
  <c r="AS82" i="5"/>
  <c r="AS84" i="5"/>
  <c r="AS81" i="5"/>
  <c r="AT82" i="3"/>
  <c r="AT81" i="3"/>
  <c r="AT84" i="3"/>
  <c r="AS40" i="5"/>
  <c r="AS41" i="5" s="1"/>
  <c r="AS39" i="5"/>
  <c r="AS42" i="5"/>
  <c r="BW2" i="4"/>
  <c r="BV1" i="4"/>
  <c r="AT83" i="3" l="1"/>
  <c r="AS83" i="5"/>
  <c r="AT39" i="5"/>
  <c r="AT40" i="5"/>
  <c r="AT41" i="5" s="1"/>
  <c r="AT42" i="5"/>
  <c r="AU40" i="3"/>
  <c r="AU41" i="3" s="1"/>
  <c r="AU39" i="3"/>
  <c r="AU42" i="3"/>
  <c r="AU2" i="5"/>
  <c r="AU21" i="5" s="1"/>
  <c r="AV1" i="5"/>
  <c r="AU7" i="5"/>
  <c r="AU26" i="5" s="1"/>
  <c r="AU10" i="5"/>
  <c r="AU29" i="5" s="1"/>
  <c r="AU4" i="5"/>
  <c r="AU23" i="5" s="1"/>
  <c r="AU8" i="5"/>
  <c r="AU27" i="5" s="1"/>
  <c r="AU12" i="5"/>
  <c r="AU31" i="5" s="1"/>
  <c r="AU16" i="5"/>
  <c r="AU35" i="5" s="1"/>
  <c r="AU5" i="5"/>
  <c r="AU24" i="5" s="1"/>
  <c r="AU17" i="5"/>
  <c r="AU36" i="5" s="1"/>
  <c r="AU19" i="5"/>
  <c r="AU38" i="5" s="1"/>
  <c r="AU44" i="5"/>
  <c r="AU63" i="5" s="1"/>
  <c r="AU49" i="5"/>
  <c r="AU68" i="5" s="1"/>
  <c r="AU53" i="5"/>
  <c r="AU72" i="5" s="1"/>
  <c r="AU57" i="5"/>
  <c r="AU76" i="5" s="1"/>
  <c r="AU61" i="5"/>
  <c r="AU80" i="5" s="1"/>
  <c r="AU50" i="5"/>
  <c r="AU69" i="5" s="1"/>
  <c r="AU52" i="5"/>
  <c r="AU71" i="5" s="1"/>
  <c r="AU13" i="5"/>
  <c r="AU32" i="5" s="1"/>
  <c r="AU45" i="5"/>
  <c r="AU64" i="5" s="1"/>
  <c r="AU55" i="5"/>
  <c r="AU74" i="5" s="1"/>
  <c r="AU60" i="5"/>
  <c r="AU79" i="5" s="1"/>
  <c r="AU15" i="5"/>
  <c r="AU34" i="5" s="1"/>
  <c r="AU47" i="5"/>
  <c r="AU66" i="5" s="1"/>
  <c r="AU58" i="5"/>
  <c r="AU77" i="5" s="1"/>
  <c r="AU18" i="5"/>
  <c r="AU37" i="5" s="1"/>
  <c r="AU6" i="5"/>
  <c r="AU25" i="5" s="1"/>
  <c r="AU9" i="5"/>
  <c r="AU28" i="5" s="1"/>
  <c r="AU51" i="5"/>
  <c r="AU70" i="5" s="1"/>
  <c r="AU48" i="5"/>
  <c r="AU67" i="5" s="1"/>
  <c r="AU54" i="5"/>
  <c r="AU73" i="5" s="1"/>
  <c r="AU3" i="5"/>
  <c r="AU22" i="5" s="1"/>
  <c r="AU14" i="5"/>
  <c r="AU33" i="5" s="1"/>
  <c r="AU46" i="5"/>
  <c r="AU65" i="5" s="1"/>
  <c r="AU59" i="5"/>
  <c r="AU78" i="5" s="1"/>
  <c r="AU56" i="5"/>
  <c r="AU75" i="5" s="1"/>
  <c r="AU11" i="5"/>
  <c r="AU30" i="5" s="1"/>
  <c r="BX2" i="4"/>
  <c r="BX1" i="4" s="1"/>
  <c r="BW1" i="4"/>
  <c r="AU81" i="3"/>
  <c r="AU82" i="3"/>
  <c r="AU84" i="3"/>
  <c r="AT82" i="5"/>
  <c r="AT81" i="5"/>
  <c r="AT84" i="5"/>
  <c r="AV6" i="3"/>
  <c r="AV25" i="3" s="1"/>
  <c r="AV5" i="3"/>
  <c r="AV24" i="3" s="1"/>
  <c r="AV8" i="3"/>
  <c r="AV27" i="3" s="1"/>
  <c r="AV12" i="3"/>
  <c r="AV31" i="3" s="1"/>
  <c r="AV4" i="3"/>
  <c r="AV23" i="3" s="1"/>
  <c r="AV11" i="3"/>
  <c r="AV30" i="3" s="1"/>
  <c r="AV15" i="3"/>
  <c r="AV34" i="3" s="1"/>
  <c r="AV44" i="3"/>
  <c r="AV63" i="3" s="1"/>
  <c r="AV48" i="3"/>
  <c r="AV67" i="3" s="1"/>
  <c r="AV52" i="3"/>
  <c r="AV71" i="3" s="1"/>
  <c r="AV56" i="3"/>
  <c r="AV75" i="3" s="1"/>
  <c r="AV60" i="3"/>
  <c r="AV79" i="3" s="1"/>
  <c r="AV9" i="3"/>
  <c r="AV28" i="3" s="1"/>
  <c r="AV58" i="3"/>
  <c r="AV77" i="3" s="1"/>
  <c r="AV59" i="3"/>
  <c r="AV78" i="3" s="1"/>
  <c r="AV50" i="3"/>
  <c r="AV69" i="3" s="1"/>
  <c r="AV3" i="3"/>
  <c r="AV22" i="3" s="1"/>
  <c r="AV53" i="3"/>
  <c r="AV72" i="3" s="1"/>
  <c r="AV61" i="3"/>
  <c r="AV80" i="3" s="1"/>
  <c r="AV18" i="3"/>
  <c r="AV37" i="3" s="1"/>
  <c r="AV49" i="3"/>
  <c r="AV68" i="3" s="1"/>
  <c r="AV51" i="3"/>
  <c r="AV70" i="3" s="1"/>
  <c r="AV54" i="3"/>
  <c r="AV73" i="3" s="1"/>
  <c r="AV55" i="3"/>
  <c r="AV74" i="3" s="1"/>
  <c r="AV16" i="3"/>
  <c r="AV35" i="3" s="1"/>
  <c r="AW1" i="3"/>
  <c r="AV47" i="3"/>
  <c r="AV66" i="3" s="1"/>
  <c r="AV2" i="3"/>
  <c r="AV21" i="3" s="1"/>
  <c r="AV19" i="3"/>
  <c r="AV38" i="3" s="1"/>
  <c r="AV7" i="3"/>
  <c r="AV26" i="3" s="1"/>
  <c r="AV17" i="3"/>
  <c r="AV36" i="3" s="1"/>
  <c r="AV14" i="3"/>
  <c r="AV33" i="3" s="1"/>
  <c r="AV45" i="3"/>
  <c r="AV64" i="3" s="1"/>
  <c r="AV46" i="3"/>
  <c r="AV65" i="3" s="1"/>
  <c r="AV57" i="3"/>
  <c r="AV76" i="3" s="1"/>
  <c r="AV10" i="3"/>
  <c r="AV29" i="3" s="1"/>
  <c r="AV13" i="3"/>
  <c r="AV32" i="3" s="1"/>
  <c r="AV81" i="3" l="1"/>
  <c r="AV82" i="3"/>
  <c r="AV84" i="3"/>
  <c r="AW7" i="3"/>
  <c r="AW26" i="3" s="1"/>
  <c r="AW11" i="3"/>
  <c r="AW30" i="3" s="1"/>
  <c r="AW15" i="3"/>
  <c r="AW34" i="3" s="1"/>
  <c r="AW19" i="3"/>
  <c r="AW38" i="3" s="1"/>
  <c r="AW6" i="3"/>
  <c r="AW25" i="3" s="1"/>
  <c r="AW5" i="3"/>
  <c r="AW24" i="3" s="1"/>
  <c r="AW8" i="3"/>
  <c r="AW27" i="3" s="1"/>
  <c r="AW12" i="3"/>
  <c r="AW31" i="3" s="1"/>
  <c r="AW4" i="3"/>
  <c r="AW23" i="3" s="1"/>
  <c r="AW44" i="3"/>
  <c r="AW63" i="3" s="1"/>
  <c r="AW48" i="3"/>
  <c r="AW67" i="3" s="1"/>
  <c r="AW52" i="3"/>
  <c r="AW71" i="3" s="1"/>
  <c r="AW56" i="3"/>
  <c r="AW75" i="3" s="1"/>
  <c r="AW60" i="3"/>
  <c r="AW79" i="3" s="1"/>
  <c r="AW57" i="3"/>
  <c r="AW76" i="3" s="1"/>
  <c r="AW54" i="3"/>
  <c r="AW73" i="3" s="1"/>
  <c r="AW55" i="3"/>
  <c r="AW74" i="3" s="1"/>
  <c r="AW18" i="3"/>
  <c r="AW37" i="3" s="1"/>
  <c r="AW9" i="3"/>
  <c r="AW28" i="3" s="1"/>
  <c r="AW58" i="3"/>
  <c r="AW77" i="3" s="1"/>
  <c r="AW59" i="3"/>
  <c r="AW78" i="3" s="1"/>
  <c r="AW16" i="3"/>
  <c r="AW35" i="3" s="1"/>
  <c r="AW3" i="3"/>
  <c r="AW22" i="3" s="1"/>
  <c r="AW53" i="3"/>
  <c r="AW72" i="3" s="1"/>
  <c r="AW61" i="3"/>
  <c r="AW80" i="3" s="1"/>
  <c r="AW49" i="3"/>
  <c r="AW68" i="3" s="1"/>
  <c r="AW46" i="3"/>
  <c r="AW65" i="3" s="1"/>
  <c r="AW45" i="3"/>
  <c r="AW64" i="3" s="1"/>
  <c r="AW47" i="3"/>
  <c r="AW66" i="3" s="1"/>
  <c r="AW51" i="3"/>
  <c r="AW70" i="3" s="1"/>
  <c r="AW17" i="3"/>
  <c r="AW36" i="3" s="1"/>
  <c r="AW50" i="3"/>
  <c r="AW69" i="3" s="1"/>
  <c r="AW14" i="3"/>
  <c r="AW33" i="3" s="1"/>
  <c r="AW2" i="3"/>
  <c r="AW21" i="3" s="1"/>
  <c r="AX1" i="3"/>
  <c r="AW13" i="3"/>
  <c r="AW32" i="3" s="1"/>
  <c r="AW10" i="3"/>
  <c r="AW29" i="3" s="1"/>
  <c r="AB2" i="4"/>
  <c r="AV6" i="5"/>
  <c r="AV25" i="5" s="1"/>
  <c r="AV8" i="5"/>
  <c r="AV27" i="5" s="1"/>
  <c r="AV12" i="5"/>
  <c r="AV31" i="5" s="1"/>
  <c r="AW1" i="5"/>
  <c r="AV7" i="5"/>
  <c r="AV26" i="5" s="1"/>
  <c r="AV16" i="5"/>
  <c r="AV35" i="5" s="1"/>
  <c r="AV4" i="5"/>
  <c r="AV23" i="5" s="1"/>
  <c r="AV5" i="5"/>
  <c r="AV24" i="5" s="1"/>
  <c r="AV17" i="5"/>
  <c r="AV36" i="5" s="1"/>
  <c r="AV19" i="5"/>
  <c r="AV38" i="5" s="1"/>
  <c r="AV15" i="5"/>
  <c r="AV34" i="5" s="1"/>
  <c r="AV44" i="5"/>
  <c r="AV63" i="5" s="1"/>
  <c r="AV46" i="5"/>
  <c r="AV65" i="5" s="1"/>
  <c r="AV47" i="5"/>
  <c r="AV66" i="5" s="1"/>
  <c r="AV50" i="5"/>
  <c r="AV69" i="5" s="1"/>
  <c r="AV52" i="5"/>
  <c r="AV71" i="5" s="1"/>
  <c r="AV10" i="5"/>
  <c r="AV29" i="5" s="1"/>
  <c r="AV14" i="5"/>
  <c r="AV33" i="5" s="1"/>
  <c r="AV60" i="5"/>
  <c r="AV79" i="5" s="1"/>
  <c r="AV57" i="5"/>
  <c r="AV76" i="5" s="1"/>
  <c r="AV2" i="5"/>
  <c r="AV21" i="5" s="1"/>
  <c r="AV49" i="5"/>
  <c r="AV68" i="5" s="1"/>
  <c r="AV54" i="5"/>
  <c r="AV73" i="5" s="1"/>
  <c r="AV55" i="5"/>
  <c r="AV74" i="5" s="1"/>
  <c r="AV45" i="5"/>
  <c r="AV64" i="5" s="1"/>
  <c r="AV18" i="5"/>
  <c r="AV37" i="5" s="1"/>
  <c r="AV9" i="5"/>
  <c r="AV28" i="5" s="1"/>
  <c r="AV13" i="5"/>
  <c r="AV32" i="5" s="1"/>
  <c r="AV53" i="5"/>
  <c r="AV72" i="5" s="1"/>
  <c r="AV51" i="5"/>
  <c r="AV70" i="5" s="1"/>
  <c r="AV58" i="5"/>
  <c r="AV77" i="5" s="1"/>
  <c r="AV61" i="5"/>
  <c r="AV80" i="5" s="1"/>
  <c r="AV3" i="5"/>
  <c r="AV22" i="5" s="1"/>
  <c r="AV59" i="5"/>
  <c r="AV78" i="5" s="1"/>
  <c r="AV11" i="5"/>
  <c r="AV30" i="5" s="1"/>
  <c r="AV56" i="5"/>
  <c r="AV75" i="5" s="1"/>
  <c r="AV48" i="5"/>
  <c r="AV67" i="5" s="1"/>
  <c r="AU83" i="3"/>
  <c r="AT83" i="5"/>
  <c r="AU82" i="5"/>
  <c r="AU81" i="5"/>
  <c r="AU84" i="5"/>
  <c r="AV39" i="3"/>
  <c r="AV40" i="3"/>
  <c r="AV41" i="3" s="1"/>
  <c r="AV42" i="3"/>
  <c r="AU40" i="5"/>
  <c r="AU41" i="5" s="1"/>
  <c r="AU42" i="5"/>
  <c r="AU39" i="5"/>
  <c r="AU83" i="5" l="1"/>
  <c r="AV83" i="3"/>
  <c r="AD4" i="4"/>
  <c r="AP4" i="4"/>
  <c r="BB4" i="4"/>
  <c r="BN4" i="4"/>
  <c r="AE4" i="4"/>
  <c r="AQ4" i="4"/>
  <c r="BC4" i="4"/>
  <c r="BO4" i="4"/>
  <c r="AF4" i="4"/>
  <c r="AR4" i="4"/>
  <c r="BD4" i="4"/>
  <c r="BP4" i="4"/>
  <c r="AJ4" i="4"/>
  <c r="AY4" i="4"/>
  <c r="BQ4" i="4"/>
  <c r="AG4" i="4"/>
  <c r="AW4" i="4"/>
  <c r="BM4" i="4"/>
  <c r="AH4" i="4"/>
  <c r="AX4" i="4"/>
  <c r="BR4" i="4"/>
  <c r="AI4" i="4"/>
  <c r="AZ4" i="4"/>
  <c r="BS4" i="4"/>
  <c r="AK4" i="4"/>
  <c r="BA4" i="4"/>
  <c r="BT4" i="4"/>
  <c r="AN4" i="4"/>
  <c r="BK4" i="4"/>
  <c r="AO4" i="4"/>
  <c r="BL4" i="4"/>
  <c r="AS4" i="4"/>
  <c r="BU4" i="4"/>
  <c r="AV4" i="4"/>
  <c r="BG4" i="4"/>
  <c r="BH4" i="4"/>
  <c r="BE4" i="4"/>
  <c r="BF4" i="4"/>
  <c r="AT4" i="4"/>
  <c r="AU4" i="4"/>
  <c r="BJ4" i="4"/>
  <c r="AC4" i="4"/>
  <c r="BI4" i="4"/>
  <c r="AL4" i="4"/>
  <c r="AM4" i="4"/>
  <c r="BW4" i="4"/>
  <c r="BV4" i="4"/>
  <c r="BX4" i="4"/>
  <c r="AX1" i="5"/>
  <c r="AW5" i="5"/>
  <c r="AW24" i="5" s="1"/>
  <c r="AW9" i="5"/>
  <c r="AW28" i="5" s="1"/>
  <c r="AW6" i="5"/>
  <c r="AW25" i="5" s="1"/>
  <c r="AW8" i="5"/>
  <c r="AW27" i="5" s="1"/>
  <c r="AW12" i="5"/>
  <c r="AW31" i="5" s="1"/>
  <c r="AW16" i="5"/>
  <c r="AW35" i="5" s="1"/>
  <c r="AW18" i="5"/>
  <c r="AW37" i="5" s="1"/>
  <c r="AW7" i="5"/>
  <c r="AW26" i="5" s="1"/>
  <c r="AW46" i="5"/>
  <c r="AW65" i="5" s="1"/>
  <c r="AW2" i="5"/>
  <c r="AW21" i="5" s="1"/>
  <c r="AW17" i="5"/>
  <c r="AW36" i="5" s="1"/>
  <c r="AW48" i="5"/>
  <c r="AW67" i="5" s="1"/>
  <c r="AW52" i="5"/>
  <c r="AW71" i="5" s="1"/>
  <c r="AW56" i="5"/>
  <c r="AW75" i="5" s="1"/>
  <c r="AW60" i="5"/>
  <c r="AW79" i="5" s="1"/>
  <c r="AW15" i="5"/>
  <c r="AW34" i="5" s="1"/>
  <c r="AW57" i="5"/>
  <c r="AW76" i="5" s="1"/>
  <c r="AW4" i="5"/>
  <c r="AW23" i="5" s="1"/>
  <c r="AW47" i="5"/>
  <c r="AW66" i="5" s="1"/>
  <c r="AW50" i="5"/>
  <c r="AW69" i="5" s="1"/>
  <c r="AW11" i="5"/>
  <c r="AW30" i="5" s="1"/>
  <c r="AW19" i="5"/>
  <c r="AW38" i="5" s="1"/>
  <c r="AW10" i="5"/>
  <c r="AW29" i="5" s="1"/>
  <c r="AW3" i="5"/>
  <c r="AW22" i="5" s="1"/>
  <c r="AW14" i="5"/>
  <c r="AW33" i="5" s="1"/>
  <c r="AW51" i="5"/>
  <c r="AW70" i="5" s="1"/>
  <c r="AW45" i="5"/>
  <c r="AW64" i="5" s="1"/>
  <c r="AW49" i="5"/>
  <c r="AW68" i="5" s="1"/>
  <c r="AW13" i="5"/>
  <c r="AW32" i="5" s="1"/>
  <c r="AW53" i="5"/>
  <c r="AW72" i="5" s="1"/>
  <c r="AW44" i="5"/>
  <c r="AW63" i="5" s="1"/>
  <c r="AW54" i="5"/>
  <c r="AW73" i="5" s="1"/>
  <c r="AW61" i="5"/>
  <c r="AW80" i="5" s="1"/>
  <c r="AW55" i="5"/>
  <c r="AW74" i="5" s="1"/>
  <c r="AW59" i="5"/>
  <c r="AW78" i="5" s="1"/>
  <c r="AW58" i="5"/>
  <c r="AW77" i="5" s="1"/>
  <c r="AV39" i="5"/>
  <c r="AV42" i="5"/>
  <c r="AV40" i="5"/>
  <c r="AV41" i="5" s="1"/>
  <c r="AX3" i="3"/>
  <c r="AX22" i="3" s="1"/>
  <c r="AX2" i="3"/>
  <c r="AX21" i="3" s="1"/>
  <c r="AX7" i="3"/>
  <c r="AX26" i="3" s="1"/>
  <c r="AX11" i="3"/>
  <c r="AX30" i="3" s="1"/>
  <c r="AX15" i="3"/>
  <c r="AX34" i="3" s="1"/>
  <c r="AX6" i="3"/>
  <c r="AX25" i="3" s="1"/>
  <c r="AX13" i="3"/>
  <c r="AX32" i="3" s="1"/>
  <c r="AX47" i="3"/>
  <c r="AX66" i="3" s="1"/>
  <c r="AX51" i="3"/>
  <c r="AX70" i="3" s="1"/>
  <c r="AX55" i="3"/>
  <c r="AX74" i="3" s="1"/>
  <c r="AX59" i="3"/>
  <c r="AX78" i="3" s="1"/>
  <c r="AX4" i="3"/>
  <c r="AX23" i="3" s="1"/>
  <c r="AX53" i="3"/>
  <c r="AX72" i="3" s="1"/>
  <c r="AX61" i="3"/>
  <c r="AX80" i="3" s="1"/>
  <c r="AX8" i="3"/>
  <c r="AX27" i="3" s="1"/>
  <c r="AX12" i="3"/>
  <c r="AX31" i="3" s="1"/>
  <c r="AX56" i="3"/>
  <c r="AX75" i="3" s="1"/>
  <c r="AX57" i="3"/>
  <c r="AX76" i="3" s="1"/>
  <c r="AX9" i="3"/>
  <c r="AX28" i="3" s="1"/>
  <c r="AX58" i="3"/>
  <c r="AX77" i="3" s="1"/>
  <c r="AX52" i="3"/>
  <c r="AX71" i="3" s="1"/>
  <c r="AX54" i="3"/>
  <c r="AX73" i="3" s="1"/>
  <c r="AX10" i="3"/>
  <c r="AX29" i="3" s="1"/>
  <c r="AX17" i="3"/>
  <c r="AX36" i="3" s="1"/>
  <c r="AX48" i="3"/>
  <c r="AX67" i="3" s="1"/>
  <c r="AX16" i="3"/>
  <c r="AX35" i="3" s="1"/>
  <c r="AX46" i="3"/>
  <c r="AX65" i="3" s="1"/>
  <c r="AX44" i="3"/>
  <c r="AX63" i="3" s="1"/>
  <c r="AX50" i="3"/>
  <c r="AX69" i="3" s="1"/>
  <c r="AX60" i="3"/>
  <c r="AX79" i="3" s="1"/>
  <c r="AX14" i="3"/>
  <c r="AX33" i="3" s="1"/>
  <c r="AX18" i="3"/>
  <c r="AX37" i="3" s="1"/>
  <c r="AX19" i="3"/>
  <c r="AX38" i="3" s="1"/>
  <c r="AY1" i="3"/>
  <c r="AX45" i="3"/>
  <c r="AX64" i="3" s="1"/>
  <c r="AX5" i="3"/>
  <c r="AX24" i="3" s="1"/>
  <c r="AX49" i="3"/>
  <c r="AX68" i="3" s="1"/>
  <c r="AW81" i="3"/>
  <c r="AW82" i="3"/>
  <c r="AW84" i="3"/>
  <c r="AV84" i="5"/>
  <c r="AV82" i="5"/>
  <c r="AV81" i="5"/>
  <c r="AW39" i="3"/>
  <c r="AW40" i="3"/>
  <c r="AW41" i="3" s="1"/>
  <c r="AW42" i="3"/>
  <c r="AV83" i="5" l="1"/>
  <c r="AX84" i="3"/>
  <c r="AX81" i="3"/>
  <c r="AX82" i="3"/>
  <c r="AW83" i="3"/>
  <c r="AW81" i="5"/>
  <c r="AW84" i="5"/>
  <c r="AW82" i="5"/>
  <c r="AY2" i="3"/>
  <c r="AY21" i="3" s="1"/>
  <c r="AY7" i="3"/>
  <c r="AY26" i="3" s="1"/>
  <c r="AY11" i="3"/>
  <c r="AY30" i="3" s="1"/>
  <c r="AY3" i="3"/>
  <c r="AY22" i="3" s="1"/>
  <c r="AY9" i="3"/>
  <c r="AY28" i="3" s="1"/>
  <c r="AY13" i="3"/>
  <c r="AY32" i="3" s="1"/>
  <c r="AY47" i="3"/>
  <c r="AY66" i="3" s="1"/>
  <c r="AY51" i="3"/>
  <c r="AY70" i="3" s="1"/>
  <c r="AY55" i="3"/>
  <c r="AY74" i="3" s="1"/>
  <c r="AY59" i="3"/>
  <c r="AY78" i="3" s="1"/>
  <c r="AY15" i="3"/>
  <c r="AY34" i="3" s="1"/>
  <c r="AY10" i="3"/>
  <c r="AY29" i="3" s="1"/>
  <c r="AY19" i="3"/>
  <c r="AY38" i="3" s="1"/>
  <c r="AY60" i="3"/>
  <c r="AY79" i="3" s="1"/>
  <c r="AY52" i="3"/>
  <c r="AY71" i="3" s="1"/>
  <c r="AY53" i="3"/>
  <c r="AY72" i="3" s="1"/>
  <c r="AY61" i="3"/>
  <c r="AY80" i="3" s="1"/>
  <c r="AY12" i="3"/>
  <c r="AY31" i="3" s="1"/>
  <c r="AY56" i="3"/>
  <c r="AY75" i="3" s="1"/>
  <c r="AY57" i="3"/>
  <c r="AY76" i="3" s="1"/>
  <c r="AY58" i="3"/>
  <c r="AY77" i="3" s="1"/>
  <c r="AY4" i="3"/>
  <c r="AY23" i="3" s="1"/>
  <c r="AY18" i="3"/>
  <c r="AY37" i="3" s="1"/>
  <c r="AY8" i="3"/>
  <c r="AY27" i="3" s="1"/>
  <c r="AY14" i="3"/>
  <c r="AY33" i="3" s="1"/>
  <c r="AY48" i="3"/>
  <c r="AY67" i="3" s="1"/>
  <c r="AY6" i="3"/>
  <c r="AY25" i="3" s="1"/>
  <c r="AY16" i="3"/>
  <c r="AY35" i="3" s="1"/>
  <c r="AY46" i="3"/>
  <c r="AY65" i="3" s="1"/>
  <c r="AY17" i="3"/>
  <c r="AY36" i="3" s="1"/>
  <c r="AY44" i="3"/>
  <c r="AY63" i="3" s="1"/>
  <c r="AY50" i="3"/>
  <c r="AY69" i="3" s="1"/>
  <c r="AY54" i="3"/>
  <c r="AY73" i="3" s="1"/>
  <c r="AZ1" i="3"/>
  <c r="AY45" i="3"/>
  <c r="AY64" i="3" s="1"/>
  <c r="AY5" i="3"/>
  <c r="AY24" i="3" s="1"/>
  <c r="AY49" i="3"/>
  <c r="AY68" i="3" s="1"/>
  <c r="AW42" i="5"/>
  <c r="AW40" i="5"/>
  <c r="AW41" i="5" s="1"/>
  <c r="AW39" i="5"/>
  <c r="AX39" i="3"/>
  <c r="AX40" i="3"/>
  <c r="AX41" i="3" s="1"/>
  <c r="AX42" i="3"/>
  <c r="AX6" i="5"/>
  <c r="AX25" i="5" s="1"/>
  <c r="AY1" i="5"/>
  <c r="AX9" i="5"/>
  <c r="AX28" i="5" s="1"/>
  <c r="AX11" i="5"/>
  <c r="AX30" i="5" s="1"/>
  <c r="AX15" i="5"/>
  <c r="AX34" i="5" s="1"/>
  <c r="AX19" i="5"/>
  <c r="AX38" i="5" s="1"/>
  <c r="AX10" i="5"/>
  <c r="AX29" i="5" s="1"/>
  <c r="AX18" i="5"/>
  <c r="AX37" i="5" s="1"/>
  <c r="AX7" i="5"/>
  <c r="AX26" i="5" s="1"/>
  <c r="AX16" i="5"/>
  <c r="AX35" i="5" s="1"/>
  <c r="AX2" i="5"/>
  <c r="AX21" i="5" s="1"/>
  <c r="AX12" i="5"/>
  <c r="AX31" i="5" s="1"/>
  <c r="AX17" i="5"/>
  <c r="AX36" i="5" s="1"/>
  <c r="AX48" i="5"/>
  <c r="AX67" i="5" s="1"/>
  <c r="AX52" i="5"/>
  <c r="AX71" i="5" s="1"/>
  <c r="AX56" i="5"/>
  <c r="AX75" i="5" s="1"/>
  <c r="AX60" i="5"/>
  <c r="AX79" i="5" s="1"/>
  <c r="AX59" i="5"/>
  <c r="AX78" i="5" s="1"/>
  <c r="AX8" i="5"/>
  <c r="AX27" i="5" s="1"/>
  <c r="AX46" i="5"/>
  <c r="AX65" i="5" s="1"/>
  <c r="AX57" i="5"/>
  <c r="AX76" i="5" s="1"/>
  <c r="AX4" i="5"/>
  <c r="AX23" i="5" s="1"/>
  <c r="AX47" i="5"/>
  <c r="AX66" i="5" s="1"/>
  <c r="AX3" i="5"/>
  <c r="AX22" i="5" s="1"/>
  <c r="AX13" i="5"/>
  <c r="AX32" i="5" s="1"/>
  <c r="AX49" i="5"/>
  <c r="AX68" i="5" s="1"/>
  <c r="AX5" i="5"/>
  <c r="AX24" i="5" s="1"/>
  <c r="AX14" i="5"/>
  <c r="AX33" i="5" s="1"/>
  <c r="AX45" i="5"/>
  <c r="AX64" i="5" s="1"/>
  <c r="AX50" i="5"/>
  <c r="AX69" i="5" s="1"/>
  <c r="AX53" i="5"/>
  <c r="AX72" i="5" s="1"/>
  <c r="AX44" i="5"/>
  <c r="AX63" i="5" s="1"/>
  <c r="AX54" i="5"/>
  <c r="AX73" i="5" s="1"/>
  <c r="AX55" i="5"/>
  <c r="AX74" i="5" s="1"/>
  <c r="AX58" i="5"/>
  <c r="AX77" i="5" s="1"/>
  <c r="AX51" i="5"/>
  <c r="AX70" i="5" s="1"/>
  <c r="AX61" i="5"/>
  <c r="AX80" i="5" s="1"/>
  <c r="AY42" i="3" l="1"/>
  <c r="AY39" i="3"/>
  <c r="AY40" i="3"/>
  <c r="AY41" i="3" s="1"/>
  <c r="AZ10" i="3"/>
  <c r="AZ29" i="3" s="1"/>
  <c r="AZ14" i="3"/>
  <c r="AZ33" i="3" s="1"/>
  <c r="AZ18" i="3"/>
  <c r="AZ37" i="3" s="1"/>
  <c r="AZ2" i="3"/>
  <c r="AZ21" i="3" s="1"/>
  <c r="AZ7" i="3"/>
  <c r="AZ26" i="3" s="1"/>
  <c r="AZ11" i="3"/>
  <c r="AZ30" i="3" s="1"/>
  <c r="AZ15" i="3"/>
  <c r="AZ34" i="3" s="1"/>
  <c r="AZ17" i="3"/>
  <c r="AZ36" i="3" s="1"/>
  <c r="AZ3" i="3"/>
  <c r="AZ22" i="3" s="1"/>
  <c r="AZ9" i="3"/>
  <c r="AZ28" i="3" s="1"/>
  <c r="AZ13" i="3"/>
  <c r="AZ32" i="3" s="1"/>
  <c r="AZ47" i="3"/>
  <c r="AZ66" i="3" s="1"/>
  <c r="AZ51" i="3"/>
  <c r="AZ70" i="3" s="1"/>
  <c r="AZ55" i="3"/>
  <c r="AZ74" i="3" s="1"/>
  <c r="AZ59" i="3"/>
  <c r="AZ78" i="3" s="1"/>
  <c r="AZ5" i="3"/>
  <c r="AZ24" i="3" s="1"/>
  <c r="AZ58" i="3"/>
  <c r="AZ77" i="3" s="1"/>
  <c r="AZ19" i="3"/>
  <c r="AZ38" i="3" s="1"/>
  <c r="AZ60" i="3"/>
  <c r="AZ79" i="3" s="1"/>
  <c r="AZ57" i="3"/>
  <c r="AZ76" i="3" s="1"/>
  <c r="AZ12" i="3"/>
  <c r="AZ31" i="3" s="1"/>
  <c r="AZ56" i="3"/>
  <c r="AZ75" i="3" s="1"/>
  <c r="BA1" i="3"/>
  <c r="AZ49" i="3"/>
  <c r="AZ68" i="3" s="1"/>
  <c r="AZ6" i="3"/>
  <c r="AZ25" i="3" s="1"/>
  <c r="AZ16" i="3"/>
  <c r="AZ35" i="3" s="1"/>
  <c r="AZ4" i="3"/>
  <c r="AZ23" i="3" s="1"/>
  <c r="AZ50" i="3"/>
  <c r="AZ69" i="3" s="1"/>
  <c r="AZ54" i="3"/>
  <c r="AZ73" i="3" s="1"/>
  <c r="AZ46" i="3"/>
  <c r="AZ65" i="3" s="1"/>
  <c r="AZ53" i="3"/>
  <c r="AZ72" i="3" s="1"/>
  <c r="AZ8" i="3"/>
  <c r="AZ27" i="3" s="1"/>
  <c r="AZ44" i="3"/>
  <c r="AZ63" i="3" s="1"/>
  <c r="AZ61" i="3"/>
  <c r="AZ80" i="3" s="1"/>
  <c r="AZ52" i="3"/>
  <c r="AZ71" i="3" s="1"/>
  <c r="AZ48" i="3"/>
  <c r="AZ67" i="3" s="1"/>
  <c r="AZ45" i="3"/>
  <c r="AZ64" i="3" s="1"/>
  <c r="AX81" i="5"/>
  <c r="AX84" i="5"/>
  <c r="AX82" i="5"/>
  <c r="AY81" i="3"/>
  <c r="AY84" i="3"/>
  <c r="AY82" i="3"/>
  <c r="AY2" i="5"/>
  <c r="AY21" i="5" s="1"/>
  <c r="AZ1" i="5"/>
  <c r="AY9" i="5"/>
  <c r="AY28" i="5" s="1"/>
  <c r="AY11" i="5"/>
  <c r="AY30" i="5" s="1"/>
  <c r="AY6" i="5"/>
  <c r="AY25" i="5" s="1"/>
  <c r="AY10" i="5"/>
  <c r="AY29" i="5" s="1"/>
  <c r="AY18" i="5"/>
  <c r="AY37" i="5" s="1"/>
  <c r="AY8" i="5"/>
  <c r="AY27" i="5" s="1"/>
  <c r="AY16" i="5"/>
  <c r="AY35" i="5" s="1"/>
  <c r="AY7" i="5"/>
  <c r="AY26" i="5" s="1"/>
  <c r="AY46" i="5"/>
  <c r="AY65" i="5" s="1"/>
  <c r="AY54" i="5"/>
  <c r="AY73" i="5" s="1"/>
  <c r="AY59" i="5"/>
  <c r="AY78" i="5" s="1"/>
  <c r="AY52" i="5"/>
  <c r="AY71" i="5" s="1"/>
  <c r="AY57" i="5"/>
  <c r="AY76" i="5" s="1"/>
  <c r="AY51" i="5"/>
  <c r="AY70" i="5" s="1"/>
  <c r="AY3" i="5"/>
  <c r="AY22" i="5" s="1"/>
  <c r="AY13" i="5"/>
  <c r="AY32" i="5" s="1"/>
  <c r="AY49" i="5"/>
  <c r="AY68" i="5" s="1"/>
  <c r="AY4" i="5"/>
  <c r="AY23" i="5" s="1"/>
  <c r="AY19" i="5"/>
  <c r="AY38" i="5" s="1"/>
  <c r="AY45" i="5"/>
  <c r="AY64" i="5" s="1"/>
  <c r="AY15" i="5"/>
  <c r="AY34" i="5" s="1"/>
  <c r="AY60" i="5"/>
  <c r="AY79" i="5" s="1"/>
  <c r="AY58" i="5"/>
  <c r="AY77" i="5" s="1"/>
  <c r="AY61" i="5"/>
  <c r="AY80" i="5" s="1"/>
  <c r="AY14" i="5"/>
  <c r="AY33" i="5" s="1"/>
  <c r="AY17" i="5"/>
  <c r="AY36" i="5" s="1"/>
  <c r="AY50" i="5"/>
  <c r="AY69" i="5" s="1"/>
  <c r="AY5" i="5"/>
  <c r="AY24" i="5" s="1"/>
  <c r="AY44" i="5"/>
  <c r="AY63" i="5" s="1"/>
  <c r="AY48" i="5"/>
  <c r="AY67" i="5" s="1"/>
  <c r="AY12" i="5"/>
  <c r="AY31" i="5" s="1"/>
  <c r="AY55" i="5"/>
  <c r="AY74" i="5" s="1"/>
  <c r="AY53" i="5"/>
  <c r="AY72" i="5" s="1"/>
  <c r="AY56" i="5"/>
  <c r="AY75" i="5" s="1"/>
  <c r="AY47" i="5"/>
  <c r="AY66" i="5" s="1"/>
  <c r="AW83" i="5"/>
  <c r="AX83" i="3"/>
  <c r="AX42" i="5"/>
  <c r="AX39" i="5"/>
  <c r="AX40" i="5"/>
  <c r="AX41" i="5" s="1"/>
  <c r="AY81" i="5" l="1"/>
  <c r="AY84" i="5"/>
  <c r="AY82" i="5"/>
  <c r="AZ42" i="3"/>
  <c r="AZ39" i="3"/>
  <c r="AZ40" i="3"/>
  <c r="AZ41" i="3" s="1"/>
  <c r="AX83" i="5"/>
  <c r="AZ84" i="3"/>
  <c r="AZ81" i="3"/>
  <c r="AZ82" i="3"/>
  <c r="AZ3" i="5"/>
  <c r="AZ22" i="5" s="1"/>
  <c r="AZ6" i="5"/>
  <c r="AZ25" i="5" s="1"/>
  <c r="AZ10" i="5"/>
  <c r="AZ29" i="5" s="1"/>
  <c r="AZ9" i="5"/>
  <c r="AZ28" i="5" s="1"/>
  <c r="AZ11" i="5"/>
  <c r="AZ30" i="5" s="1"/>
  <c r="AZ15" i="5"/>
  <c r="AZ34" i="5" s="1"/>
  <c r="AZ14" i="5"/>
  <c r="AZ33" i="5" s="1"/>
  <c r="AZ45" i="5"/>
  <c r="AZ64" i="5" s="1"/>
  <c r="AZ8" i="5"/>
  <c r="AZ27" i="5" s="1"/>
  <c r="AZ16" i="5"/>
  <c r="AZ35" i="5" s="1"/>
  <c r="AZ47" i="5"/>
  <c r="AZ66" i="5" s="1"/>
  <c r="AZ51" i="5"/>
  <c r="AZ70" i="5" s="1"/>
  <c r="AZ55" i="5"/>
  <c r="AZ74" i="5" s="1"/>
  <c r="AZ59" i="5"/>
  <c r="AZ78" i="5" s="1"/>
  <c r="AZ46" i="5"/>
  <c r="AZ65" i="5" s="1"/>
  <c r="AZ5" i="5"/>
  <c r="AZ24" i="5" s="1"/>
  <c r="AZ19" i="5"/>
  <c r="AZ38" i="5" s="1"/>
  <c r="AZ49" i="5"/>
  <c r="AZ68" i="5" s="1"/>
  <c r="AZ7" i="5"/>
  <c r="AZ26" i="5" s="1"/>
  <c r="AZ54" i="5"/>
  <c r="AZ73" i="5" s="1"/>
  <c r="AZ13" i="5"/>
  <c r="AZ32" i="5" s="1"/>
  <c r="AZ12" i="5"/>
  <c r="AZ31" i="5" s="1"/>
  <c r="AZ18" i="5"/>
  <c r="AZ37" i="5" s="1"/>
  <c r="AZ57" i="5"/>
  <c r="AZ76" i="5" s="1"/>
  <c r="AZ60" i="5"/>
  <c r="AZ79" i="5" s="1"/>
  <c r="AZ52" i="5"/>
  <c r="AZ71" i="5" s="1"/>
  <c r="AZ44" i="5"/>
  <c r="AZ63" i="5" s="1"/>
  <c r="AZ2" i="5"/>
  <c r="AZ21" i="5" s="1"/>
  <c r="AZ17" i="5"/>
  <c r="AZ36" i="5" s="1"/>
  <c r="AZ48" i="5"/>
  <c r="AZ67" i="5" s="1"/>
  <c r="AZ4" i="5"/>
  <c r="AZ23" i="5" s="1"/>
  <c r="AZ50" i="5"/>
  <c r="AZ69" i="5" s="1"/>
  <c r="AZ58" i="5"/>
  <c r="AZ77" i="5" s="1"/>
  <c r="BA1" i="5"/>
  <c r="AZ61" i="5"/>
  <c r="AZ80" i="5" s="1"/>
  <c r="AZ53" i="5"/>
  <c r="AZ72" i="5" s="1"/>
  <c r="AZ56" i="5"/>
  <c r="AZ75" i="5" s="1"/>
  <c r="AY40" i="5"/>
  <c r="AY41" i="5" s="1"/>
  <c r="AY39" i="5"/>
  <c r="AY42" i="5"/>
  <c r="AY83" i="3"/>
  <c r="BA2" i="3"/>
  <c r="BA21" i="3" s="1"/>
  <c r="BA6" i="3"/>
  <c r="BA25" i="3" s="1"/>
  <c r="BA10" i="3"/>
  <c r="BA29" i="3" s="1"/>
  <c r="BA14" i="3"/>
  <c r="BA33" i="3" s="1"/>
  <c r="BB1" i="3"/>
  <c r="BA7" i="3"/>
  <c r="BA26" i="3" s="1"/>
  <c r="BA46" i="3"/>
  <c r="BA65" i="3" s="1"/>
  <c r="BA50" i="3"/>
  <c r="BA69" i="3" s="1"/>
  <c r="BA54" i="3"/>
  <c r="BA73" i="3" s="1"/>
  <c r="BA58" i="3"/>
  <c r="BA77" i="3" s="1"/>
  <c r="BA11" i="3"/>
  <c r="BA30" i="3" s="1"/>
  <c r="BA17" i="3"/>
  <c r="BA36" i="3" s="1"/>
  <c r="BA3" i="3"/>
  <c r="BA22" i="3" s="1"/>
  <c r="BA9" i="3"/>
  <c r="BA28" i="3" s="1"/>
  <c r="BA15" i="3"/>
  <c r="BA34" i="3" s="1"/>
  <c r="BA12" i="3"/>
  <c r="BA31" i="3" s="1"/>
  <c r="BA5" i="3"/>
  <c r="BA24" i="3" s="1"/>
  <c r="BA55" i="3"/>
  <c r="BA74" i="3" s="1"/>
  <c r="BA56" i="3"/>
  <c r="BA75" i="3" s="1"/>
  <c r="BA57" i="3"/>
  <c r="BA76" i="3" s="1"/>
  <c r="BA19" i="3"/>
  <c r="BA38" i="3" s="1"/>
  <c r="BA59" i="3"/>
  <c r="BA78" i="3" s="1"/>
  <c r="BA60" i="3"/>
  <c r="BA79" i="3" s="1"/>
  <c r="BA61" i="3"/>
  <c r="BA80" i="3" s="1"/>
  <c r="BA53" i="3"/>
  <c r="BA72" i="3" s="1"/>
  <c r="BA47" i="3"/>
  <c r="BA66" i="3" s="1"/>
  <c r="BA49" i="3"/>
  <c r="BA68" i="3" s="1"/>
  <c r="BA16" i="3"/>
  <c r="BA35" i="3" s="1"/>
  <c r="BA18" i="3"/>
  <c r="BA37" i="3" s="1"/>
  <c r="BA44" i="3"/>
  <c r="BA63" i="3" s="1"/>
  <c r="BA51" i="3"/>
  <c r="BA70" i="3" s="1"/>
  <c r="BA4" i="3"/>
  <c r="BA23" i="3" s="1"/>
  <c r="BA8" i="3"/>
  <c r="BA27" i="3" s="1"/>
  <c r="BA45" i="3"/>
  <c r="BA64" i="3" s="1"/>
  <c r="BA13" i="3"/>
  <c r="BA32" i="3" s="1"/>
  <c r="BA48" i="3"/>
  <c r="BA67" i="3" s="1"/>
  <c r="BA52" i="3"/>
  <c r="BA71" i="3" s="1"/>
  <c r="BB2" i="3" l="1"/>
  <c r="BB21" i="3" s="1"/>
  <c r="BB3" i="3"/>
  <c r="BB22" i="3" s="1"/>
  <c r="BB10" i="3"/>
  <c r="BB29" i="3" s="1"/>
  <c r="BB14" i="3"/>
  <c r="BB33" i="3" s="1"/>
  <c r="BC1" i="3"/>
  <c r="BB7" i="3"/>
  <c r="BB26" i="3" s="1"/>
  <c r="BB46" i="3"/>
  <c r="BB65" i="3" s="1"/>
  <c r="BB50" i="3"/>
  <c r="BB69" i="3" s="1"/>
  <c r="BB54" i="3"/>
  <c r="BB73" i="3" s="1"/>
  <c r="BB58" i="3"/>
  <c r="BB77" i="3" s="1"/>
  <c r="BB11" i="3"/>
  <c r="BB30" i="3" s="1"/>
  <c r="BB17" i="3"/>
  <c r="BB36" i="3" s="1"/>
  <c r="BB13" i="3"/>
  <c r="BB32" i="3" s="1"/>
  <c r="BB59" i="3"/>
  <c r="BB78" i="3" s="1"/>
  <c r="BB15" i="3"/>
  <c r="BB34" i="3" s="1"/>
  <c r="BB60" i="3"/>
  <c r="BB79" i="3" s="1"/>
  <c r="BB5" i="3"/>
  <c r="BB24" i="3" s="1"/>
  <c r="BB9" i="3"/>
  <c r="BB28" i="3" s="1"/>
  <c r="BB19" i="3"/>
  <c r="BB38" i="3" s="1"/>
  <c r="BB45" i="3"/>
  <c r="BB64" i="3" s="1"/>
  <c r="BB52" i="3"/>
  <c r="BB71" i="3" s="1"/>
  <c r="BB4" i="3"/>
  <c r="BB23" i="3" s="1"/>
  <c r="BB44" i="3"/>
  <c r="BB63" i="3" s="1"/>
  <c r="BB12" i="3"/>
  <c r="BB31" i="3" s="1"/>
  <c r="BB61" i="3"/>
  <c r="BB80" i="3" s="1"/>
  <c r="BB6" i="3"/>
  <c r="BB25" i="3" s="1"/>
  <c r="BB16" i="3"/>
  <c r="BB35" i="3" s="1"/>
  <c r="BB18" i="3"/>
  <c r="BB37" i="3" s="1"/>
  <c r="BB49" i="3"/>
  <c r="BB68" i="3" s="1"/>
  <c r="BB53" i="3"/>
  <c r="BB72" i="3" s="1"/>
  <c r="BB56" i="3"/>
  <c r="BB75" i="3" s="1"/>
  <c r="BB47" i="3"/>
  <c r="BB66" i="3" s="1"/>
  <c r="BB8" i="3"/>
  <c r="BB27" i="3" s="1"/>
  <c r="BB57" i="3"/>
  <c r="BB76" i="3" s="1"/>
  <c r="BB51" i="3"/>
  <c r="BB70" i="3" s="1"/>
  <c r="BB48" i="3"/>
  <c r="BB67" i="3" s="1"/>
  <c r="BB55" i="3"/>
  <c r="BB74" i="3" s="1"/>
  <c r="BA4" i="5"/>
  <c r="BA23" i="5" s="1"/>
  <c r="BA3" i="5"/>
  <c r="BA22" i="5" s="1"/>
  <c r="BA5" i="5"/>
  <c r="BA24" i="5" s="1"/>
  <c r="BA8" i="5"/>
  <c r="BA27" i="5" s="1"/>
  <c r="BA2" i="5"/>
  <c r="BA21" i="5" s="1"/>
  <c r="BA14" i="5"/>
  <c r="BA33" i="5" s="1"/>
  <c r="BA18" i="5"/>
  <c r="BA37" i="5" s="1"/>
  <c r="BA10" i="5"/>
  <c r="BA29" i="5" s="1"/>
  <c r="BA11" i="5"/>
  <c r="BA30" i="5" s="1"/>
  <c r="BA12" i="5"/>
  <c r="BA31" i="5" s="1"/>
  <c r="BA13" i="5"/>
  <c r="BA32" i="5" s="1"/>
  <c r="BA15" i="5"/>
  <c r="BA34" i="5" s="1"/>
  <c r="BA19" i="5"/>
  <c r="BA38" i="5" s="1"/>
  <c r="BA45" i="5"/>
  <c r="BA64" i="5" s="1"/>
  <c r="BA16" i="5"/>
  <c r="BA35" i="5" s="1"/>
  <c r="BA47" i="5"/>
  <c r="BA66" i="5" s="1"/>
  <c r="BA51" i="5"/>
  <c r="BA70" i="5" s="1"/>
  <c r="BA55" i="5"/>
  <c r="BA74" i="5" s="1"/>
  <c r="BA59" i="5"/>
  <c r="BA78" i="5" s="1"/>
  <c r="BA44" i="5"/>
  <c r="BA63" i="5" s="1"/>
  <c r="BA49" i="5"/>
  <c r="BA68" i="5" s="1"/>
  <c r="BA7" i="5"/>
  <c r="BA26" i="5" s="1"/>
  <c r="BA46" i="5"/>
  <c r="BA65" i="5" s="1"/>
  <c r="BA54" i="5"/>
  <c r="BA73" i="5" s="1"/>
  <c r="BA9" i="5"/>
  <c r="BA28" i="5" s="1"/>
  <c r="BA48" i="5"/>
  <c r="BA67" i="5" s="1"/>
  <c r="BB1" i="5"/>
  <c r="BA57" i="5"/>
  <c r="BA76" i="5" s="1"/>
  <c r="BA60" i="5"/>
  <c r="BA79" i="5" s="1"/>
  <c r="BA6" i="5"/>
  <c r="BA25" i="5" s="1"/>
  <c r="BA52" i="5"/>
  <c r="BA71" i="5" s="1"/>
  <c r="BA61" i="5"/>
  <c r="BA80" i="5" s="1"/>
  <c r="BA17" i="5"/>
  <c r="BA36" i="5" s="1"/>
  <c r="BA50" i="5"/>
  <c r="BA69" i="5" s="1"/>
  <c r="BA58" i="5"/>
  <c r="BA77" i="5" s="1"/>
  <c r="BA53" i="5"/>
  <c r="BA72" i="5" s="1"/>
  <c r="BA56" i="5"/>
  <c r="BA75" i="5" s="1"/>
  <c r="BA42" i="3"/>
  <c r="BA39" i="3"/>
  <c r="BA40" i="3"/>
  <c r="BA41" i="3" s="1"/>
  <c r="AZ40" i="5"/>
  <c r="AZ41" i="5" s="1"/>
  <c r="AZ39" i="5"/>
  <c r="AZ42" i="5"/>
  <c r="AZ83" i="3"/>
  <c r="AZ84" i="5"/>
  <c r="AZ81" i="5"/>
  <c r="AZ82" i="5"/>
  <c r="BA84" i="3"/>
  <c r="BA81" i="3"/>
  <c r="BA82" i="3"/>
  <c r="AY83" i="5"/>
  <c r="BA83" i="3" l="1"/>
  <c r="BB7" i="5"/>
  <c r="BB26" i="5" s="1"/>
  <c r="BB3" i="5"/>
  <c r="BB22" i="5" s="1"/>
  <c r="BB2" i="5"/>
  <c r="BB21" i="5" s="1"/>
  <c r="BB14" i="5"/>
  <c r="BB33" i="5" s="1"/>
  <c r="BB10" i="5"/>
  <c r="BB29" i="5" s="1"/>
  <c r="BB6" i="5"/>
  <c r="BB25" i="5" s="1"/>
  <c r="BB11" i="5"/>
  <c r="BB30" i="5" s="1"/>
  <c r="BB12" i="5"/>
  <c r="BB31" i="5" s="1"/>
  <c r="BB13" i="5"/>
  <c r="BB32" i="5" s="1"/>
  <c r="BB15" i="5"/>
  <c r="BB34" i="5" s="1"/>
  <c r="BB19" i="5"/>
  <c r="BB38" i="5" s="1"/>
  <c r="BB8" i="5"/>
  <c r="BB27" i="5" s="1"/>
  <c r="BC1" i="5"/>
  <c r="BB9" i="5"/>
  <c r="BB28" i="5" s="1"/>
  <c r="BB51" i="5"/>
  <c r="BB70" i="5" s="1"/>
  <c r="BB56" i="5"/>
  <c r="BB75" i="5" s="1"/>
  <c r="BB61" i="5"/>
  <c r="BB80" i="5" s="1"/>
  <c r="BB5" i="5"/>
  <c r="BB24" i="5" s="1"/>
  <c r="BB44" i="5"/>
  <c r="BB63" i="5" s="1"/>
  <c r="BB49" i="5"/>
  <c r="BB68" i="5" s="1"/>
  <c r="BB59" i="5"/>
  <c r="BB78" i="5" s="1"/>
  <c r="BB17" i="5"/>
  <c r="BB36" i="5" s="1"/>
  <c r="BB54" i="5"/>
  <c r="BB73" i="5" s="1"/>
  <c r="BB16" i="5"/>
  <c r="BB35" i="5" s="1"/>
  <c r="BB47" i="5"/>
  <c r="BB66" i="5" s="1"/>
  <c r="BB48" i="5"/>
  <c r="BB67" i="5" s="1"/>
  <c r="BB57" i="5"/>
  <c r="BB76" i="5" s="1"/>
  <c r="BB60" i="5"/>
  <c r="BB79" i="5" s="1"/>
  <c r="BB18" i="5"/>
  <c r="BB37" i="5" s="1"/>
  <c r="BB45" i="5"/>
  <c r="BB64" i="5" s="1"/>
  <c r="BB46" i="5"/>
  <c r="BB65" i="5" s="1"/>
  <c r="BB52" i="5"/>
  <c r="BB71" i="5" s="1"/>
  <c r="BB4" i="5"/>
  <c r="BB23" i="5" s="1"/>
  <c r="BB50" i="5"/>
  <c r="BB69" i="5" s="1"/>
  <c r="BB58" i="5"/>
  <c r="BB77" i="5" s="1"/>
  <c r="BB55" i="5"/>
  <c r="BB74" i="5" s="1"/>
  <c r="BB53" i="5"/>
  <c r="BB72" i="5" s="1"/>
  <c r="AZ83" i="5"/>
  <c r="BB82" i="3"/>
  <c r="BB81" i="3"/>
  <c r="BB84" i="3"/>
  <c r="BA40" i="5"/>
  <c r="BA41" i="5" s="1"/>
  <c r="BA39" i="5"/>
  <c r="BA42" i="5"/>
  <c r="BA84" i="5"/>
  <c r="BA81" i="5"/>
  <c r="BA82" i="5"/>
  <c r="BD1" i="3"/>
  <c r="BC9" i="3"/>
  <c r="BC28" i="3" s="1"/>
  <c r="BC13" i="3"/>
  <c r="BC32" i="3" s="1"/>
  <c r="BC17" i="3"/>
  <c r="BC36" i="3" s="1"/>
  <c r="BC3" i="3"/>
  <c r="BC22" i="3" s="1"/>
  <c r="BC2" i="3"/>
  <c r="BC21" i="3" s="1"/>
  <c r="BC10" i="3"/>
  <c r="BC29" i="3" s="1"/>
  <c r="BC14" i="3"/>
  <c r="BC33" i="3" s="1"/>
  <c r="BC7" i="3"/>
  <c r="BC26" i="3" s="1"/>
  <c r="BC46" i="3"/>
  <c r="BC65" i="3" s="1"/>
  <c r="BC50" i="3"/>
  <c r="BC69" i="3" s="1"/>
  <c r="BC54" i="3"/>
  <c r="BC73" i="3" s="1"/>
  <c r="BC58" i="3"/>
  <c r="BC77" i="3" s="1"/>
  <c r="BC44" i="3"/>
  <c r="BC63" i="3" s="1"/>
  <c r="BC45" i="3"/>
  <c r="BC64" i="3" s="1"/>
  <c r="BC59" i="3"/>
  <c r="BC78" i="3" s="1"/>
  <c r="BC60" i="3"/>
  <c r="BC79" i="3" s="1"/>
  <c r="BC5" i="3"/>
  <c r="BC24" i="3" s="1"/>
  <c r="BC19" i="3"/>
  <c r="BC38" i="3" s="1"/>
  <c r="BC55" i="3"/>
  <c r="BC74" i="3" s="1"/>
  <c r="BC6" i="3"/>
  <c r="BC25" i="3" s="1"/>
  <c r="BC16" i="3"/>
  <c r="BC35" i="3" s="1"/>
  <c r="BC15" i="3"/>
  <c r="BC34" i="3" s="1"/>
  <c r="BC52" i="3"/>
  <c r="BC71" i="3" s="1"/>
  <c r="BC11" i="3"/>
  <c r="BC30" i="3" s="1"/>
  <c r="BC53" i="3"/>
  <c r="BC72" i="3" s="1"/>
  <c r="BC47" i="3"/>
  <c r="BC66" i="3" s="1"/>
  <c r="BC12" i="3"/>
  <c r="BC31" i="3" s="1"/>
  <c r="BC61" i="3"/>
  <c r="BC80" i="3" s="1"/>
  <c r="BC49" i="3"/>
  <c r="BC68" i="3" s="1"/>
  <c r="BC56" i="3"/>
  <c r="BC75" i="3" s="1"/>
  <c r="BC18" i="3"/>
  <c r="BC37" i="3" s="1"/>
  <c r="BC4" i="3"/>
  <c r="BC23" i="3" s="1"/>
  <c r="BC51" i="3"/>
  <c r="BC70" i="3" s="1"/>
  <c r="BC48" i="3"/>
  <c r="BC67" i="3" s="1"/>
  <c r="BC8" i="3"/>
  <c r="BC27" i="3" s="1"/>
  <c r="BC57" i="3"/>
  <c r="BC76" i="3" s="1"/>
  <c r="BB40" i="3"/>
  <c r="BB41" i="3" s="1"/>
  <c r="BB42" i="3"/>
  <c r="BB39" i="3"/>
  <c r="BB83" i="3" l="1"/>
  <c r="BC42" i="3"/>
  <c r="BC40" i="3"/>
  <c r="BC41" i="3" s="1"/>
  <c r="BC39" i="3"/>
  <c r="BB42" i="5"/>
  <c r="BB39" i="5"/>
  <c r="BB40" i="5"/>
  <c r="BB41" i="5" s="1"/>
  <c r="BD5" i="3"/>
  <c r="BD24" i="3" s="1"/>
  <c r="BE1" i="3"/>
  <c r="BD4" i="3"/>
  <c r="BD23" i="3" s="1"/>
  <c r="BD9" i="3"/>
  <c r="BD28" i="3" s="1"/>
  <c r="BD13" i="3"/>
  <c r="BD32" i="3" s="1"/>
  <c r="BD17" i="3"/>
  <c r="BD36" i="3" s="1"/>
  <c r="BD3" i="3"/>
  <c r="BD22" i="3" s="1"/>
  <c r="BD6" i="3"/>
  <c r="BD25" i="3" s="1"/>
  <c r="BD18" i="3"/>
  <c r="BD37" i="3" s="1"/>
  <c r="BD45" i="3"/>
  <c r="BD64" i="3" s="1"/>
  <c r="BD49" i="3"/>
  <c r="BD68" i="3" s="1"/>
  <c r="BD53" i="3"/>
  <c r="BD72" i="3" s="1"/>
  <c r="BD57" i="3"/>
  <c r="BD76" i="3" s="1"/>
  <c r="BD61" i="3"/>
  <c r="BD80" i="3" s="1"/>
  <c r="BD7" i="3"/>
  <c r="BD26" i="3" s="1"/>
  <c r="BD10" i="3"/>
  <c r="BD29" i="3" s="1"/>
  <c r="BD44" i="3"/>
  <c r="BD63" i="3" s="1"/>
  <c r="BD48" i="3"/>
  <c r="BD67" i="3" s="1"/>
  <c r="BD46" i="3"/>
  <c r="BD65" i="3" s="1"/>
  <c r="BD2" i="3"/>
  <c r="BD21" i="3" s="1"/>
  <c r="BD11" i="3"/>
  <c r="BD30" i="3" s="1"/>
  <c r="BD50" i="3"/>
  <c r="BD69" i="3" s="1"/>
  <c r="BD14" i="3"/>
  <c r="BD33" i="3" s="1"/>
  <c r="BD16" i="3"/>
  <c r="BD35" i="3" s="1"/>
  <c r="BD55" i="3"/>
  <c r="BD74" i="3" s="1"/>
  <c r="BD15" i="3"/>
  <c r="BD34" i="3" s="1"/>
  <c r="BD52" i="3"/>
  <c r="BD71" i="3" s="1"/>
  <c r="BD58" i="3"/>
  <c r="BD77" i="3" s="1"/>
  <c r="BD12" i="3"/>
  <c r="BD31" i="3" s="1"/>
  <c r="BD60" i="3"/>
  <c r="BD79" i="3" s="1"/>
  <c r="BD19" i="3"/>
  <c r="BD38" i="3" s="1"/>
  <c r="BD56" i="3"/>
  <c r="BD75" i="3" s="1"/>
  <c r="BD54" i="3"/>
  <c r="BD73" i="3" s="1"/>
  <c r="BD51" i="3"/>
  <c r="BD70" i="3" s="1"/>
  <c r="BD47" i="3"/>
  <c r="BD66" i="3" s="1"/>
  <c r="BD8" i="3"/>
  <c r="BD27" i="3" s="1"/>
  <c r="BD59" i="3"/>
  <c r="BD78" i="3" s="1"/>
  <c r="BA83" i="5"/>
  <c r="BC82" i="3"/>
  <c r="BC84" i="3"/>
  <c r="BC81" i="3"/>
  <c r="BC83" i="3" s="1"/>
  <c r="BB84" i="5"/>
  <c r="BB82" i="5"/>
  <c r="BB81" i="5"/>
  <c r="BC4" i="5"/>
  <c r="BC23" i="5" s="1"/>
  <c r="BC5" i="5"/>
  <c r="BC24" i="5" s="1"/>
  <c r="BC2" i="5"/>
  <c r="BC21" i="5" s="1"/>
  <c r="BC14" i="5"/>
  <c r="BC33" i="5" s="1"/>
  <c r="BC18" i="5"/>
  <c r="BC37" i="5" s="1"/>
  <c r="BD1" i="5"/>
  <c r="BC8" i="5"/>
  <c r="BC27" i="5" s="1"/>
  <c r="BC17" i="5"/>
  <c r="BC36" i="5" s="1"/>
  <c r="BC6" i="5"/>
  <c r="BC25" i="5" s="1"/>
  <c r="BC10" i="5"/>
  <c r="BC29" i="5" s="1"/>
  <c r="BC11" i="5"/>
  <c r="BC30" i="5" s="1"/>
  <c r="BC12" i="5"/>
  <c r="BC31" i="5" s="1"/>
  <c r="BC13" i="5"/>
  <c r="BC32" i="5" s="1"/>
  <c r="BC15" i="5"/>
  <c r="BC34" i="5" s="1"/>
  <c r="BC19" i="5"/>
  <c r="BC38" i="5" s="1"/>
  <c r="BC44" i="5"/>
  <c r="BC63" i="5" s="1"/>
  <c r="BC50" i="5"/>
  <c r="BC69" i="5" s="1"/>
  <c r="BC54" i="5"/>
  <c r="BC73" i="5" s="1"/>
  <c r="BC58" i="5"/>
  <c r="BC77" i="5" s="1"/>
  <c r="BC9" i="5"/>
  <c r="BC28" i="5" s="1"/>
  <c r="BC51" i="5"/>
  <c r="BC70" i="5" s="1"/>
  <c r="BC56" i="5"/>
  <c r="BC75" i="5" s="1"/>
  <c r="BC61" i="5"/>
  <c r="BC80" i="5" s="1"/>
  <c r="BC48" i="5"/>
  <c r="BC67" i="5" s="1"/>
  <c r="BC7" i="5"/>
  <c r="BC26" i="5" s="1"/>
  <c r="BC3" i="5"/>
  <c r="BC22" i="5" s="1"/>
  <c r="BC16" i="5"/>
  <c r="BC35" i="5" s="1"/>
  <c r="BC57" i="5"/>
  <c r="BC76" i="5" s="1"/>
  <c r="BC60" i="5"/>
  <c r="BC79" i="5" s="1"/>
  <c r="BC45" i="5"/>
  <c r="BC64" i="5" s="1"/>
  <c r="BC49" i="5"/>
  <c r="BC68" i="5" s="1"/>
  <c r="BC55" i="5"/>
  <c r="BC74" i="5" s="1"/>
  <c r="BC53" i="5"/>
  <c r="BC72" i="5" s="1"/>
  <c r="BC46" i="5"/>
  <c r="BC65" i="5" s="1"/>
  <c r="BC59" i="5"/>
  <c r="BC78" i="5" s="1"/>
  <c r="BC47" i="5"/>
  <c r="BC66" i="5" s="1"/>
  <c r="BC52" i="5"/>
  <c r="BC71" i="5" s="1"/>
  <c r="BB83" i="5" l="1"/>
  <c r="BC81" i="5"/>
  <c r="BC84" i="5"/>
  <c r="BC82" i="5"/>
  <c r="BD82" i="3"/>
  <c r="BD84" i="3"/>
  <c r="BD81" i="3"/>
  <c r="BD3" i="5"/>
  <c r="BD22" i="5" s="1"/>
  <c r="BD13" i="5"/>
  <c r="BD32" i="5" s="1"/>
  <c r="BD17" i="5"/>
  <c r="BD36" i="5" s="1"/>
  <c r="BD5" i="5"/>
  <c r="BD24" i="5" s="1"/>
  <c r="BE1" i="5"/>
  <c r="BD8" i="5"/>
  <c r="BD27" i="5" s="1"/>
  <c r="BD14" i="5"/>
  <c r="BD33" i="5" s="1"/>
  <c r="BD6" i="5"/>
  <c r="BD25" i="5" s="1"/>
  <c r="BD44" i="5"/>
  <c r="BD63" i="5" s="1"/>
  <c r="BD11" i="5"/>
  <c r="BD30" i="5" s="1"/>
  <c r="BD50" i="5"/>
  <c r="BD69" i="5" s="1"/>
  <c r="BD54" i="5"/>
  <c r="BD73" i="5" s="1"/>
  <c r="BD58" i="5"/>
  <c r="BD77" i="5" s="1"/>
  <c r="BD18" i="5"/>
  <c r="BD37" i="5" s="1"/>
  <c r="BD53" i="5"/>
  <c r="BD72" i="5" s="1"/>
  <c r="BD19" i="5"/>
  <c r="BD38" i="5" s="1"/>
  <c r="BD9" i="5"/>
  <c r="BD28" i="5" s="1"/>
  <c r="BD51" i="5"/>
  <c r="BD70" i="5" s="1"/>
  <c r="BD56" i="5"/>
  <c r="BD75" i="5" s="1"/>
  <c r="BD61" i="5"/>
  <c r="BD80" i="5" s="1"/>
  <c r="BD48" i="5"/>
  <c r="BD67" i="5" s="1"/>
  <c r="BD7" i="5"/>
  <c r="BD26" i="5" s="1"/>
  <c r="BD55" i="5"/>
  <c r="BD74" i="5" s="1"/>
  <c r="BD59" i="5"/>
  <c r="BD78" i="5" s="1"/>
  <c r="BD15" i="5"/>
  <c r="BD34" i="5" s="1"/>
  <c r="BD57" i="5"/>
  <c r="BD76" i="5" s="1"/>
  <c r="BD60" i="5"/>
  <c r="BD79" i="5" s="1"/>
  <c r="BD46" i="5"/>
  <c r="BD65" i="5" s="1"/>
  <c r="BD2" i="5"/>
  <c r="BD21" i="5" s="1"/>
  <c r="BD12" i="5"/>
  <c r="BD31" i="5" s="1"/>
  <c r="BD45" i="5"/>
  <c r="BD64" i="5" s="1"/>
  <c r="BD49" i="5"/>
  <c r="BD68" i="5" s="1"/>
  <c r="BD47" i="5"/>
  <c r="BD66" i="5" s="1"/>
  <c r="BD52" i="5"/>
  <c r="BD71" i="5" s="1"/>
  <c r="BD4" i="5"/>
  <c r="BD23" i="5" s="1"/>
  <c r="BD10" i="5"/>
  <c r="BD29" i="5" s="1"/>
  <c r="BD16" i="5"/>
  <c r="BD35" i="5" s="1"/>
  <c r="BF1" i="3"/>
  <c r="BE4" i="3"/>
  <c r="BE23" i="3" s="1"/>
  <c r="BE9" i="3"/>
  <c r="BE28" i="3" s="1"/>
  <c r="BE13" i="3"/>
  <c r="BE32" i="3" s="1"/>
  <c r="BE3" i="3"/>
  <c r="BE22" i="3" s="1"/>
  <c r="BE12" i="3"/>
  <c r="BE31" i="3" s="1"/>
  <c r="BE16" i="3"/>
  <c r="BE35" i="3" s="1"/>
  <c r="BE6" i="3"/>
  <c r="BE25" i="3" s="1"/>
  <c r="BE18" i="3"/>
  <c r="BE37" i="3" s="1"/>
  <c r="BE45" i="3"/>
  <c r="BE64" i="3" s="1"/>
  <c r="BE49" i="3"/>
  <c r="BE68" i="3" s="1"/>
  <c r="BE53" i="3"/>
  <c r="BE72" i="3" s="1"/>
  <c r="BE57" i="3"/>
  <c r="BE76" i="3" s="1"/>
  <c r="BE61" i="3"/>
  <c r="BE80" i="3" s="1"/>
  <c r="BE17" i="3"/>
  <c r="BE36" i="3" s="1"/>
  <c r="BE46" i="3"/>
  <c r="BE65" i="3" s="1"/>
  <c r="BE47" i="3"/>
  <c r="BE66" i="3" s="1"/>
  <c r="BE48" i="3"/>
  <c r="BE67" i="3" s="1"/>
  <c r="BE5" i="3"/>
  <c r="BE24" i="3" s="1"/>
  <c r="BE7" i="3"/>
  <c r="BE26" i="3" s="1"/>
  <c r="BE10" i="3"/>
  <c r="BE29" i="3" s="1"/>
  <c r="BE44" i="3"/>
  <c r="BE63" i="3" s="1"/>
  <c r="BE52" i="3"/>
  <c r="BE71" i="3" s="1"/>
  <c r="BE56" i="3"/>
  <c r="BE75" i="3" s="1"/>
  <c r="BE15" i="3"/>
  <c r="BE34" i="3" s="1"/>
  <c r="BE58" i="3"/>
  <c r="BE77" i="3" s="1"/>
  <c r="BE55" i="3"/>
  <c r="BE74" i="3" s="1"/>
  <c r="BE60" i="3"/>
  <c r="BE79" i="3" s="1"/>
  <c r="BE2" i="3"/>
  <c r="BE21" i="3" s="1"/>
  <c r="BE11" i="3"/>
  <c r="BE30" i="3" s="1"/>
  <c r="BE19" i="3"/>
  <c r="BE38" i="3" s="1"/>
  <c r="BE50" i="3"/>
  <c r="BE69" i="3" s="1"/>
  <c r="BE51" i="3"/>
  <c r="BE70" i="3" s="1"/>
  <c r="BE14" i="3"/>
  <c r="BE33" i="3" s="1"/>
  <c r="BE59" i="3"/>
  <c r="BE78" i="3" s="1"/>
  <c r="BE54" i="3"/>
  <c r="BE73" i="3" s="1"/>
  <c r="BE8" i="3"/>
  <c r="BE27" i="3" s="1"/>
  <c r="BD42" i="3"/>
  <c r="BD39" i="3"/>
  <c r="BD40" i="3"/>
  <c r="BD41" i="3" s="1"/>
  <c r="BC42" i="5"/>
  <c r="BC39" i="5"/>
  <c r="BC40" i="5"/>
  <c r="BC41" i="5" s="1"/>
  <c r="BD83" i="3" l="1"/>
  <c r="BE40" i="3"/>
  <c r="BE41" i="3" s="1"/>
  <c r="BE42" i="3"/>
  <c r="BE39" i="3"/>
  <c r="BE82" i="3"/>
  <c r="BE84" i="3"/>
  <c r="BE81" i="3"/>
  <c r="BE83" i="3" s="1"/>
  <c r="BD42" i="5"/>
  <c r="BD40" i="5"/>
  <c r="BD41" i="5" s="1"/>
  <c r="BD39" i="5"/>
  <c r="BE7" i="5"/>
  <c r="BE26" i="5" s="1"/>
  <c r="BE13" i="5"/>
  <c r="BE32" i="5" s="1"/>
  <c r="BE5" i="5"/>
  <c r="BE24" i="5" s="1"/>
  <c r="BE2" i="5"/>
  <c r="BE21" i="5" s="1"/>
  <c r="BE17" i="5"/>
  <c r="BE36" i="5" s="1"/>
  <c r="BF1" i="5"/>
  <c r="BE8" i="5"/>
  <c r="BE27" i="5" s="1"/>
  <c r="BE14" i="5"/>
  <c r="BE33" i="5" s="1"/>
  <c r="BE4" i="5"/>
  <c r="BE23" i="5" s="1"/>
  <c r="BE9" i="5"/>
  <c r="BE28" i="5" s="1"/>
  <c r="BE18" i="5"/>
  <c r="BE37" i="5" s="1"/>
  <c r="BE44" i="5"/>
  <c r="BE63" i="5" s="1"/>
  <c r="BE3" i="5"/>
  <c r="BE22" i="5" s="1"/>
  <c r="BE45" i="5"/>
  <c r="BE64" i="5" s="1"/>
  <c r="BE11" i="5"/>
  <c r="BE30" i="5" s="1"/>
  <c r="BE48" i="5"/>
  <c r="BE67" i="5" s="1"/>
  <c r="BE53" i="5"/>
  <c r="BE72" i="5" s="1"/>
  <c r="BE19" i="5"/>
  <c r="BE38" i="5" s="1"/>
  <c r="BE6" i="5"/>
  <c r="BE25" i="5" s="1"/>
  <c r="BE51" i="5"/>
  <c r="BE70" i="5" s="1"/>
  <c r="BE46" i="5"/>
  <c r="BE65" i="5" s="1"/>
  <c r="BE56" i="5"/>
  <c r="BE75" i="5" s="1"/>
  <c r="BE55" i="5"/>
  <c r="BE74" i="5" s="1"/>
  <c r="BE59" i="5"/>
  <c r="BE78" i="5" s="1"/>
  <c r="BE16" i="5"/>
  <c r="BE35" i="5" s="1"/>
  <c r="BE47" i="5"/>
  <c r="BE66" i="5" s="1"/>
  <c r="BE57" i="5"/>
  <c r="BE76" i="5" s="1"/>
  <c r="BE60" i="5"/>
  <c r="BE79" i="5" s="1"/>
  <c r="BE12" i="5"/>
  <c r="BE31" i="5" s="1"/>
  <c r="BE49" i="5"/>
  <c r="BE68" i="5" s="1"/>
  <c r="BE54" i="5"/>
  <c r="BE73" i="5" s="1"/>
  <c r="BE50" i="5"/>
  <c r="BE69" i="5" s="1"/>
  <c r="BE52" i="5"/>
  <c r="BE71" i="5" s="1"/>
  <c r="BE61" i="5"/>
  <c r="BE80" i="5" s="1"/>
  <c r="BE15" i="5"/>
  <c r="BE34" i="5" s="1"/>
  <c r="BE10" i="5"/>
  <c r="BE29" i="5" s="1"/>
  <c r="BE58" i="5"/>
  <c r="BE77" i="5" s="1"/>
  <c r="BF8" i="3"/>
  <c r="BF27" i="3" s="1"/>
  <c r="BF12" i="3"/>
  <c r="BF31" i="3" s="1"/>
  <c r="BF16" i="3"/>
  <c r="BF35" i="3" s="1"/>
  <c r="BG1" i="3"/>
  <c r="BF4" i="3"/>
  <c r="BF23" i="3" s="1"/>
  <c r="BF9" i="3"/>
  <c r="BF28" i="3" s="1"/>
  <c r="BF13" i="3"/>
  <c r="BF32" i="3" s="1"/>
  <c r="BF2" i="3"/>
  <c r="BF21" i="3" s="1"/>
  <c r="BF14" i="3"/>
  <c r="BF33" i="3" s="1"/>
  <c r="BF19" i="3"/>
  <c r="BF38" i="3" s="1"/>
  <c r="BF6" i="3"/>
  <c r="BF25" i="3" s="1"/>
  <c r="BF18" i="3"/>
  <c r="BF37" i="3" s="1"/>
  <c r="BF45" i="3"/>
  <c r="BF64" i="3" s="1"/>
  <c r="BF49" i="3"/>
  <c r="BF68" i="3" s="1"/>
  <c r="BF53" i="3"/>
  <c r="BF72" i="3" s="1"/>
  <c r="BF57" i="3"/>
  <c r="BF76" i="3" s="1"/>
  <c r="BF17" i="3"/>
  <c r="BF36" i="3" s="1"/>
  <c r="BF46" i="3"/>
  <c r="BF65" i="3" s="1"/>
  <c r="BF47" i="3"/>
  <c r="BF66" i="3" s="1"/>
  <c r="BF48" i="3"/>
  <c r="BF67" i="3" s="1"/>
  <c r="BF10" i="3"/>
  <c r="BF29" i="3" s="1"/>
  <c r="BF7" i="3"/>
  <c r="BF26" i="3" s="1"/>
  <c r="BF3" i="3"/>
  <c r="BF22" i="3" s="1"/>
  <c r="BF44" i="3"/>
  <c r="BF63" i="3" s="1"/>
  <c r="BF5" i="3"/>
  <c r="BF24" i="3" s="1"/>
  <c r="BF51" i="3"/>
  <c r="BF70" i="3" s="1"/>
  <c r="BF15" i="3"/>
  <c r="BF34" i="3" s="1"/>
  <c r="BF55" i="3"/>
  <c r="BF74" i="3" s="1"/>
  <c r="BF61" i="3"/>
  <c r="BF80" i="3" s="1"/>
  <c r="BF52" i="3"/>
  <c r="BF71" i="3" s="1"/>
  <c r="BF58" i="3"/>
  <c r="BF77" i="3" s="1"/>
  <c r="BF60" i="3"/>
  <c r="BF79" i="3" s="1"/>
  <c r="BF59" i="3"/>
  <c r="BF78" i="3" s="1"/>
  <c r="BF54" i="3"/>
  <c r="BF73" i="3" s="1"/>
  <c r="BF11" i="3"/>
  <c r="BF30" i="3" s="1"/>
  <c r="BF56" i="3"/>
  <c r="BF75" i="3" s="1"/>
  <c r="BF50" i="3"/>
  <c r="BF69" i="3" s="1"/>
  <c r="BD81" i="5"/>
  <c r="BD84" i="5"/>
  <c r="BD82" i="5"/>
  <c r="BC83" i="5"/>
  <c r="BD83" i="5" l="1"/>
  <c r="BF2" i="5"/>
  <c r="BF21" i="5" s="1"/>
  <c r="BF7" i="5"/>
  <c r="BF26" i="5" s="1"/>
  <c r="BF13" i="5"/>
  <c r="BF32" i="5" s="1"/>
  <c r="BF17" i="5"/>
  <c r="BF36" i="5" s="1"/>
  <c r="BF6" i="5"/>
  <c r="BF25" i="5" s="1"/>
  <c r="BF15" i="5"/>
  <c r="BF34" i="5" s="1"/>
  <c r="BF4" i="5"/>
  <c r="BF23" i="5" s="1"/>
  <c r="BF9" i="5"/>
  <c r="BF28" i="5" s="1"/>
  <c r="BF18" i="5"/>
  <c r="BF37" i="5" s="1"/>
  <c r="BF14" i="5"/>
  <c r="BF33" i="5" s="1"/>
  <c r="BF16" i="5"/>
  <c r="BF35" i="5" s="1"/>
  <c r="BF49" i="5"/>
  <c r="BF68" i="5" s="1"/>
  <c r="BF53" i="5"/>
  <c r="BF72" i="5" s="1"/>
  <c r="BF57" i="5"/>
  <c r="BF76" i="5" s="1"/>
  <c r="BF61" i="5"/>
  <c r="BF80" i="5" s="1"/>
  <c r="BF3" i="5"/>
  <c r="BF22" i="5" s="1"/>
  <c r="BF45" i="5"/>
  <c r="BF64" i="5" s="1"/>
  <c r="BF58" i="5"/>
  <c r="BF77" i="5" s="1"/>
  <c r="BG1" i="5"/>
  <c r="BF48" i="5"/>
  <c r="BF67" i="5" s="1"/>
  <c r="BF5" i="5"/>
  <c r="BF24" i="5" s="1"/>
  <c r="BF8" i="5"/>
  <c r="BF27" i="5" s="1"/>
  <c r="BF44" i="5"/>
  <c r="BF63" i="5" s="1"/>
  <c r="BF11" i="5"/>
  <c r="BF30" i="5" s="1"/>
  <c r="BF12" i="5"/>
  <c r="BF31" i="5" s="1"/>
  <c r="BF50" i="5"/>
  <c r="BF69" i="5" s="1"/>
  <c r="BF52" i="5"/>
  <c r="BF71" i="5" s="1"/>
  <c r="BF56" i="5"/>
  <c r="BF75" i="5" s="1"/>
  <c r="BF55" i="5"/>
  <c r="BF74" i="5" s="1"/>
  <c r="BF59" i="5"/>
  <c r="BF78" i="5" s="1"/>
  <c r="BF19" i="5"/>
  <c r="BF38" i="5" s="1"/>
  <c r="BF46" i="5"/>
  <c r="BF65" i="5" s="1"/>
  <c r="BF10" i="5"/>
  <c r="BF29" i="5" s="1"/>
  <c r="BF51" i="5"/>
  <c r="BF70" i="5" s="1"/>
  <c r="BF60" i="5"/>
  <c r="BF79" i="5" s="1"/>
  <c r="BF47" i="5"/>
  <c r="BF66" i="5" s="1"/>
  <c r="BF54" i="5"/>
  <c r="BF73" i="5" s="1"/>
  <c r="BF82" i="3"/>
  <c r="BF84" i="3"/>
  <c r="BF81" i="3"/>
  <c r="BE81" i="5"/>
  <c r="BE84" i="5"/>
  <c r="BE82" i="5"/>
  <c r="BG4" i="3"/>
  <c r="BG23" i="3" s="1"/>
  <c r="BG5" i="3"/>
  <c r="BG24" i="3" s="1"/>
  <c r="BG8" i="3"/>
  <c r="BG27" i="3" s="1"/>
  <c r="BG12" i="3"/>
  <c r="BG31" i="3" s="1"/>
  <c r="BG16" i="3"/>
  <c r="BG35" i="3" s="1"/>
  <c r="BH1" i="3"/>
  <c r="BG10" i="3"/>
  <c r="BG29" i="3" s="1"/>
  <c r="BG44" i="3"/>
  <c r="BG63" i="3" s="1"/>
  <c r="BG48" i="3"/>
  <c r="BG67" i="3" s="1"/>
  <c r="BG52" i="3"/>
  <c r="BG71" i="3" s="1"/>
  <c r="BG56" i="3"/>
  <c r="BG75" i="3" s="1"/>
  <c r="BG60" i="3"/>
  <c r="BG79" i="3" s="1"/>
  <c r="BG2" i="3"/>
  <c r="BG21" i="3" s="1"/>
  <c r="BG14" i="3"/>
  <c r="BG33" i="3" s="1"/>
  <c r="BG19" i="3"/>
  <c r="BG38" i="3" s="1"/>
  <c r="BG50" i="3"/>
  <c r="BG69" i="3" s="1"/>
  <c r="BG51" i="3"/>
  <c r="BG70" i="3" s="1"/>
  <c r="BG3" i="3"/>
  <c r="BG22" i="3" s="1"/>
  <c r="BG9" i="3"/>
  <c r="BG28" i="3" s="1"/>
  <c r="BG13" i="3"/>
  <c r="BG32" i="3" s="1"/>
  <c r="BG45" i="3"/>
  <c r="BG64" i="3" s="1"/>
  <c r="BG7" i="3"/>
  <c r="BG26" i="3" s="1"/>
  <c r="BG17" i="3"/>
  <c r="BG36" i="3" s="1"/>
  <c r="BG46" i="3"/>
  <c r="BG65" i="3" s="1"/>
  <c r="BG47" i="3"/>
  <c r="BG66" i="3" s="1"/>
  <c r="BG59" i="3"/>
  <c r="BG78" i="3" s="1"/>
  <c r="BG58" i="3"/>
  <c r="BG77" i="3" s="1"/>
  <c r="BG6" i="3"/>
  <c r="BG25" i="3" s="1"/>
  <c r="BG49" i="3"/>
  <c r="BG68" i="3" s="1"/>
  <c r="BG55" i="3"/>
  <c r="BG74" i="3" s="1"/>
  <c r="BG61" i="3"/>
  <c r="BG80" i="3" s="1"/>
  <c r="BG15" i="3"/>
  <c r="BG34" i="3" s="1"/>
  <c r="BG53" i="3"/>
  <c r="BG72" i="3" s="1"/>
  <c r="BG18" i="3"/>
  <c r="BG37" i="3" s="1"/>
  <c r="BG57" i="3"/>
  <c r="BG76" i="3" s="1"/>
  <c r="BG54" i="3"/>
  <c r="BG73" i="3" s="1"/>
  <c r="BG11" i="3"/>
  <c r="BG30" i="3" s="1"/>
  <c r="BF40" i="3"/>
  <c r="BF41" i="3" s="1"/>
  <c r="BF39" i="3"/>
  <c r="BF42" i="3"/>
  <c r="BE40" i="5"/>
  <c r="BE41" i="5" s="1"/>
  <c r="BE39" i="5"/>
  <c r="BE42" i="5"/>
  <c r="BF83" i="3" l="1"/>
  <c r="BG2" i="5"/>
  <c r="BG21" i="5" s="1"/>
  <c r="BG7" i="5"/>
  <c r="BG26" i="5" s="1"/>
  <c r="BG10" i="5"/>
  <c r="BG29" i="5" s="1"/>
  <c r="BG3" i="5"/>
  <c r="BG22" i="5" s="1"/>
  <c r="BG4" i="5"/>
  <c r="BG23" i="5" s="1"/>
  <c r="BG12" i="5"/>
  <c r="BG31" i="5" s="1"/>
  <c r="BG16" i="5"/>
  <c r="BG35" i="5" s="1"/>
  <c r="BG5" i="5"/>
  <c r="BG24" i="5" s="1"/>
  <c r="BG17" i="5"/>
  <c r="BG36" i="5" s="1"/>
  <c r="BG6" i="5"/>
  <c r="BG25" i="5" s="1"/>
  <c r="BG15" i="5"/>
  <c r="BG34" i="5" s="1"/>
  <c r="BG9" i="5"/>
  <c r="BG28" i="5" s="1"/>
  <c r="BG18" i="5"/>
  <c r="BG37" i="5" s="1"/>
  <c r="BG14" i="5"/>
  <c r="BG33" i="5" s="1"/>
  <c r="BG49" i="5"/>
  <c r="BG68" i="5" s="1"/>
  <c r="BG53" i="5"/>
  <c r="BG72" i="5" s="1"/>
  <c r="BG57" i="5"/>
  <c r="BG76" i="5" s="1"/>
  <c r="BG61" i="5"/>
  <c r="BG80" i="5" s="1"/>
  <c r="BG55" i="5"/>
  <c r="BG74" i="5" s="1"/>
  <c r="BG60" i="5"/>
  <c r="BG79" i="5" s="1"/>
  <c r="BG58" i="5"/>
  <c r="BG77" i="5" s="1"/>
  <c r="BH1" i="5"/>
  <c r="BG48" i="5"/>
  <c r="BG67" i="5" s="1"/>
  <c r="BG44" i="5"/>
  <c r="BG63" i="5" s="1"/>
  <c r="BG11" i="5"/>
  <c r="BG30" i="5" s="1"/>
  <c r="BG13" i="5"/>
  <c r="BG32" i="5" s="1"/>
  <c r="BG19" i="5"/>
  <c r="BG38" i="5" s="1"/>
  <c r="BG46" i="5"/>
  <c r="BG65" i="5" s="1"/>
  <c r="BG50" i="5"/>
  <c r="BG69" i="5" s="1"/>
  <c r="BG52" i="5"/>
  <c r="BG71" i="5" s="1"/>
  <c r="BG56" i="5"/>
  <c r="BG75" i="5" s="1"/>
  <c r="BG8" i="5"/>
  <c r="BG27" i="5" s="1"/>
  <c r="BG59" i="5"/>
  <c r="BG78" i="5" s="1"/>
  <c r="BG51" i="5"/>
  <c r="BG70" i="5" s="1"/>
  <c r="BG45" i="5"/>
  <c r="BG64" i="5" s="1"/>
  <c r="BG47" i="5"/>
  <c r="BG66" i="5" s="1"/>
  <c r="BG54" i="5"/>
  <c r="BG73" i="5" s="1"/>
  <c r="BE83" i="5"/>
  <c r="BG81" i="3"/>
  <c r="BG82" i="3"/>
  <c r="BG84" i="3"/>
  <c r="BG40" i="3"/>
  <c r="BG41" i="3" s="1"/>
  <c r="BG42" i="3"/>
  <c r="BG39" i="3"/>
  <c r="BF82" i="5"/>
  <c r="BF81" i="5"/>
  <c r="BF83" i="5" s="1"/>
  <c r="BF84" i="5"/>
  <c r="BH6" i="3"/>
  <c r="BH25" i="3" s="1"/>
  <c r="BH5" i="3"/>
  <c r="BH24" i="3" s="1"/>
  <c r="BH8" i="3"/>
  <c r="BH27" i="3" s="1"/>
  <c r="BH12" i="3"/>
  <c r="BH31" i="3" s="1"/>
  <c r="BI1" i="3"/>
  <c r="BH4" i="3"/>
  <c r="BH23" i="3" s="1"/>
  <c r="BH10" i="3"/>
  <c r="BH29" i="3" s="1"/>
  <c r="BH16" i="3"/>
  <c r="BH35" i="3" s="1"/>
  <c r="BH44" i="3"/>
  <c r="BH63" i="3" s="1"/>
  <c r="BH48" i="3"/>
  <c r="BH67" i="3" s="1"/>
  <c r="BH52" i="3"/>
  <c r="BH71" i="3" s="1"/>
  <c r="BH56" i="3"/>
  <c r="BH75" i="3" s="1"/>
  <c r="BH60" i="3"/>
  <c r="BH79" i="3" s="1"/>
  <c r="BH2" i="3"/>
  <c r="BH21" i="3" s="1"/>
  <c r="BH14" i="3"/>
  <c r="BH33" i="3" s="1"/>
  <c r="BH19" i="3"/>
  <c r="BH38" i="3" s="1"/>
  <c r="BH11" i="3"/>
  <c r="BH30" i="3" s="1"/>
  <c r="BH49" i="3"/>
  <c r="BH68" i="3" s="1"/>
  <c r="BH47" i="3"/>
  <c r="BH66" i="3" s="1"/>
  <c r="BH50" i="3"/>
  <c r="BH69" i="3" s="1"/>
  <c r="BH51" i="3"/>
  <c r="BH70" i="3" s="1"/>
  <c r="BH13" i="3"/>
  <c r="BH32" i="3" s="1"/>
  <c r="BH45" i="3"/>
  <c r="BH64" i="3" s="1"/>
  <c r="BH17" i="3"/>
  <c r="BH36" i="3" s="1"/>
  <c r="BH46" i="3"/>
  <c r="BH65" i="3" s="1"/>
  <c r="BH7" i="3"/>
  <c r="BH26" i="3" s="1"/>
  <c r="BH3" i="3"/>
  <c r="BH22" i="3" s="1"/>
  <c r="BH54" i="3"/>
  <c r="BH73" i="3" s="1"/>
  <c r="BH57" i="3"/>
  <c r="BH76" i="3" s="1"/>
  <c r="BH9" i="3"/>
  <c r="BH28" i="3" s="1"/>
  <c r="BH15" i="3"/>
  <c r="BH34" i="3" s="1"/>
  <c r="BH53" i="3"/>
  <c r="BH72" i="3" s="1"/>
  <c r="BH59" i="3"/>
  <c r="BH78" i="3" s="1"/>
  <c r="BH55" i="3"/>
  <c r="BH74" i="3" s="1"/>
  <c r="BH61" i="3"/>
  <c r="BH80" i="3" s="1"/>
  <c r="BH58" i="3"/>
  <c r="BH77" i="3" s="1"/>
  <c r="BH18" i="3"/>
  <c r="BH37" i="3" s="1"/>
  <c r="BF39" i="5"/>
  <c r="BF42" i="5"/>
  <c r="BF40" i="5"/>
  <c r="BF41" i="5" s="1"/>
  <c r="BI7" i="3" l="1"/>
  <c r="BI26" i="3" s="1"/>
  <c r="BI11" i="3"/>
  <c r="BI30" i="3" s="1"/>
  <c r="BI15" i="3"/>
  <c r="BI34" i="3" s="1"/>
  <c r="BI19" i="3"/>
  <c r="BI38" i="3" s="1"/>
  <c r="BI6" i="3"/>
  <c r="BI25" i="3" s="1"/>
  <c r="BI5" i="3"/>
  <c r="BI24" i="3" s="1"/>
  <c r="BI8" i="3"/>
  <c r="BI27" i="3" s="1"/>
  <c r="BI12" i="3"/>
  <c r="BI31" i="3" s="1"/>
  <c r="BJ1" i="3"/>
  <c r="BI10" i="3"/>
  <c r="BI29" i="3" s="1"/>
  <c r="BI16" i="3"/>
  <c r="BI35" i="3" s="1"/>
  <c r="BI44" i="3"/>
  <c r="BI63" i="3" s="1"/>
  <c r="BI48" i="3"/>
  <c r="BI67" i="3" s="1"/>
  <c r="BI52" i="3"/>
  <c r="BI71" i="3" s="1"/>
  <c r="BI56" i="3"/>
  <c r="BI75" i="3" s="1"/>
  <c r="BI60" i="3"/>
  <c r="BI79" i="3" s="1"/>
  <c r="BI2" i="3"/>
  <c r="BI21" i="3" s="1"/>
  <c r="BI14" i="3"/>
  <c r="BI33" i="3" s="1"/>
  <c r="BI18" i="3"/>
  <c r="BI37" i="3" s="1"/>
  <c r="BI54" i="3"/>
  <c r="BI73" i="3" s="1"/>
  <c r="BI55" i="3"/>
  <c r="BI74" i="3" s="1"/>
  <c r="BI61" i="3"/>
  <c r="BI80" i="3" s="1"/>
  <c r="BI17" i="3"/>
  <c r="BI36" i="3" s="1"/>
  <c r="BI49" i="3"/>
  <c r="BI68" i="3" s="1"/>
  <c r="BI45" i="3"/>
  <c r="BI64" i="3" s="1"/>
  <c r="BI46" i="3"/>
  <c r="BI65" i="3" s="1"/>
  <c r="BI47" i="3"/>
  <c r="BI66" i="3" s="1"/>
  <c r="BI50" i="3"/>
  <c r="BI69" i="3" s="1"/>
  <c r="BI51" i="3"/>
  <c r="BI70" i="3" s="1"/>
  <c r="BI13" i="3"/>
  <c r="BI32" i="3" s="1"/>
  <c r="BI58" i="3"/>
  <c r="BI77" i="3" s="1"/>
  <c r="BI3" i="3"/>
  <c r="BI22" i="3" s="1"/>
  <c r="BI57" i="3"/>
  <c r="BI76" i="3" s="1"/>
  <c r="BI59" i="3"/>
  <c r="BI78" i="3" s="1"/>
  <c r="BI9" i="3"/>
  <c r="BI28" i="3" s="1"/>
  <c r="BI53" i="3"/>
  <c r="BI72" i="3" s="1"/>
  <c r="BI4" i="3"/>
  <c r="BI23" i="3" s="1"/>
  <c r="BG82" i="5"/>
  <c r="BG81" i="5"/>
  <c r="BG83" i="5" s="1"/>
  <c r="BG84" i="5"/>
  <c r="BH81" i="3"/>
  <c r="BH84" i="3"/>
  <c r="BH82" i="3"/>
  <c r="BG83" i="3"/>
  <c r="BI1" i="5"/>
  <c r="BH4" i="5"/>
  <c r="BH23" i="5" s="1"/>
  <c r="BH2" i="5"/>
  <c r="BH21" i="5" s="1"/>
  <c r="BH8" i="5"/>
  <c r="BH27" i="5" s="1"/>
  <c r="BH3" i="5"/>
  <c r="BH22" i="5" s="1"/>
  <c r="BH12" i="5"/>
  <c r="BH31" i="5" s="1"/>
  <c r="BH7" i="5"/>
  <c r="BH26" i="5" s="1"/>
  <c r="BH9" i="5"/>
  <c r="BH28" i="5" s="1"/>
  <c r="BH5" i="5"/>
  <c r="BH24" i="5" s="1"/>
  <c r="BH14" i="5"/>
  <c r="BH33" i="5" s="1"/>
  <c r="BH6" i="5"/>
  <c r="BH25" i="5" s="1"/>
  <c r="BH15" i="5"/>
  <c r="BH34" i="5" s="1"/>
  <c r="BH18" i="5"/>
  <c r="BH37" i="5" s="1"/>
  <c r="BH16" i="5"/>
  <c r="BH35" i="5" s="1"/>
  <c r="BH11" i="5"/>
  <c r="BH30" i="5" s="1"/>
  <c r="BH55" i="5"/>
  <c r="BH74" i="5" s="1"/>
  <c r="BH60" i="5"/>
  <c r="BH79" i="5" s="1"/>
  <c r="BH53" i="5"/>
  <c r="BH72" i="5" s="1"/>
  <c r="BH58" i="5"/>
  <c r="BH77" i="5" s="1"/>
  <c r="BH47" i="5"/>
  <c r="BH66" i="5" s="1"/>
  <c r="BH50" i="5"/>
  <c r="BH69" i="5" s="1"/>
  <c r="BH17" i="5"/>
  <c r="BH36" i="5" s="1"/>
  <c r="BH44" i="5"/>
  <c r="BH63" i="5" s="1"/>
  <c r="BH10" i="5"/>
  <c r="BH29" i="5" s="1"/>
  <c r="BH54" i="5"/>
  <c r="BH73" i="5" s="1"/>
  <c r="BH13" i="5"/>
  <c r="BH32" i="5" s="1"/>
  <c r="BH19" i="5"/>
  <c r="BH38" i="5" s="1"/>
  <c r="BH46" i="5"/>
  <c r="BH65" i="5" s="1"/>
  <c r="BH48" i="5"/>
  <c r="BH67" i="5" s="1"/>
  <c r="BH52" i="5"/>
  <c r="BH71" i="5" s="1"/>
  <c r="BH56" i="5"/>
  <c r="BH75" i="5" s="1"/>
  <c r="BH59" i="5"/>
  <c r="BH78" i="5" s="1"/>
  <c r="BH51" i="5"/>
  <c r="BH70" i="5" s="1"/>
  <c r="BH57" i="5"/>
  <c r="BH76" i="5" s="1"/>
  <c r="BH45" i="5"/>
  <c r="BH64" i="5" s="1"/>
  <c r="BH61" i="5"/>
  <c r="BH80" i="5" s="1"/>
  <c r="BH49" i="5"/>
  <c r="BH68" i="5" s="1"/>
  <c r="BH39" i="3"/>
  <c r="BH40" i="3"/>
  <c r="BH41" i="3" s="1"/>
  <c r="BH42" i="3"/>
  <c r="BG39" i="5"/>
  <c r="BG42" i="5"/>
  <c r="BG40" i="5"/>
  <c r="BG41" i="5" s="1"/>
  <c r="BI39" i="3" l="1"/>
  <c r="BI42" i="3"/>
  <c r="BI40" i="3"/>
  <c r="BI41" i="3" s="1"/>
  <c r="BH39" i="5"/>
  <c r="BH40" i="5"/>
  <c r="BH41" i="5" s="1"/>
  <c r="BH42" i="5"/>
  <c r="BJ1" i="5"/>
  <c r="BI4" i="5"/>
  <c r="BI23" i="5" s="1"/>
  <c r="BI8" i="5"/>
  <c r="BI27" i="5" s="1"/>
  <c r="BI3" i="5"/>
  <c r="BI22" i="5" s="1"/>
  <c r="BI12" i="5"/>
  <c r="BI31" i="5" s="1"/>
  <c r="BI16" i="5"/>
  <c r="BI35" i="5" s="1"/>
  <c r="BI2" i="5"/>
  <c r="BI21" i="5" s="1"/>
  <c r="BI9" i="5"/>
  <c r="BI28" i="5" s="1"/>
  <c r="BI5" i="5"/>
  <c r="BI24" i="5" s="1"/>
  <c r="BI11" i="5"/>
  <c r="BI30" i="5" s="1"/>
  <c r="BI46" i="5"/>
  <c r="BI65" i="5" s="1"/>
  <c r="BI14" i="5"/>
  <c r="BI33" i="5" s="1"/>
  <c r="BI48" i="5"/>
  <c r="BI67" i="5" s="1"/>
  <c r="BI52" i="5"/>
  <c r="BI71" i="5" s="1"/>
  <c r="BI56" i="5"/>
  <c r="BI75" i="5" s="1"/>
  <c r="BI60" i="5"/>
  <c r="BI79" i="5" s="1"/>
  <c r="BI18" i="5"/>
  <c r="BI37" i="5" s="1"/>
  <c r="BI10" i="5"/>
  <c r="BI29" i="5" s="1"/>
  <c r="BI17" i="5"/>
  <c r="BI36" i="5" s="1"/>
  <c r="BI45" i="5"/>
  <c r="BI64" i="5" s="1"/>
  <c r="BI50" i="5"/>
  <c r="BI69" i="5" s="1"/>
  <c r="BI55" i="5"/>
  <c r="BI74" i="5" s="1"/>
  <c r="BI53" i="5"/>
  <c r="BI72" i="5" s="1"/>
  <c r="BI6" i="5"/>
  <c r="BI25" i="5" s="1"/>
  <c r="BI47" i="5"/>
  <c r="BI66" i="5" s="1"/>
  <c r="BI44" i="5"/>
  <c r="BI63" i="5" s="1"/>
  <c r="BI15" i="5"/>
  <c r="BI34" i="5" s="1"/>
  <c r="BI19" i="5"/>
  <c r="BI38" i="5" s="1"/>
  <c r="BI49" i="5"/>
  <c r="BI68" i="5" s="1"/>
  <c r="BI54" i="5"/>
  <c r="BI73" i="5" s="1"/>
  <c r="BI13" i="5"/>
  <c r="BI32" i="5" s="1"/>
  <c r="BI59" i="5"/>
  <c r="BI78" i="5" s="1"/>
  <c r="BI51" i="5"/>
  <c r="BI70" i="5" s="1"/>
  <c r="BI57" i="5"/>
  <c r="BI76" i="5" s="1"/>
  <c r="BI7" i="5"/>
  <c r="BI26" i="5" s="1"/>
  <c r="BI61" i="5"/>
  <c r="BI80" i="5" s="1"/>
  <c r="BI58" i="5"/>
  <c r="BI77" i="5" s="1"/>
  <c r="BJ3" i="3"/>
  <c r="BJ22" i="3" s="1"/>
  <c r="BJ7" i="3"/>
  <c r="BJ26" i="3" s="1"/>
  <c r="BJ11" i="3"/>
  <c r="BJ30" i="3" s="1"/>
  <c r="BJ15" i="3"/>
  <c r="BJ34" i="3" s="1"/>
  <c r="BJ6" i="3"/>
  <c r="BJ25" i="3" s="1"/>
  <c r="BJ5" i="3"/>
  <c r="BJ24" i="3" s="1"/>
  <c r="BJ8" i="3"/>
  <c r="BJ27" i="3" s="1"/>
  <c r="BJ47" i="3"/>
  <c r="BJ66" i="3" s="1"/>
  <c r="BJ51" i="3"/>
  <c r="BJ70" i="3" s="1"/>
  <c r="BJ55" i="3"/>
  <c r="BJ74" i="3" s="1"/>
  <c r="BJ59" i="3"/>
  <c r="BJ78" i="3" s="1"/>
  <c r="BJ12" i="3"/>
  <c r="BJ31" i="3" s="1"/>
  <c r="BJ4" i="3"/>
  <c r="BJ23" i="3" s="1"/>
  <c r="BJ16" i="3"/>
  <c r="BJ35" i="3" s="1"/>
  <c r="BJ52" i="3"/>
  <c r="BJ71" i="3" s="1"/>
  <c r="BJ53" i="3"/>
  <c r="BJ72" i="3" s="1"/>
  <c r="BJ44" i="3"/>
  <c r="BJ63" i="3" s="1"/>
  <c r="BJ2" i="3"/>
  <c r="BJ21" i="3" s="1"/>
  <c r="BJ14" i="3"/>
  <c r="BJ33" i="3" s="1"/>
  <c r="BJ18" i="3"/>
  <c r="BJ37" i="3" s="1"/>
  <c r="BJ54" i="3"/>
  <c r="BJ73" i="3" s="1"/>
  <c r="BJ61" i="3"/>
  <c r="BJ80" i="3" s="1"/>
  <c r="BJ10" i="3"/>
  <c r="BJ29" i="3" s="1"/>
  <c r="BJ13" i="3"/>
  <c r="BJ32" i="3" s="1"/>
  <c r="BJ45" i="3"/>
  <c r="BJ64" i="3" s="1"/>
  <c r="BJ48" i="3"/>
  <c r="BJ67" i="3" s="1"/>
  <c r="BJ49" i="3"/>
  <c r="BJ68" i="3" s="1"/>
  <c r="BJ50" i="3"/>
  <c r="BJ69" i="3" s="1"/>
  <c r="BJ17" i="3"/>
  <c r="BJ36" i="3" s="1"/>
  <c r="BJ46" i="3"/>
  <c r="BJ65" i="3" s="1"/>
  <c r="BK1" i="3"/>
  <c r="BJ57" i="3"/>
  <c r="BJ76" i="3" s="1"/>
  <c r="BJ9" i="3"/>
  <c r="BJ28" i="3" s="1"/>
  <c r="BJ60" i="3"/>
  <c r="BJ79" i="3" s="1"/>
  <c r="BJ56" i="3"/>
  <c r="BJ75" i="3" s="1"/>
  <c r="BJ58" i="3"/>
  <c r="BJ77" i="3" s="1"/>
  <c r="BJ19" i="3"/>
  <c r="BJ38" i="3" s="1"/>
  <c r="BH82" i="5"/>
  <c r="BH84" i="5"/>
  <c r="BH81" i="5"/>
  <c r="BH83" i="3"/>
  <c r="BI81" i="3"/>
  <c r="BI82" i="3"/>
  <c r="BI84" i="3"/>
  <c r="BH83" i="5" l="1"/>
  <c r="BI83" i="3"/>
  <c r="BJ6" i="5"/>
  <c r="BJ25" i="5" s="1"/>
  <c r="BJ5" i="5"/>
  <c r="BJ24" i="5" s="1"/>
  <c r="BJ9" i="5"/>
  <c r="BJ28" i="5" s="1"/>
  <c r="BJ11" i="5"/>
  <c r="BJ30" i="5" s="1"/>
  <c r="BJ15" i="5"/>
  <c r="BJ34" i="5" s="1"/>
  <c r="BJ19" i="5"/>
  <c r="BJ38" i="5" s="1"/>
  <c r="BJ4" i="5"/>
  <c r="BJ23" i="5" s="1"/>
  <c r="BJ8" i="5"/>
  <c r="BJ27" i="5" s="1"/>
  <c r="BJ16" i="5"/>
  <c r="BJ35" i="5" s="1"/>
  <c r="BJ2" i="5"/>
  <c r="BJ21" i="5" s="1"/>
  <c r="BJ13" i="5"/>
  <c r="BJ32" i="5" s="1"/>
  <c r="BJ14" i="5"/>
  <c r="BJ33" i="5" s="1"/>
  <c r="BJ10" i="5"/>
  <c r="BJ29" i="5" s="1"/>
  <c r="BJ44" i="5"/>
  <c r="BJ63" i="5" s="1"/>
  <c r="BJ48" i="5"/>
  <c r="BJ67" i="5" s="1"/>
  <c r="BJ52" i="5"/>
  <c r="BJ71" i="5" s="1"/>
  <c r="BJ56" i="5"/>
  <c r="BJ75" i="5" s="1"/>
  <c r="BJ60" i="5"/>
  <c r="BJ79" i="5" s="1"/>
  <c r="BJ3" i="5"/>
  <c r="BJ22" i="5" s="1"/>
  <c r="BJ47" i="5"/>
  <c r="BJ66" i="5" s="1"/>
  <c r="BJ17" i="5"/>
  <c r="BJ36" i="5" s="1"/>
  <c r="BJ18" i="5"/>
  <c r="BJ37" i="5" s="1"/>
  <c r="BJ45" i="5"/>
  <c r="BJ64" i="5" s="1"/>
  <c r="BJ50" i="5"/>
  <c r="BJ69" i="5" s="1"/>
  <c r="BK1" i="5"/>
  <c r="BJ51" i="5"/>
  <c r="BJ70" i="5" s="1"/>
  <c r="BJ53" i="5"/>
  <c r="BJ72" i="5" s="1"/>
  <c r="BJ58" i="5"/>
  <c r="BJ77" i="5" s="1"/>
  <c r="BJ61" i="5"/>
  <c r="BJ80" i="5" s="1"/>
  <c r="BJ12" i="5"/>
  <c r="BJ31" i="5" s="1"/>
  <c r="BJ49" i="5"/>
  <c r="BJ68" i="5" s="1"/>
  <c r="BJ46" i="5"/>
  <c r="BJ65" i="5" s="1"/>
  <c r="BJ54" i="5"/>
  <c r="BJ73" i="5" s="1"/>
  <c r="BJ59" i="5"/>
  <c r="BJ78" i="5" s="1"/>
  <c r="BJ55" i="5"/>
  <c r="BJ74" i="5" s="1"/>
  <c r="BJ57" i="5"/>
  <c r="BJ76" i="5" s="1"/>
  <c r="BJ7" i="5"/>
  <c r="BJ26" i="5" s="1"/>
  <c r="BJ84" i="3"/>
  <c r="BJ81" i="3"/>
  <c r="BJ82" i="3"/>
  <c r="BK7" i="3"/>
  <c r="BK26" i="3" s="1"/>
  <c r="BK11" i="3"/>
  <c r="BK30" i="3" s="1"/>
  <c r="BK6" i="3"/>
  <c r="BK25" i="3" s="1"/>
  <c r="BK5" i="3"/>
  <c r="BK24" i="3" s="1"/>
  <c r="BK8" i="3"/>
  <c r="BK27" i="3" s="1"/>
  <c r="BK47" i="3"/>
  <c r="BK66" i="3" s="1"/>
  <c r="BK51" i="3"/>
  <c r="BK70" i="3" s="1"/>
  <c r="BK55" i="3"/>
  <c r="BK74" i="3" s="1"/>
  <c r="BK59" i="3"/>
  <c r="BK78" i="3" s="1"/>
  <c r="BK12" i="3"/>
  <c r="BK31" i="3" s="1"/>
  <c r="BK58" i="3"/>
  <c r="BK77" i="3" s="1"/>
  <c r="BK49" i="3"/>
  <c r="BK68" i="3" s="1"/>
  <c r="BK4" i="3"/>
  <c r="BK23" i="3" s="1"/>
  <c r="BK16" i="3"/>
  <c r="BK35" i="3" s="1"/>
  <c r="BK52" i="3"/>
  <c r="BK71" i="3" s="1"/>
  <c r="BK53" i="3"/>
  <c r="BK72" i="3" s="1"/>
  <c r="BK50" i="3"/>
  <c r="BK69" i="3" s="1"/>
  <c r="BK2" i="3"/>
  <c r="BK21" i="3" s="1"/>
  <c r="BK14" i="3"/>
  <c r="BK33" i="3" s="1"/>
  <c r="BK18" i="3"/>
  <c r="BK37" i="3" s="1"/>
  <c r="BK54" i="3"/>
  <c r="BK73" i="3" s="1"/>
  <c r="BK61" i="3"/>
  <c r="BK80" i="3" s="1"/>
  <c r="BK48" i="3"/>
  <c r="BK67" i="3" s="1"/>
  <c r="BK13" i="3"/>
  <c r="BK32" i="3" s="1"/>
  <c r="BK15" i="3"/>
  <c r="BK34" i="3" s="1"/>
  <c r="BK10" i="3"/>
  <c r="BK29" i="3" s="1"/>
  <c r="BK45" i="3"/>
  <c r="BK64" i="3" s="1"/>
  <c r="BK57" i="3"/>
  <c r="BK76" i="3" s="1"/>
  <c r="BK46" i="3"/>
  <c r="BK65" i="3" s="1"/>
  <c r="BL1" i="3"/>
  <c r="BK3" i="3"/>
  <c r="BK22" i="3" s="1"/>
  <c r="BK9" i="3"/>
  <c r="BK28" i="3" s="1"/>
  <c r="BK17" i="3"/>
  <c r="BK36" i="3" s="1"/>
  <c r="BK60" i="3"/>
  <c r="BK79" i="3" s="1"/>
  <c r="BK19" i="3"/>
  <c r="BK38" i="3" s="1"/>
  <c r="BK44" i="3"/>
  <c r="BK63" i="3" s="1"/>
  <c r="BK56" i="3"/>
  <c r="BK75" i="3" s="1"/>
  <c r="BI81" i="5"/>
  <c r="BI82" i="5"/>
  <c r="BI84" i="5"/>
  <c r="BJ39" i="3"/>
  <c r="BJ42" i="3"/>
  <c r="BJ40" i="3"/>
  <c r="BJ41" i="3" s="1"/>
  <c r="BI40" i="5"/>
  <c r="BI41" i="5" s="1"/>
  <c r="BI42" i="5"/>
  <c r="BI39" i="5"/>
  <c r="BK84" i="3" l="1"/>
  <c r="BK81" i="3"/>
  <c r="BK82" i="3"/>
  <c r="BI83" i="5"/>
  <c r="BJ83" i="3"/>
  <c r="BJ81" i="5"/>
  <c r="BJ84" i="5"/>
  <c r="BJ82" i="5"/>
  <c r="BK42" i="3"/>
  <c r="BK39" i="3"/>
  <c r="BK40" i="3"/>
  <c r="BK41" i="3" s="1"/>
  <c r="BJ40" i="5"/>
  <c r="BJ41" i="5" s="1"/>
  <c r="BJ42" i="5"/>
  <c r="BJ39" i="5"/>
  <c r="BL2" i="3"/>
  <c r="BL21" i="3" s="1"/>
  <c r="BL10" i="3"/>
  <c r="BL29" i="3" s="1"/>
  <c r="BL14" i="3"/>
  <c r="BL33" i="3" s="1"/>
  <c r="BL18" i="3"/>
  <c r="BL37" i="3" s="1"/>
  <c r="BL7" i="3"/>
  <c r="BL26" i="3" s="1"/>
  <c r="BL11" i="3"/>
  <c r="BL30" i="3" s="1"/>
  <c r="BL15" i="3"/>
  <c r="BL34" i="3" s="1"/>
  <c r="BL5" i="3"/>
  <c r="BL24" i="3" s="1"/>
  <c r="BL8" i="3"/>
  <c r="BL27" i="3" s="1"/>
  <c r="BL47" i="3"/>
  <c r="BL66" i="3" s="1"/>
  <c r="BL51" i="3"/>
  <c r="BL70" i="3" s="1"/>
  <c r="BL55" i="3"/>
  <c r="BL74" i="3" s="1"/>
  <c r="BL59" i="3"/>
  <c r="BL78" i="3" s="1"/>
  <c r="BL56" i="3"/>
  <c r="BL75" i="3" s="1"/>
  <c r="BL57" i="3"/>
  <c r="BL76" i="3" s="1"/>
  <c r="BL49" i="3"/>
  <c r="BL68" i="3" s="1"/>
  <c r="BL58" i="3"/>
  <c r="BL77" i="3" s="1"/>
  <c r="BL4" i="3"/>
  <c r="BL23" i="3" s="1"/>
  <c r="BL16" i="3"/>
  <c r="BL35" i="3" s="1"/>
  <c r="BL52" i="3"/>
  <c r="BL71" i="3" s="1"/>
  <c r="BL53" i="3"/>
  <c r="BL72" i="3" s="1"/>
  <c r="BL54" i="3"/>
  <c r="BL73" i="3" s="1"/>
  <c r="BL61" i="3"/>
  <c r="BL80" i="3" s="1"/>
  <c r="BL48" i="3"/>
  <c r="BL67" i="3" s="1"/>
  <c r="BM1" i="3"/>
  <c r="BL13" i="3"/>
  <c r="BL32" i="3" s="1"/>
  <c r="BL45" i="3"/>
  <c r="BL64" i="3" s="1"/>
  <c r="BL3" i="3"/>
  <c r="BL22" i="3" s="1"/>
  <c r="BL12" i="3"/>
  <c r="BL31" i="3" s="1"/>
  <c r="BL6" i="3"/>
  <c r="BL25" i="3" s="1"/>
  <c r="BL9" i="3"/>
  <c r="BL28" i="3" s="1"/>
  <c r="BL17" i="3"/>
  <c r="BL36" i="3" s="1"/>
  <c r="BL46" i="3"/>
  <c r="BL65" i="3" s="1"/>
  <c r="BL19" i="3"/>
  <c r="BL38" i="3" s="1"/>
  <c r="BL60" i="3"/>
  <c r="BL79" i="3" s="1"/>
  <c r="BL50" i="3"/>
  <c r="BL69" i="3" s="1"/>
  <c r="BL44" i="3"/>
  <c r="BL63" i="3" s="1"/>
  <c r="BL1" i="5"/>
  <c r="BK6" i="5"/>
  <c r="BK25" i="5" s="1"/>
  <c r="BK9" i="5"/>
  <c r="BK28" i="5" s="1"/>
  <c r="BK11" i="5"/>
  <c r="BK30" i="5" s="1"/>
  <c r="BK4" i="5"/>
  <c r="BK23" i="5" s="1"/>
  <c r="BK3" i="5"/>
  <c r="BK22" i="5" s="1"/>
  <c r="BK18" i="5"/>
  <c r="BK37" i="5" s="1"/>
  <c r="BK16" i="5"/>
  <c r="BK35" i="5" s="1"/>
  <c r="BK10" i="5"/>
  <c r="BK29" i="5" s="1"/>
  <c r="BK12" i="5"/>
  <c r="BK31" i="5" s="1"/>
  <c r="BK17" i="5"/>
  <c r="BK36" i="5" s="1"/>
  <c r="BK19" i="5"/>
  <c r="BK38" i="5" s="1"/>
  <c r="BK13" i="5"/>
  <c r="BK32" i="5" s="1"/>
  <c r="BK44" i="5"/>
  <c r="BK63" i="5" s="1"/>
  <c r="BK52" i="5"/>
  <c r="BK71" i="5" s="1"/>
  <c r="BK57" i="5"/>
  <c r="BK76" i="5" s="1"/>
  <c r="BK47" i="5"/>
  <c r="BK66" i="5" s="1"/>
  <c r="BK45" i="5"/>
  <c r="BK64" i="5" s="1"/>
  <c r="BK50" i="5"/>
  <c r="BK69" i="5" s="1"/>
  <c r="BK60" i="5"/>
  <c r="BK79" i="5" s="1"/>
  <c r="BK2" i="5"/>
  <c r="BK21" i="5" s="1"/>
  <c r="BK14" i="5"/>
  <c r="BK33" i="5" s="1"/>
  <c r="BK51" i="5"/>
  <c r="BK70" i="5" s="1"/>
  <c r="BK53" i="5"/>
  <c r="BK72" i="5" s="1"/>
  <c r="BK58" i="5"/>
  <c r="BK77" i="5" s="1"/>
  <c r="BK61" i="5"/>
  <c r="BK80" i="5" s="1"/>
  <c r="BK49" i="5"/>
  <c r="BK68" i="5" s="1"/>
  <c r="BK55" i="5"/>
  <c r="BK74" i="5" s="1"/>
  <c r="BK56" i="5"/>
  <c r="BK75" i="5" s="1"/>
  <c r="BK46" i="5"/>
  <c r="BK65" i="5" s="1"/>
  <c r="BK59" i="5"/>
  <c r="BK78" i="5" s="1"/>
  <c r="BK48" i="5"/>
  <c r="BK67" i="5" s="1"/>
  <c r="BK5" i="5"/>
  <c r="BK24" i="5" s="1"/>
  <c r="BK7" i="5"/>
  <c r="BK26" i="5" s="1"/>
  <c r="BK15" i="5"/>
  <c r="BK34" i="5" s="1"/>
  <c r="BK8" i="5"/>
  <c r="BK27" i="5" s="1"/>
  <c r="BK54" i="5"/>
  <c r="BK73" i="5" s="1"/>
  <c r="BK39" i="5" l="1"/>
  <c r="BK40" i="5"/>
  <c r="BK41" i="5" s="1"/>
  <c r="BK42" i="5"/>
  <c r="BL84" i="3"/>
  <c r="BL81" i="3"/>
  <c r="BL82" i="3"/>
  <c r="BL2" i="5"/>
  <c r="BL21" i="5" s="1"/>
  <c r="BM1" i="5"/>
  <c r="BL6" i="5"/>
  <c r="BL25" i="5" s="1"/>
  <c r="BL9" i="5"/>
  <c r="BL28" i="5" s="1"/>
  <c r="BL11" i="5"/>
  <c r="BL30" i="5" s="1"/>
  <c r="BL15" i="5"/>
  <c r="BL34" i="5" s="1"/>
  <c r="BL3" i="5"/>
  <c r="BL22" i="5" s="1"/>
  <c r="BL18" i="5"/>
  <c r="BL37" i="5" s="1"/>
  <c r="BL16" i="5"/>
  <c r="BL35" i="5" s="1"/>
  <c r="BL45" i="5"/>
  <c r="BL64" i="5" s="1"/>
  <c r="BL10" i="5"/>
  <c r="BL29" i="5" s="1"/>
  <c r="BL12" i="5"/>
  <c r="BL31" i="5" s="1"/>
  <c r="BL17" i="5"/>
  <c r="BL36" i="5" s="1"/>
  <c r="BL19" i="5"/>
  <c r="BL38" i="5" s="1"/>
  <c r="BL4" i="5"/>
  <c r="BL23" i="5" s="1"/>
  <c r="BL13" i="5"/>
  <c r="BL32" i="5" s="1"/>
  <c r="BL46" i="5"/>
  <c r="BL65" i="5" s="1"/>
  <c r="BL47" i="5"/>
  <c r="BL66" i="5" s="1"/>
  <c r="BL51" i="5"/>
  <c r="BL70" i="5" s="1"/>
  <c r="BL55" i="5"/>
  <c r="BL74" i="5" s="1"/>
  <c r="BL59" i="5"/>
  <c r="BL78" i="5" s="1"/>
  <c r="BL52" i="5"/>
  <c r="BL71" i="5" s="1"/>
  <c r="BL57" i="5"/>
  <c r="BL76" i="5" s="1"/>
  <c r="BL14" i="5"/>
  <c r="BL33" i="5" s="1"/>
  <c r="BL50" i="5"/>
  <c r="BL69" i="5" s="1"/>
  <c r="BL7" i="5"/>
  <c r="BL26" i="5" s="1"/>
  <c r="BL53" i="5"/>
  <c r="BL72" i="5" s="1"/>
  <c r="BL58" i="5"/>
  <c r="BL77" i="5" s="1"/>
  <c r="BL61" i="5"/>
  <c r="BL80" i="5" s="1"/>
  <c r="BL44" i="5"/>
  <c r="BL63" i="5" s="1"/>
  <c r="BL56" i="5"/>
  <c r="BL75" i="5" s="1"/>
  <c r="BL60" i="5"/>
  <c r="BL79" i="5" s="1"/>
  <c r="BL48" i="5"/>
  <c r="BL67" i="5" s="1"/>
  <c r="BL49" i="5"/>
  <c r="BL68" i="5" s="1"/>
  <c r="BL8" i="5"/>
  <c r="BL27" i="5" s="1"/>
  <c r="BL54" i="5"/>
  <c r="BL73" i="5" s="1"/>
  <c r="BL5" i="5"/>
  <c r="BL24" i="5" s="1"/>
  <c r="BM2" i="3"/>
  <c r="BM21" i="3" s="1"/>
  <c r="BM6" i="3"/>
  <c r="BM25" i="3" s="1"/>
  <c r="BM10" i="3"/>
  <c r="BM29" i="3" s="1"/>
  <c r="BM14" i="3"/>
  <c r="BM33" i="3" s="1"/>
  <c r="BM4" i="3"/>
  <c r="BM23" i="3" s="1"/>
  <c r="BM46" i="3"/>
  <c r="BM65" i="3" s="1"/>
  <c r="BM50" i="3"/>
  <c r="BM69" i="3" s="1"/>
  <c r="BM54" i="3"/>
  <c r="BM73" i="3" s="1"/>
  <c r="BM58" i="3"/>
  <c r="BM77" i="3" s="1"/>
  <c r="BM15" i="3"/>
  <c r="BM34" i="3" s="1"/>
  <c r="BM5" i="3"/>
  <c r="BM24" i="3" s="1"/>
  <c r="BN1" i="3"/>
  <c r="BM8" i="3"/>
  <c r="BM27" i="3" s="1"/>
  <c r="BM16" i="3"/>
  <c r="BM35" i="3" s="1"/>
  <c r="BM52" i="3"/>
  <c r="BM71" i="3" s="1"/>
  <c r="BM61" i="3"/>
  <c r="BM80" i="3" s="1"/>
  <c r="BM11" i="3"/>
  <c r="BM30" i="3" s="1"/>
  <c r="BM55" i="3"/>
  <c r="BM74" i="3" s="1"/>
  <c r="BM56" i="3"/>
  <c r="BM75" i="3" s="1"/>
  <c r="BM57" i="3"/>
  <c r="BM76" i="3" s="1"/>
  <c r="BM51" i="3"/>
  <c r="BM70" i="3" s="1"/>
  <c r="BM53" i="3"/>
  <c r="BM72" i="3" s="1"/>
  <c r="BM18" i="3"/>
  <c r="BM37" i="3" s="1"/>
  <c r="BM49" i="3"/>
  <c r="BM68" i="3" s="1"/>
  <c r="BM48" i="3"/>
  <c r="BM67" i="3" s="1"/>
  <c r="BM59" i="3"/>
  <c r="BM78" i="3" s="1"/>
  <c r="BM7" i="3"/>
  <c r="BM26" i="3" s="1"/>
  <c r="BM13" i="3"/>
  <c r="BM32" i="3" s="1"/>
  <c r="BM45" i="3"/>
  <c r="BM64" i="3" s="1"/>
  <c r="BM3" i="3"/>
  <c r="BM22" i="3" s="1"/>
  <c r="BM12" i="3"/>
  <c r="BM31" i="3" s="1"/>
  <c r="BM9" i="3"/>
  <c r="BM28" i="3" s="1"/>
  <c r="BM47" i="3"/>
  <c r="BM66" i="3" s="1"/>
  <c r="BM19" i="3"/>
  <c r="BM38" i="3" s="1"/>
  <c r="BM60" i="3"/>
  <c r="BM79" i="3" s="1"/>
  <c r="BM44" i="3"/>
  <c r="BM63" i="3" s="1"/>
  <c r="BM17" i="3"/>
  <c r="BM36" i="3" s="1"/>
  <c r="BL42" i="3"/>
  <c r="BL39" i="3"/>
  <c r="BL40" i="3"/>
  <c r="BL41" i="3" s="1"/>
  <c r="BK84" i="5"/>
  <c r="BK81" i="5"/>
  <c r="BK82" i="5"/>
  <c r="BK83" i="3"/>
  <c r="BJ83" i="5"/>
  <c r="BK83" i="5" l="1"/>
  <c r="BM84" i="3"/>
  <c r="BM82" i="3"/>
  <c r="BM81" i="3"/>
  <c r="BM83" i="3" s="1"/>
  <c r="BM4" i="5"/>
  <c r="BM23" i="5" s="1"/>
  <c r="BM5" i="5"/>
  <c r="BM24" i="5" s="1"/>
  <c r="BM6" i="5"/>
  <c r="BM25" i="5" s="1"/>
  <c r="BM8" i="5"/>
  <c r="BM27" i="5" s="1"/>
  <c r="BN1" i="5"/>
  <c r="BM10" i="5"/>
  <c r="BM29" i="5" s="1"/>
  <c r="BM14" i="5"/>
  <c r="BM33" i="5" s="1"/>
  <c r="BM18" i="5"/>
  <c r="BM37" i="5" s="1"/>
  <c r="BM9" i="5"/>
  <c r="BM28" i="5" s="1"/>
  <c r="BM7" i="5"/>
  <c r="BM26" i="5" s="1"/>
  <c r="BM3" i="5"/>
  <c r="BM22" i="5" s="1"/>
  <c r="BM11" i="5"/>
  <c r="BM30" i="5" s="1"/>
  <c r="BM45" i="5"/>
  <c r="BM64" i="5" s="1"/>
  <c r="BM12" i="5"/>
  <c r="BM31" i="5" s="1"/>
  <c r="BM17" i="5"/>
  <c r="BM36" i="5" s="1"/>
  <c r="BM19" i="5"/>
  <c r="BM38" i="5" s="1"/>
  <c r="BM46" i="5"/>
  <c r="BM65" i="5" s="1"/>
  <c r="BM47" i="5"/>
  <c r="BM66" i="5" s="1"/>
  <c r="BM51" i="5"/>
  <c r="BM70" i="5" s="1"/>
  <c r="BM55" i="5"/>
  <c r="BM74" i="5" s="1"/>
  <c r="BM59" i="5"/>
  <c r="BM78" i="5" s="1"/>
  <c r="BM54" i="5"/>
  <c r="BM73" i="5" s="1"/>
  <c r="BM52" i="5"/>
  <c r="BM71" i="5" s="1"/>
  <c r="BM57" i="5"/>
  <c r="BM76" i="5" s="1"/>
  <c r="BM2" i="5"/>
  <c r="BM21" i="5" s="1"/>
  <c r="BM13" i="5"/>
  <c r="BM32" i="5" s="1"/>
  <c r="BM44" i="5"/>
  <c r="BM63" i="5" s="1"/>
  <c r="BM50" i="5"/>
  <c r="BM69" i="5" s="1"/>
  <c r="BM56" i="5"/>
  <c r="BM75" i="5" s="1"/>
  <c r="BM58" i="5"/>
  <c r="BM77" i="5" s="1"/>
  <c r="BM60" i="5"/>
  <c r="BM79" i="5" s="1"/>
  <c r="BM48" i="5"/>
  <c r="BM67" i="5" s="1"/>
  <c r="BM49" i="5"/>
  <c r="BM68" i="5" s="1"/>
  <c r="BM53" i="5"/>
  <c r="BM72" i="5" s="1"/>
  <c r="BM61" i="5"/>
  <c r="BM80" i="5" s="1"/>
  <c r="BM15" i="5"/>
  <c r="BM34" i="5" s="1"/>
  <c r="BM16" i="5"/>
  <c r="BM35" i="5" s="1"/>
  <c r="BL84" i="5"/>
  <c r="BL82" i="5"/>
  <c r="BL81" i="5"/>
  <c r="BL83" i="5" s="1"/>
  <c r="BM42" i="3"/>
  <c r="BM39" i="3"/>
  <c r="BM40" i="3"/>
  <c r="BM41" i="3" s="1"/>
  <c r="BN2" i="3"/>
  <c r="BN21" i="3" s="1"/>
  <c r="BN10" i="3"/>
  <c r="BN29" i="3" s="1"/>
  <c r="BN14" i="3"/>
  <c r="BN33" i="3" s="1"/>
  <c r="BN13" i="3"/>
  <c r="BN32" i="3" s="1"/>
  <c r="BN17" i="3"/>
  <c r="BN36" i="3" s="1"/>
  <c r="BN4" i="3"/>
  <c r="BN23" i="3" s="1"/>
  <c r="BN46" i="3"/>
  <c r="BN65" i="3" s="1"/>
  <c r="BN50" i="3"/>
  <c r="BN69" i="3" s="1"/>
  <c r="BN54" i="3"/>
  <c r="BN73" i="3" s="1"/>
  <c r="BN58" i="3"/>
  <c r="BN77" i="3" s="1"/>
  <c r="BN15" i="3"/>
  <c r="BN34" i="3" s="1"/>
  <c r="BN59" i="3"/>
  <c r="BN78" i="3" s="1"/>
  <c r="BN60" i="3"/>
  <c r="BN79" i="3" s="1"/>
  <c r="BN51" i="3"/>
  <c r="BN70" i="3" s="1"/>
  <c r="BN8" i="3"/>
  <c r="BN27" i="3" s="1"/>
  <c r="BN18" i="3"/>
  <c r="BN37" i="3" s="1"/>
  <c r="BN52" i="3"/>
  <c r="BN71" i="3" s="1"/>
  <c r="BN11" i="3"/>
  <c r="BN30" i="3" s="1"/>
  <c r="BN55" i="3"/>
  <c r="BN74" i="3" s="1"/>
  <c r="BN56" i="3"/>
  <c r="BN75" i="3" s="1"/>
  <c r="BN57" i="3"/>
  <c r="BN76" i="3" s="1"/>
  <c r="BN16" i="3"/>
  <c r="BN35" i="3" s="1"/>
  <c r="BN53" i="3"/>
  <c r="BN72" i="3" s="1"/>
  <c r="BN19" i="3"/>
  <c r="BN38" i="3" s="1"/>
  <c r="BN7" i="3"/>
  <c r="BN26" i="3" s="1"/>
  <c r="BN49" i="3"/>
  <c r="BN68" i="3" s="1"/>
  <c r="BN5" i="3"/>
  <c r="BN24" i="3" s="1"/>
  <c r="BN3" i="3"/>
  <c r="BN22" i="3" s="1"/>
  <c r="BN61" i="3"/>
  <c r="BN80" i="3" s="1"/>
  <c r="BN48" i="3"/>
  <c r="BN67" i="3" s="1"/>
  <c r="BN45" i="3"/>
  <c r="BN64" i="3" s="1"/>
  <c r="BN12" i="3"/>
  <c r="BN31" i="3" s="1"/>
  <c r="BN6" i="3"/>
  <c r="BN25" i="3" s="1"/>
  <c r="BN9" i="3"/>
  <c r="BN28" i="3" s="1"/>
  <c r="BN44" i="3"/>
  <c r="BN63" i="3" s="1"/>
  <c r="BN47" i="3"/>
  <c r="BN66" i="3" s="1"/>
  <c r="BL42" i="5"/>
  <c r="BL40" i="5"/>
  <c r="BL41" i="5" s="1"/>
  <c r="BL39" i="5"/>
  <c r="BL83" i="3"/>
  <c r="BN39" i="3" l="1"/>
  <c r="BN40" i="3"/>
  <c r="BN41" i="3" s="1"/>
  <c r="C41" i="3" s="1"/>
  <c r="BN42" i="3"/>
  <c r="BN84" i="3"/>
  <c r="BN81" i="3"/>
  <c r="BN82" i="3"/>
  <c r="BM42" i="5"/>
  <c r="BM39" i="5"/>
  <c r="BM40" i="5"/>
  <c r="BM41" i="5" s="1"/>
  <c r="BM84" i="5"/>
  <c r="BM81" i="5"/>
  <c r="BM82" i="5"/>
  <c r="BN3" i="5"/>
  <c r="BN22" i="5" s="1"/>
  <c r="BN10" i="5"/>
  <c r="BN29" i="5" s="1"/>
  <c r="BN14" i="5"/>
  <c r="BN33" i="5" s="1"/>
  <c r="BN6" i="5"/>
  <c r="BN25" i="5" s="1"/>
  <c r="BN4" i="5"/>
  <c r="BN23" i="5" s="1"/>
  <c r="BN19" i="5"/>
  <c r="BN38" i="5" s="1"/>
  <c r="BN7" i="5"/>
  <c r="BN26" i="5" s="1"/>
  <c r="BN9" i="5"/>
  <c r="BN28" i="5" s="1"/>
  <c r="BN18" i="5"/>
  <c r="BN37" i="5" s="1"/>
  <c r="BN11" i="5"/>
  <c r="BN30" i="5" s="1"/>
  <c r="BN5" i="5"/>
  <c r="BN24" i="5" s="1"/>
  <c r="BN13" i="5"/>
  <c r="BN32" i="5" s="1"/>
  <c r="BN12" i="5"/>
  <c r="BN31" i="5" s="1"/>
  <c r="BN16" i="5"/>
  <c r="BN35" i="5" s="1"/>
  <c r="BN46" i="5"/>
  <c r="BN65" i="5" s="1"/>
  <c r="BN49" i="5"/>
  <c r="BN68" i="5" s="1"/>
  <c r="BN59" i="5"/>
  <c r="BN78" i="5" s="1"/>
  <c r="BN54" i="5"/>
  <c r="BN73" i="5" s="1"/>
  <c r="BN17" i="5"/>
  <c r="BN36" i="5" s="1"/>
  <c r="BN47" i="5"/>
  <c r="BN66" i="5" s="1"/>
  <c r="BN45" i="5"/>
  <c r="BN64" i="5" s="1"/>
  <c r="BN52" i="5"/>
  <c r="BN71" i="5" s="1"/>
  <c r="BN55" i="5"/>
  <c r="BN74" i="5" s="1"/>
  <c r="BN2" i="5"/>
  <c r="BN21" i="5" s="1"/>
  <c r="BN44" i="5"/>
  <c r="BN63" i="5" s="1"/>
  <c r="BN51" i="5"/>
  <c r="BN70" i="5" s="1"/>
  <c r="BN15" i="5"/>
  <c r="BN34" i="5" s="1"/>
  <c r="BN48" i="5"/>
  <c r="BN67" i="5" s="1"/>
  <c r="BN58" i="5"/>
  <c r="BN77" i="5" s="1"/>
  <c r="BN61" i="5"/>
  <c r="BN80" i="5" s="1"/>
  <c r="BN56" i="5"/>
  <c r="BN75" i="5" s="1"/>
  <c r="BN53" i="5"/>
  <c r="BN72" i="5" s="1"/>
  <c r="BN60" i="5"/>
  <c r="BN79" i="5" s="1"/>
  <c r="BN8" i="5"/>
  <c r="BN27" i="5" s="1"/>
  <c r="BN50" i="5"/>
  <c r="BN69" i="5" s="1"/>
  <c r="BN57" i="5"/>
  <c r="BN76" i="5" s="1"/>
  <c r="BN42" i="5" l="1"/>
  <c r="BN40" i="5"/>
  <c r="BN41" i="5" s="1"/>
  <c r="C41" i="5" s="1"/>
  <c r="BN39" i="5"/>
  <c r="BM83" i="5"/>
  <c r="BN81" i="5"/>
  <c r="BN84" i="5"/>
  <c r="BN82" i="5"/>
  <c r="G110" i="3"/>
  <c r="E13" i="2"/>
  <c r="BN83" i="3"/>
  <c r="C83" i="3" s="1"/>
  <c r="BN83" i="5" l="1"/>
  <c r="C83" i="5" s="1"/>
  <c r="H110" i="3"/>
  <c r="K13" i="2"/>
  <c r="H21" i="8"/>
  <c r="H21" i="7"/>
  <c r="H21" i="6"/>
  <c r="H21" i="4"/>
  <c r="G111" i="5"/>
  <c r="E13" i="1"/>
  <c r="G98" i="3"/>
  <c r="G108" i="3"/>
  <c r="G107" i="3"/>
  <c r="G95" i="3"/>
  <c r="G102" i="3"/>
  <c r="G105" i="3"/>
  <c r="G109" i="3"/>
  <c r="G93" i="3"/>
  <c r="G103" i="3"/>
  <c r="G96" i="3"/>
  <c r="G101" i="3"/>
  <c r="G97" i="3"/>
  <c r="G104" i="3"/>
  <c r="G94" i="3"/>
  <c r="G100" i="3"/>
  <c r="G106" i="3"/>
  <c r="G99" i="3"/>
  <c r="G97" i="5" l="1"/>
  <c r="E20" i="1" s="1"/>
  <c r="F20" i="1" s="1"/>
  <c r="G95" i="5"/>
  <c r="E18" i="1" s="1"/>
  <c r="F18" i="1" s="1"/>
  <c r="G108" i="5"/>
  <c r="E31" i="1" s="1"/>
  <c r="F31" i="1" s="1"/>
  <c r="G106" i="5"/>
  <c r="E29" i="1" s="1"/>
  <c r="F29" i="1" s="1"/>
  <c r="G105" i="5"/>
  <c r="E28" i="1" s="1"/>
  <c r="F28" i="1" s="1"/>
  <c r="G109" i="5"/>
  <c r="E32" i="1" s="1"/>
  <c r="F32" i="1" s="1"/>
  <c r="G99" i="5"/>
  <c r="E22" i="1" s="1"/>
  <c r="F22" i="1" s="1"/>
  <c r="G103" i="5"/>
  <c r="E26" i="1" s="1"/>
  <c r="F26" i="1" s="1"/>
  <c r="G104" i="5"/>
  <c r="E27" i="1" s="1"/>
  <c r="F27" i="1" s="1"/>
  <c r="G94" i="5"/>
  <c r="E17" i="1" s="1"/>
  <c r="F17" i="1" s="1"/>
  <c r="G107" i="5"/>
  <c r="E30" i="1" s="1"/>
  <c r="F30" i="1" s="1"/>
  <c r="E34" i="1"/>
  <c r="F34" i="1" s="1"/>
  <c r="G101" i="5"/>
  <c r="E24" i="1" s="1"/>
  <c r="F24" i="1" s="1"/>
  <c r="G102" i="5"/>
  <c r="E25" i="1" s="1"/>
  <c r="F25" i="1" s="1"/>
  <c r="G96" i="5"/>
  <c r="E19" i="1" s="1"/>
  <c r="F19" i="1" s="1"/>
  <c r="G98" i="5"/>
  <c r="E21" i="1" s="1"/>
  <c r="F21" i="1" s="1"/>
  <c r="G110" i="5"/>
  <c r="E33" i="1" s="1"/>
  <c r="F33" i="1" s="1"/>
  <c r="G100" i="5"/>
  <c r="E23" i="1" s="1"/>
  <c r="F23" i="1" s="1"/>
  <c r="H10" i="7"/>
  <c r="H13" i="7"/>
  <c r="H16" i="7"/>
  <c r="H19" i="7"/>
  <c r="H17" i="7"/>
  <c r="H4" i="7"/>
  <c r="H6" i="7"/>
  <c r="H11" i="7"/>
  <c r="H14" i="7"/>
  <c r="H20" i="7"/>
  <c r="H9" i="7"/>
  <c r="H8" i="7"/>
  <c r="H15" i="7"/>
  <c r="H5" i="7"/>
  <c r="H7" i="7"/>
  <c r="H12" i="7"/>
  <c r="H18" i="7"/>
  <c r="H14" i="6"/>
  <c r="H9" i="6"/>
  <c r="H4" i="6"/>
  <c r="H20" i="6"/>
  <c r="H10" i="6"/>
  <c r="H17" i="6"/>
  <c r="H5" i="6"/>
  <c r="H18" i="6"/>
  <c r="H8" i="6"/>
  <c r="H12" i="6"/>
  <c r="H16" i="6"/>
  <c r="H6" i="6"/>
  <c r="H11" i="6"/>
  <c r="H7" i="6"/>
  <c r="H15" i="6"/>
  <c r="H19" i="6"/>
  <c r="H13" i="6"/>
  <c r="H4" i="8"/>
  <c r="H8" i="8"/>
  <c r="H15" i="8"/>
  <c r="H6" i="8"/>
  <c r="H9" i="8"/>
  <c r="H10" i="8"/>
  <c r="H12" i="8"/>
  <c r="H14" i="8"/>
  <c r="H7" i="8"/>
  <c r="H20" i="8"/>
  <c r="H11" i="8"/>
  <c r="H18" i="8"/>
  <c r="H13" i="8"/>
  <c r="H16" i="8"/>
  <c r="H19" i="8"/>
  <c r="H5" i="8"/>
  <c r="H17" i="8"/>
  <c r="H98" i="3"/>
  <c r="H97" i="3"/>
  <c r="H107" i="3"/>
  <c r="H104" i="3"/>
  <c r="H95" i="3"/>
  <c r="H102" i="3"/>
  <c r="H109" i="3"/>
  <c r="H105" i="3"/>
  <c r="H93" i="3"/>
  <c r="H99" i="3"/>
  <c r="H108" i="3"/>
  <c r="H103" i="3"/>
  <c r="H96" i="3"/>
  <c r="H106" i="3"/>
  <c r="H101" i="3"/>
  <c r="H100" i="3"/>
  <c r="H94" i="3"/>
  <c r="H18" i="4"/>
  <c r="H9" i="4"/>
  <c r="H7" i="4"/>
  <c r="H16" i="4"/>
  <c r="H12" i="4"/>
  <c r="H17" i="4"/>
  <c r="H20" i="4"/>
  <c r="H6" i="4"/>
  <c r="H11" i="4"/>
  <c r="H5" i="4"/>
  <c r="H10" i="4"/>
  <c r="H19" i="4"/>
  <c r="H14" i="4"/>
  <c r="H15" i="4"/>
  <c r="H4" i="4"/>
  <c r="H8" i="4"/>
  <c r="H13" i="4"/>
  <c r="K13" i="1"/>
  <c r="H111" i="5"/>
  <c r="F36" i="1" l="1"/>
  <c r="F37" i="1"/>
  <c r="F35" i="1"/>
  <c r="B35" i="1" s="1"/>
  <c r="H99" i="5"/>
  <c r="K22" i="1" s="1"/>
  <c r="L22" i="1" s="1"/>
  <c r="H97" i="5"/>
  <c r="K20" i="1" s="1"/>
  <c r="L20" i="1" s="1"/>
  <c r="H95" i="5"/>
  <c r="K18" i="1" s="1"/>
  <c r="L18" i="1" s="1"/>
  <c r="H108" i="5"/>
  <c r="K31" i="1" s="1"/>
  <c r="L31" i="1" s="1"/>
  <c r="H109" i="5"/>
  <c r="K32" i="1" s="1"/>
  <c r="L32" i="1" s="1"/>
  <c r="H106" i="5"/>
  <c r="K29" i="1" s="1"/>
  <c r="L29" i="1" s="1"/>
  <c r="H103" i="5"/>
  <c r="K26" i="1" s="1"/>
  <c r="L26" i="1" s="1"/>
  <c r="H104" i="5"/>
  <c r="K27" i="1" s="1"/>
  <c r="L27" i="1" s="1"/>
  <c r="H94" i="5"/>
  <c r="K17" i="1" s="1"/>
  <c r="L17" i="1" s="1"/>
  <c r="H100" i="5"/>
  <c r="K23" i="1" s="1"/>
  <c r="L23" i="1" s="1"/>
  <c r="H105" i="5"/>
  <c r="K28" i="1" s="1"/>
  <c r="L28" i="1" s="1"/>
  <c r="K34" i="1"/>
  <c r="L34" i="1" s="1"/>
  <c r="H98" i="5"/>
  <c r="K21" i="1" s="1"/>
  <c r="L21" i="1" s="1"/>
  <c r="H101" i="5"/>
  <c r="K24" i="1" s="1"/>
  <c r="L24" i="1" s="1"/>
  <c r="H107" i="5"/>
  <c r="K30" i="1" s="1"/>
  <c r="L30" i="1" s="1"/>
  <c r="H96" i="5"/>
  <c r="K19" i="1" s="1"/>
  <c r="L19" i="1" s="1"/>
  <c r="H102" i="5"/>
  <c r="K25" i="1" s="1"/>
  <c r="L25" i="1" s="1"/>
  <c r="H110" i="5"/>
  <c r="K33" i="1" s="1"/>
  <c r="L33" i="1" s="1"/>
  <c r="L37" i="1" l="1"/>
  <c r="L35" i="1"/>
  <c r="H35" i="1" s="1"/>
  <c r="L36" i="1"/>
  <c r="H36" i="1" s="1"/>
</calcChain>
</file>

<file path=xl/sharedStrings.xml><?xml version="1.0" encoding="utf-8"?>
<sst xmlns="http://schemas.openxmlformats.org/spreadsheetml/2006/main" count="322" uniqueCount="99">
  <si>
    <t>Hz</t>
  </si>
  <si>
    <t>dB</t>
  </si>
  <si>
    <t>max(8)</t>
  </si>
  <si>
    <t>avr(2)</t>
  </si>
  <si>
    <t>&lt;=</t>
  </si>
  <si>
    <t>Between</t>
  </si>
  <si>
    <t>&gt;=</t>
  </si>
  <si>
    <t>t (mm)</t>
  </si>
  <si>
    <t>Steel</t>
  </si>
  <si>
    <t>Alluminum</t>
  </si>
  <si>
    <t>Select Material</t>
  </si>
  <si>
    <t>Silica Glass</t>
  </si>
  <si>
    <t>Plastic</t>
  </si>
  <si>
    <t>space (mm)</t>
  </si>
  <si>
    <t>f-B</t>
  </si>
  <si>
    <t>Single</t>
  </si>
  <si>
    <t>Doudle same size</t>
  </si>
  <si>
    <t>f-res-same</t>
  </si>
  <si>
    <t>f-res-dif</t>
  </si>
  <si>
    <t>100Hz</t>
  </si>
  <si>
    <t>125Hz</t>
  </si>
  <si>
    <t>160Hz</t>
  </si>
  <si>
    <t>200Hz</t>
  </si>
  <si>
    <t>250Hz</t>
  </si>
  <si>
    <t>320Hz</t>
  </si>
  <si>
    <t>400Hz</t>
  </si>
  <si>
    <t>500Hz</t>
  </si>
  <si>
    <t>630Hz</t>
  </si>
  <si>
    <t>800Hz</t>
  </si>
  <si>
    <t>1000Hz</t>
  </si>
  <si>
    <t>1250Hz</t>
  </si>
  <si>
    <t>1600Hz</t>
  </si>
  <si>
    <t>2000Hz</t>
  </si>
  <si>
    <t>2500Hz</t>
  </si>
  <si>
    <t>3200Hz</t>
  </si>
  <si>
    <t>4000Hz</t>
  </si>
  <si>
    <t>5000Hz</t>
  </si>
  <si>
    <t>same</t>
  </si>
  <si>
    <t>dif</t>
  </si>
  <si>
    <t>SAME</t>
  </si>
  <si>
    <t>Dif</t>
  </si>
  <si>
    <t>1-same</t>
  </si>
  <si>
    <t>2-dif</t>
  </si>
  <si>
    <t>0-single</t>
  </si>
  <si>
    <t>Norm</t>
  </si>
  <si>
    <t>Adj</t>
  </si>
  <si>
    <t>Material</t>
  </si>
  <si>
    <t>Select unit</t>
  </si>
  <si>
    <t>Inch</t>
  </si>
  <si>
    <t>mm</t>
  </si>
  <si>
    <t>in</t>
  </si>
  <si>
    <t>Layer 1</t>
  </si>
  <si>
    <t>Layer 2</t>
  </si>
  <si>
    <t>1- single</t>
  </si>
  <si>
    <t>2- double</t>
  </si>
  <si>
    <t>Space between layers:</t>
  </si>
  <si>
    <t>1- same</t>
  </si>
  <si>
    <t>2- dif</t>
  </si>
  <si>
    <t>#</t>
  </si>
  <si>
    <t>Average Neg. Deviation</t>
  </si>
  <si>
    <t>www.ara4help.com</t>
  </si>
  <si>
    <t>Version:</t>
  </si>
  <si>
    <t>Expires:</t>
  </si>
  <si>
    <t>kg/m³</t>
  </si>
  <si>
    <t>Density:</t>
  </si>
  <si>
    <t>For Concrete, Brick and similar materials</t>
  </si>
  <si>
    <t>dns(kg/m³)</t>
  </si>
  <si>
    <t>m (kg/m2)</t>
  </si>
  <si>
    <t>RB</t>
  </si>
  <si>
    <t>m</t>
  </si>
  <si>
    <t>fB (1200)</t>
  </si>
  <si>
    <t>Dens corr</t>
  </si>
  <si>
    <t>thikness</t>
  </si>
  <si>
    <t>fB (real)</t>
  </si>
  <si>
    <t>Minimum</t>
  </si>
  <si>
    <t>Thickness:</t>
  </si>
  <si>
    <t>For Glass, Plastic, Steel and Aluminum</t>
  </si>
  <si>
    <t>Fiberboard</t>
  </si>
  <si>
    <t>Plaster</t>
  </si>
  <si>
    <t>Lb/ft³</t>
  </si>
  <si>
    <t>Freq.</t>
  </si>
  <si>
    <t>Trans.</t>
  </si>
  <si>
    <t>Loss</t>
  </si>
  <si>
    <t>Norm.</t>
  </si>
  <si>
    <t>(50)</t>
  </si>
  <si>
    <t>Adj.</t>
  </si>
  <si>
    <t>Neg.</t>
  </si>
  <si>
    <t>Devtn</t>
  </si>
  <si>
    <t>Rw is:</t>
  </si>
  <si>
    <t>STC is:</t>
  </si>
  <si>
    <t>Rw</t>
  </si>
  <si>
    <t>STC</t>
  </si>
  <si>
    <t>max(32)</t>
  </si>
  <si>
    <t>Total Neg. Deviation:</t>
  </si>
  <si>
    <t>Averg. Neg. Deviation:</t>
  </si>
  <si>
    <t>Max. Neg. Deviation:</t>
  </si>
  <si>
    <t>Max. Neg. Deviation</t>
  </si>
  <si>
    <t>Weighted Sound Reduction Index (Rw) / Sound Transmission Class (STC) Calculator</t>
  </si>
  <si>
    <t>US-05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</si>
</sst>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53"/>
      <name val="Arial"/>
      <family val="2"/>
    </font>
    <font>
      <sz val="10"/>
      <name val="Arial Rounded MT Bold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i/>
      <sz val="10"/>
      <color indexed="12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8"/>
      <color indexed="53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sz val="10"/>
      <color indexed="10"/>
      <name val="Arial"/>
      <family val="2"/>
    </font>
    <font>
      <sz val="10"/>
      <color indexed="55"/>
      <name val="Arial"/>
      <family val="2"/>
    </font>
    <font>
      <b/>
      <sz val="10"/>
      <color indexed="55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3" fontId="0" fillId="0" borderId="0" xfId="0" applyNumberFormat="1"/>
    <xf numFmtId="1" fontId="0" fillId="0" borderId="0" xfId="0" applyNumberFormat="1"/>
    <xf numFmtId="2" fontId="0" fillId="0" borderId="0" xfId="0" applyNumberFormat="1"/>
    <xf numFmtId="0" fontId="5" fillId="0" borderId="0" xfId="0" applyFont="1"/>
    <xf numFmtId="164" fontId="0" fillId="0" borderId="0" xfId="0" applyNumberForma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7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0" borderId="5" xfId="0" applyFont="1" applyBorder="1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7" fillId="0" borderId="1" xfId="0" applyFont="1" applyBorder="1" applyProtection="1">
      <protection locked="0"/>
    </xf>
    <xf numFmtId="0" fontId="7" fillId="0" borderId="7" xfId="0" applyFont="1" applyBorder="1"/>
    <xf numFmtId="0" fontId="8" fillId="0" borderId="0" xfId="0" applyFont="1"/>
    <xf numFmtId="2" fontId="9" fillId="0" borderId="0" xfId="0" applyNumberFormat="1" applyFont="1"/>
    <xf numFmtId="0" fontId="10" fillId="0" borderId="8" xfId="0" applyFont="1" applyBorder="1" applyAlignment="1">
      <alignment horizontal="center"/>
    </xf>
    <xf numFmtId="165" fontId="5" fillId="0" borderId="9" xfId="0" applyNumberFormat="1" applyFont="1" applyBorder="1" applyProtection="1">
      <protection locked="0"/>
    </xf>
    <xf numFmtId="2" fontId="11" fillId="0" borderId="0" xfId="0" applyNumberFormat="1" applyFont="1"/>
    <xf numFmtId="2" fontId="12" fillId="0" borderId="0" xfId="0" applyNumberFormat="1" applyFont="1"/>
    <xf numFmtId="2" fontId="1" fillId="2" borderId="0" xfId="0" applyNumberFormat="1" applyFont="1" applyFill="1" applyProtection="1">
      <protection hidden="1"/>
    </xf>
    <xf numFmtId="14" fontId="1" fillId="2" borderId="0" xfId="0" applyNumberFormat="1" applyFont="1" applyFill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Protection="1">
      <protection hidden="1"/>
    </xf>
    <xf numFmtId="0" fontId="15" fillId="0" borderId="0" xfId="1" applyFont="1" applyFill="1" applyBorder="1" applyAlignment="1" applyProtection="1">
      <alignment horizontal="right"/>
      <protection hidden="1"/>
    </xf>
    <xf numFmtId="14" fontId="15" fillId="0" borderId="0" xfId="1" applyNumberFormat="1" applyFont="1" applyFill="1" applyBorder="1" applyAlignment="1" applyProtection="1">
      <alignment horizontal="left"/>
      <protection hidden="1"/>
    </xf>
    <xf numFmtId="0" fontId="14" fillId="0" borderId="0" xfId="1" applyFont="1" applyAlignment="1" applyProtection="1">
      <alignment horizontal="right"/>
    </xf>
    <xf numFmtId="0" fontId="2" fillId="0" borderId="0" xfId="0" applyFont="1"/>
    <xf numFmtId="2" fontId="5" fillId="0" borderId="9" xfId="0" applyNumberFormat="1" applyFont="1" applyBorder="1" applyProtection="1">
      <protection locked="0"/>
    </xf>
    <xf numFmtId="164" fontId="5" fillId="0" borderId="9" xfId="0" applyNumberFormat="1" applyFont="1" applyBorder="1" applyProtection="1">
      <protection locked="0"/>
    </xf>
    <xf numFmtId="2" fontId="7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2" fontId="0" fillId="0" borderId="0" xfId="0" applyNumberFormat="1" applyAlignment="1">
      <alignment horizontal="right"/>
    </xf>
    <xf numFmtId="49" fontId="10" fillId="0" borderId="8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4" fontId="3" fillId="0" borderId="3" xfId="0" applyNumberFormat="1" applyFont="1" applyBorder="1"/>
    <xf numFmtId="2" fontId="0" fillId="0" borderId="1" xfId="0" applyNumberFormat="1" applyBorder="1"/>
    <xf numFmtId="2" fontId="0" fillId="0" borderId="4" xfId="0" applyNumberFormat="1" applyBorder="1"/>
    <xf numFmtId="2" fontId="0" fillId="0" borderId="10" xfId="0" applyNumberFormat="1" applyBorder="1"/>
    <xf numFmtId="0" fontId="3" fillId="0" borderId="11" xfId="0" applyFont="1" applyBorder="1"/>
    <xf numFmtId="0" fontId="3" fillId="0" borderId="11" xfId="0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2" fontId="0" fillId="0" borderId="13" xfId="0" applyNumberFormat="1" applyBorder="1"/>
    <xf numFmtId="0" fontId="10" fillId="0" borderId="14" xfId="0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1" fontId="0" fillId="0" borderId="13" xfId="0" applyNumberFormat="1" applyBorder="1"/>
    <xf numFmtId="164" fontId="3" fillId="0" borderId="17" xfId="0" applyNumberFormat="1" applyFont="1" applyBorder="1"/>
    <xf numFmtId="2" fontId="0" fillId="0" borderId="18" xfId="0" applyNumberFormat="1" applyBorder="1"/>
    <xf numFmtId="0" fontId="3" fillId="0" borderId="8" xfId="0" applyFont="1" applyBorder="1"/>
    <xf numFmtId="2" fontId="3" fillId="0" borderId="19" xfId="0" applyNumberFormat="1" applyFont="1" applyBorder="1"/>
    <xf numFmtId="0" fontId="0" fillId="0" borderId="20" xfId="0" applyBorder="1"/>
    <xf numFmtId="0" fontId="0" fillId="0" borderId="19" xfId="0" applyBorder="1"/>
    <xf numFmtId="0" fontId="0" fillId="0" borderId="16" xfId="0" applyBorder="1"/>
    <xf numFmtId="0" fontId="0" fillId="3" borderId="7" xfId="0" applyFill="1" applyBorder="1"/>
    <xf numFmtId="164" fontId="3" fillId="3" borderId="0" xfId="0" applyNumberFormat="1" applyFont="1" applyFill="1"/>
    <xf numFmtId="0" fontId="3" fillId="3" borderId="0" xfId="0" applyFont="1" applyFill="1"/>
    <xf numFmtId="164" fontId="0" fillId="3" borderId="17" xfId="0" applyNumberFormat="1" applyFill="1" applyBorder="1"/>
    <xf numFmtId="0" fontId="20" fillId="0" borderId="7" xfId="0" applyFont="1" applyBorder="1"/>
    <xf numFmtId="164" fontId="21" fillId="0" borderId="0" xfId="0" applyNumberFormat="1" applyFont="1"/>
    <xf numFmtId="0" fontId="21" fillId="0" borderId="0" xfId="0" applyFont="1"/>
    <xf numFmtId="0" fontId="20" fillId="0" borderId="0" xfId="0" applyFont="1"/>
    <xf numFmtId="164" fontId="20" fillId="0" borderId="3" xfId="0" applyNumberFormat="1" applyFont="1" applyBorder="1"/>
    <xf numFmtId="164" fontId="20" fillId="0" borderId="17" xfId="0" applyNumberFormat="1" applyFont="1" applyBorder="1"/>
    <xf numFmtId="0" fontId="0" fillId="3" borderId="0" xfId="0" applyFill="1"/>
    <xf numFmtId="0" fontId="0" fillId="4" borderId="0" xfId="0" applyFill="1"/>
    <xf numFmtId="0" fontId="22" fillId="0" borderId="0" xfId="0" applyFont="1"/>
    <xf numFmtId="1" fontId="0" fillId="0" borderId="15" xfId="0" applyNumberFormat="1" applyBorder="1"/>
    <xf numFmtId="0" fontId="20" fillId="0" borderId="4" xfId="0" applyFont="1" applyBorder="1"/>
    <xf numFmtId="164" fontId="21" fillId="0" borderId="8" xfId="0" applyNumberFormat="1" applyFont="1" applyBorder="1"/>
    <xf numFmtId="0" fontId="21" fillId="0" borderId="8" xfId="0" applyFont="1" applyBorder="1"/>
    <xf numFmtId="0" fontId="20" fillId="0" borderId="8" xfId="0" applyFont="1" applyBorder="1"/>
    <xf numFmtId="164" fontId="20" fillId="0" borderId="5" xfId="0" applyNumberFormat="1" applyFont="1" applyBorder="1"/>
    <xf numFmtId="164" fontId="20" fillId="0" borderId="16" xfId="0" applyNumberFormat="1" applyFont="1" applyBorder="1"/>
    <xf numFmtId="0" fontId="23" fillId="0" borderId="0" xfId="0" applyFont="1"/>
    <xf numFmtId="0" fontId="23" fillId="0" borderId="0" xfId="0" applyFont="1" applyAlignment="1">
      <alignment horizontal="right"/>
    </xf>
    <xf numFmtId="164" fontId="24" fillId="0" borderId="3" xfId="0" applyNumberFormat="1" applyFont="1" applyBorder="1"/>
    <xf numFmtId="0" fontId="23" fillId="0" borderId="21" xfId="0" applyFont="1" applyBorder="1"/>
    <xf numFmtId="0" fontId="23" fillId="0" borderId="21" xfId="0" applyFont="1" applyBorder="1" applyAlignment="1">
      <alignment horizontal="right"/>
    </xf>
    <xf numFmtId="164" fontId="24" fillId="0" borderId="22" xfId="0" applyNumberFormat="1" applyFont="1" applyBorder="1"/>
    <xf numFmtId="164" fontId="24" fillId="0" borderId="23" xfId="0" applyNumberFormat="1" applyFont="1" applyBorder="1"/>
    <xf numFmtId="0" fontId="1" fillId="3" borderId="0" xfId="0" applyFont="1" applyFill="1"/>
    <xf numFmtId="0" fontId="0" fillId="5" borderId="7" xfId="0" applyFill="1" applyBorder="1"/>
    <xf numFmtId="164" fontId="3" fillId="5" borderId="0" xfId="0" applyNumberFormat="1" applyFont="1" applyFill="1"/>
    <xf numFmtId="0" fontId="3" fillId="5" borderId="0" xfId="0" applyFont="1" applyFill="1"/>
    <xf numFmtId="0" fontId="0" fillId="5" borderId="0" xfId="0" applyFill="1"/>
    <xf numFmtId="164" fontId="0" fillId="5" borderId="3" xfId="0" applyNumberFormat="1" applyFill="1" applyBorder="1"/>
    <xf numFmtId="2" fontId="25" fillId="0" borderId="7" xfId="0" applyNumberFormat="1" applyFont="1" applyBorder="1"/>
    <xf numFmtId="0" fontId="25" fillId="0" borderId="7" xfId="0" applyFont="1" applyBorder="1"/>
    <xf numFmtId="2" fontId="26" fillId="0" borderId="7" xfId="0" applyNumberFormat="1" applyFont="1" applyBorder="1"/>
    <xf numFmtId="2" fontId="26" fillId="0" borderId="24" xfId="0" applyNumberFormat="1" applyFont="1" applyBorder="1"/>
    <xf numFmtId="0" fontId="25" fillId="0" borderId="24" xfId="0" applyFont="1" applyBorder="1"/>
    <xf numFmtId="0" fontId="6" fillId="0" borderId="0" xfId="0" applyFont="1" applyAlignment="1">
      <alignment horizontal="right"/>
    </xf>
    <xf numFmtId="165" fontId="5" fillId="0" borderId="25" xfId="0" applyNumberFormat="1" applyFont="1" applyBorder="1" applyAlignment="1" applyProtection="1">
      <alignment horizontal="right"/>
      <protection locked="0"/>
    </xf>
    <xf numFmtId="0" fontId="0" fillId="0" borderId="26" xfId="0" applyBorder="1" applyAlignment="1" applyProtection="1">
      <alignment horizontal="right"/>
      <protection locked="0"/>
    </xf>
  </cellXfs>
  <cellStyles count="2">
    <cellStyle name="Hyperlink" xfId="1" builtinId="8"/>
    <cellStyle name="Normal" xfId="0" builtinId="0"/>
  </cellStyles>
  <dxfs count="3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u val="none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u val="none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Sound Transmission Class</a:t>
            </a:r>
          </a:p>
        </c:rich>
      </c:tx>
      <c:layout>
        <c:manualLayout>
          <c:xMode val="edge"/>
          <c:yMode val="edge"/>
          <c:x val="0.36131386861313869"/>
          <c:y val="2.90697215479643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715328467153291E-2"/>
          <c:y val="0.12790721881665382"/>
          <c:w val="0.86313868613138689"/>
          <c:h val="0.69961372716381864"/>
        </c:manualLayout>
      </c:layout>
      <c:scatterChart>
        <c:scatterStyle val="smoothMarker"/>
        <c:varyColors val="0"/>
        <c:ser>
          <c:idx val="0"/>
          <c:order val="0"/>
          <c:tx>
            <c:v>Normative Curve (STC 50)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Ref>
              <c:f>Sheet1!$F$94:$F$111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F7-4BE7-A4EB-618AE2ED5057}"/>
            </c:ext>
          </c:extLst>
        </c:ser>
        <c:ser>
          <c:idx val="3"/>
          <c:order val="1"/>
          <c:tx>
            <c:v>Performance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yVal>
            <c:numRef>
              <c:f>Sheet1!$B$2:$B$19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F7-4BE7-A4EB-618AE2ED5057}"/>
            </c:ext>
          </c:extLst>
        </c:ser>
        <c:ser>
          <c:idx val="1"/>
          <c:order val="2"/>
          <c:tx>
            <c:v>Adj. Normative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yVal>
            <c:numRef>
              <c:f>Sheet1!$G$94:$G$111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4F7-4BE7-A4EB-618AE2ED5057}"/>
            </c:ext>
          </c:extLst>
        </c:ser>
        <c:ser>
          <c:idx val="4"/>
          <c:order val="3"/>
          <c:tx>
            <c:v>Frequency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Sheet1!$A$94:$A$111</c:f>
              <c:strCache>
                <c:ptCount val="18"/>
                <c:pt idx="0">
                  <c:v>100Hz</c:v>
                </c:pt>
                <c:pt idx="1">
                  <c:v>125Hz</c:v>
                </c:pt>
                <c:pt idx="2">
                  <c:v>160Hz</c:v>
                </c:pt>
                <c:pt idx="3">
                  <c:v>200Hz</c:v>
                </c:pt>
                <c:pt idx="4">
                  <c:v>250Hz</c:v>
                </c:pt>
                <c:pt idx="5">
                  <c:v>320Hz</c:v>
                </c:pt>
                <c:pt idx="6">
                  <c:v>400Hz</c:v>
                </c:pt>
                <c:pt idx="7">
                  <c:v>500Hz</c:v>
                </c:pt>
                <c:pt idx="8">
                  <c:v>630Hz</c:v>
                </c:pt>
                <c:pt idx="9">
                  <c:v>800Hz</c:v>
                </c:pt>
                <c:pt idx="10">
                  <c:v>1000Hz</c:v>
                </c:pt>
                <c:pt idx="11">
                  <c:v>1250Hz</c:v>
                </c:pt>
                <c:pt idx="12">
                  <c:v>1600Hz</c:v>
                </c:pt>
                <c:pt idx="13">
                  <c:v>2000Hz</c:v>
                </c:pt>
                <c:pt idx="14">
                  <c:v>2500Hz</c:v>
                </c:pt>
                <c:pt idx="15">
                  <c:v>3200Hz</c:v>
                </c:pt>
                <c:pt idx="16">
                  <c:v>4000Hz</c:v>
                </c:pt>
                <c:pt idx="17">
                  <c:v>5000Hz</c:v>
                </c:pt>
              </c:strCache>
            </c:strRef>
          </c:xVal>
          <c:yVal>
            <c:numRef>
              <c:f>Sheet1!$A$94:$A$111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4F7-4BE7-A4EB-618AE2ED5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929216"/>
        <c:axId val="197939584"/>
      </c:scatterChart>
      <c:valAx>
        <c:axId val="197929216"/>
        <c:scaling>
          <c:orientation val="minMax"/>
          <c:max val="18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Frequency. Hz</a:t>
                </a:r>
              </a:p>
            </c:rich>
          </c:tx>
          <c:layout>
            <c:manualLayout>
              <c:xMode val="edge"/>
              <c:yMode val="edge"/>
              <c:x val="0.45437956204379559"/>
              <c:y val="0.879846663903854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939584"/>
        <c:crosses val="autoZero"/>
        <c:crossBetween val="midCat"/>
        <c:majorUnit val="1"/>
        <c:minorUnit val="1"/>
      </c:valAx>
      <c:valAx>
        <c:axId val="197939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Sound Transmission Loss. dB</a:t>
                </a:r>
              </a:p>
            </c:rich>
          </c:tx>
          <c:layout>
            <c:manualLayout>
              <c:xMode val="edge"/>
              <c:yMode val="edge"/>
              <c:x val="2.9197080291970802E-2"/>
              <c:y val="0.312016063781500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9292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13868613138686"/>
          <c:y val="0.94767621214157149"/>
          <c:w val="0.83029197080291972"/>
          <c:h val="4.26357396055512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Sound Transmission Class</a:t>
            </a:r>
          </a:p>
        </c:rich>
      </c:tx>
      <c:layout>
        <c:manualLayout>
          <c:xMode val="edge"/>
          <c:yMode val="edge"/>
          <c:x val="0.36731107141019137"/>
          <c:y val="2.9013462281178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145869947275917E-2"/>
          <c:y val="0.12765969503643224"/>
          <c:w val="0.86818980667838308"/>
          <c:h val="0.70019408489679502"/>
        </c:manualLayout>
      </c:layout>
      <c:scatterChart>
        <c:scatterStyle val="smoothMarker"/>
        <c:varyColors val="0"/>
        <c:ser>
          <c:idx val="0"/>
          <c:order val="0"/>
          <c:tx>
            <c:v>Normative Curve (STC 50)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Ref>
              <c:f>Concrete!$D$17:$D$34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0D-490D-8A32-4C800413AFEA}"/>
            </c:ext>
          </c:extLst>
        </c:ser>
        <c:ser>
          <c:idx val="3"/>
          <c:order val="1"/>
          <c:tx>
            <c:v>Performance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yVal>
            <c:numRef>
              <c:f>Concrete!$C$17:$C$34</c:f>
              <c:numCache>
                <c:formatCode>0.0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30D-490D-8A32-4C800413AFEA}"/>
            </c:ext>
          </c:extLst>
        </c:ser>
        <c:ser>
          <c:idx val="1"/>
          <c:order val="2"/>
          <c:tx>
            <c:v>Adj. Normative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yVal>
            <c:numRef>
              <c:f>Concrete!$E$17:$E$34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30D-490D-8A32-4C800413AFEA}"/>
            </c:ext>
          </c:extLst>
        </c:ser>
        <c:ser>
          <c:idx val="4"/>
          <c:order val="3"/>
          <c:tx>
            <c:v>Frequency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Concrete!$B$17:$B$34</c:f>
              <c:strCache>
                <c:ptCount val="18"/>
                <c:pt idx="0">
                  <c:v>100Hz</c:v>
                </c:pt>
                <c:pt idx="1">
                  <c:v>125Hz</c:v>
                </c:pt>
                <c:pt idx="2">
                  <c:v>160Hz</c:v>
                </c:pt>
                <c:pt idx="3">
                  <c:v>200Hz</c:v>
                </c:pt>
                <c:pt idx="4">
                  <c:v>250Hz</c:v>
                </c:pt>
                <c:pt idx="5">
                  <c:v>320Hz</c:v>
                </c:pt>
                <c:pt idx="6">
                  <c:v>400Hz</c:v>
                </c:pt>
                <c:pt idx="7">
                  <c:v>500Hz</c:v>
                </c:pt>
                <c:pt idx="8">
                  <c:v>630Hz</c:v>
                </c:pt>
                <c:pt idx="9">
                  <c:v>800Hz</c:v>
                </c:pt>
                <c:pt idx="10">
                  <c:v>1000Hz</c:v>
                </c:pt>
                <c:pt idx="11">
                  <c:v>1250Hz</c:v>
                </c:pt>
                <c:pt idx="12">
                  <c:v>1600Hz</c:v>
                </c:pt>
                <c:pt idx="13">
                  <c:v>2000Hz</c:v>
                </c:pt>
                <c:pt idx="14">
                  <c:v>2500Hz</c:v>
                </c:pt>
                <c:pt idx="15">
                  <c:v>3200Hz</c:v>
                </c:pt>
                <c:pt idx="16">
                  <c:v>4000Hz</c:v>
                </c:pt>
                <c:pt idx="17">
                  <c:v>5000Hz</c:v>
                </c:pt>
              </c:strCache>
            </c:strRef>
          </c:xVal>
          <c:yVal>
            <c:numRef>
              <c:f>Concrete!$B$17:$B$34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30D-490D-8A32-4C800413A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485888"/>
        <c:axId val="198496256"/>
      </c:scatterChart>
      <c:valAx>
        <c:axId val="198485888"/>
        <c:scaling>
          <c:orientation val="minMax"/>
          <c:max val="18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Frequency. Hz</a:t>
                </a:r>
              </a:p>
            </c:rich>
          </c:tx>
          <c:layout>
            <c:manualLayout>
              <c:xMode val="edge"/>
              <c:yMode val="edge"/>
              <c:x val="0.45694196313696084"/>
              <c:y val="0.880078109605668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496256"/>
        <c:crosses val="autoZero"/>
        <c:crossBetween val="midCat"/>
        <c:majorUnit val="1"/>
        <c:minorUnit val="1"/>
      </c:valAx>
      <c:valAx>
        <c:axId val="198496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Sound Transmission Loss. dB</a:t>
                </a:r>
              </a:p>
            </c:rich>
          </c:tx>
          <c:layout>
            <c:manualLayout>
              <c:xMode val="edge"/>
              <c:yMode val="edge"/>
              <c:x val="2.8119463008300434E-2"/>
              <c:y val="0.31334641728342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4858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65377855887522"/>
          <c:y val="0.94777652375533028"/>
          <c:w val="0.79964850615114236"/>
          <c:h val="4.25532316788107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Sound Transmission Class</a:t>
            </a:r>
          </a:p>
        </c:rich>
      </c:tx>
      <c:layout>
        <c:manualLayout>
          <c:xMode val="edge"/>
          <c:yMode val="edge"/>
          <c:x val="0.36833860207129282"/>
          <c:y val="2.90136098458544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827671741208305E-2"/>
          <c:y val="0.13602404039235516"/>
          <c:w val="0.87069044053291256"/>
          <c:h val="0.72795283155029633"/>
        </c:manualLayout>
      </c:layout>
      <c:scatterChart>
        <c:scatterStyle val="smoothMarker"/>
        <c:varyColors val="0"/>
        <c:ser>
          <c:idx val="0"/>
          <c:order val="0"/>
          <c:tx>
            <c:v>Normative Curve (STC 50)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Ref>
              <c:f>Conc_Sheet1!$F$93:$F$110</c:f>
              <c:numCache>
                <c:formatCode>General</c:formatCode>
                <c:ptCount val="18"/>
                <c:pt idx="0">
                  <c:v>27</c:v>
                </c:pt>
                <c:pt idx="1">
                  <c:v>32</c:v>
                </c:pt>
                <c:pt idx="2">
                  <c:v>37</c:v>
                </c:pt>
                <c:pt idx="3">
                  <c:v>42</c:v>
                </c:pt>
                <c:pt idx="4">
                  <c:v>45</c:v>
                </c:pt>
                <c:pt idx="5">
                  <c:v>48</c:v>
                </c:pt>
                <c:pt idx="6">
                  <c:v>51</c:v>
                </c:pt>
                <c:pt idx="7">
                  <c:v>53</c:v>
                </c:pt>
                <c:pt idx="8">
                  <c:v>55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55</c:v>
                </c:pt>
                <c:pt idx="15">
                  <c:v>54</c:v>
                </c:pt>
                <c:pt idx="16">
                  <c:v>52</c:v>
                </c:pt>
                <c:pt idx="17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DE-4DFB-A101-895EFD711FC9}"/>
            </c:ext>
          </c:extLst>
        </c:ser>
        <c:ser>
          <c:idx val="3"/>
          <c:order val="1"/>
          <c:tx>
            <c:v>Performance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yVal>
            <c:numRef>
              <c:f>Conc_Sheet1!$B$2:$B$19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DE-4DFB-A101-895EFD711FC9}"/>
            </c:ext>
          </c:extLst>
        </c:ser>
        <c:ser>
          <c:idx val="1"/>
          <c:order val="2"/>
          <c:tx>
            <c:v>Adj. Normative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yVal>
            <c:numRef>
              <c:f>Conc_Sheet1!$G$93:$G$110</c:f>
              <c:numCache>
                <c:formatCode>General</c:formatCode>
                <c:ptCount val="18"/>
                <c:pt idx="0">
                  <c:v>-23</c:v>
                </c:pt>
                <c:pt idx="1">
                  <c:v>-18</c:v>
                </c:pt>
                <c:pt idx="2">
                  <c:v>-13</c:v>
                </c:pt>
                <c:pt idx="3">
                  <c:v>-8</c:v>
                </c:pt>
                <c:pt idx="4">
                  <c:v>-5</c:v>
                </c:pt>
                <c:pt idx="5">
                  <c:v>-2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4DE-4DFB-A101-895EFD711FC9}"/>
            </c:ext>
          </c:extLst>
        </c:ser>
        <c:ser>
          <c:idx val="4"/>
          <c:order val="3"/>
          <c:tx>
            <c:v>Frequency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Conc_Sheet1!$A$93:$A$110</c:f>
              <c:strCache>
                <c:ptCount val="18"/>
                <c:pt idx="0">
                  <c:v>100Hz</c:v>
                </c:pt>
                <c:pt idx="1">
                  <c:v>125Hz</c:v>
                </c:pt>
                <c:pt idx="2">
                  <c:v>160Hz</c:v>
                </c:pt>
                <c:pt idx="3">
                  <c:v>200Hz</c:v>
                </c:pt>
                <c:pt idx="4">
                  <c:v>250Hz</c:v>
                </c:pt>
                <c:pt idx="5">
                  <c:v>320Hz</c:v>
                </c:pt>
                <c:pt idx="6">
                  <c:v>400Hz</c:v>
                </c:pt>
                <c:pt idx="7">
                  <c:v>500Hz</c:v>
                </c:pt>
                <c:pt idx="8">
                  <c:v>630Hz</c:v>
                </c:pt>
                <c:pt idx="9">
                  <c:v>800Hz</c:v>
                </c:pt>
                <c:pt idx="10">
                  <c:v>1000Hz</c:v>
                </c:pt>
                <c:pt idx="11">
                  <c:v>1250Hz</c:v>
                </c:pt>
                <c:pt idx="12">
                  <c:v>1600Hz</c:v>
                </c:pt>
                <c:pt idx="13">
                  <c:v>2000Hz</c:v>
                </c:pt>
                <c:pt idx="14">
                  <c:v>2500Hz</c:v>
                </c:pt>
                <c:pt idx="15">
                  <c:v>3200Hz</c:v>
                </c:pt>
                <c:pt idx="16">
                  <c:v>4000Hz</c:v>
                </c:pt>
                <c:pt idx="17">
                  <c:v>5000Hz</c:v>
                </c:pt>
              </c:strCache>
            </c:strRef>
          </c:xVal>
          <c:yVal>
            <c:numRef>
              <c:f>Conc_Sheet1!$A$93:$A$110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4DE-4DFB-A101-895EFD711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976640"/>
        <c:axId val="198978560"/>
      </c:scatterChart>
      <c:valAx>
        <c:axId val="198976640"/>
        <c:scaling>
          <c:orientation val="minMax"/>
          <c:max val="18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Frequency. Hz</a:t>
                </a:r>
              </a:p>
            </c:rich>
          </c:tx>
          <c:layout>
            <c:manualLayout>
              <c:xMode val="edge"/>
              <c:yMode val="edge"/>
              <c:x val="0.46865197884747162"/>
              <c:y val="0.880078190898783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978560"/>
        <c:crosses val="autoZero"/>
        <c:crossBetween val="midCat"/>
        <c:majorUnit val="1"/>
        <c:minorUnit val="1"/>
      </c:valAx>
      <c:valAx>
        <c:axId val="198978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Sound Transmission Loss. dB</a:t>
                </a:r>
              </a:p>
            </c:rich>
          </c:tx>
          <c:layout>
            <c:manualLayout>
              <c:xMode val="edge"/>
              <c:yMode val="edge"/>
              <c:x val="2.5078384598476913E-2"/>
              <c:y val="0.330754759915100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9766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54858934169279"/>
          <c:y val="0.94777652375533028"/>
          <c:w val="0.71316614420062696"/>
          <c:h val="4.25532316788107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Sound Transmission Class</a:t>
            </a:r>
          </a:p>
        </c:rich>
      </c:tx>
      <c:layout>
        <c:manualLayout>
          <c:xMode val="edge"/>
          <c:yMode val="edge"/>
          <c:x val="0.36833860207129282"/>
          <c:y val="2.90136098458544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28086149246426E-2"/>
          <c:y val="0.13602404039235516"/>
          <c:w val="0.88423725078165671"/>
          <c:h val="0.69805743805747089"/>
        </c:manualLayout>
      </c:layout>
      <c:scatterChart>
        <c:scatterStyle val="smoothMarker"/>
        <c:varyColors val="0"/>
        <c:ser>
          <c:idx val="0"/>
          <c:order val="0"/>
          <c:tx>
            <c:v>Normative Curve (STC 50)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Ref>
              <c:f>Sheet1!$F$94:$F$111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A7B-4FA9-A80E-0C8555111775}"/>
            </c:ext>
          </c:extLst>
        </c:ser>
        <c:ser>
          <c:idx val="3"/>
          <c:order val="1"/>
          <c:tx>
            <c:v>Performance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yVal>
            <c:numRef>
              <c:f>Sheet1!$B$2:$B$19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A7B-4FA9-A80E-0C8555111775}"/>
            </c:ext>
          </c:extLst>
        </c:ser>
        <c:ser>
          <c:idx val="1"/>
          <c:order val="2"/>
          <c:tx>
            <c:v>Adj. Normative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yVal>
            <c:numRef>
              <c:f>Sheet1!$G$94:$G$111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A7B-4FA9-A80E-0C8555111775}"/>
            </c:ext>
          </c:extLst>
        </c:ser>
        <c:ser>
          <c:idx val="4"/>
          <c:order val="3"/>
          <c:tx>
            <c:v>Frequency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Sheet1!$A$94:$A$111</c:f>
              <c:strCache>
                <c:ptCount val="18"/>
                <c:pt idx="0">
                  <c:v>100Hz</c:v>
                </c:pt>
                <c:pt idx="1">
                  <c:v>125Hz</c:v>
                </c:pt>
                <c:pt idx="2">
                  <c:v>160Hz</c:v>
                </c:pt>
                <c:pt idx="3">
                  <c:v>200Hz</c:v>
                </c:pt>
                <c:pt idx="4">
                  <c:v>250Hz</c:v>
                </c:pt>
                <c:pt idx="5">
                  <c:v>320Hz</c:v>
                </c:pt>
                <c:pt idx="6">
                  <c:v>400Hz</c:v>
                </c:pt>
                <c:pt idx="7">
                  <c:v>500Hz</c:v>
                </c:pt>
                <c:pt idx="8">
                  <c:v>630Hz</c:v>
                </c:pt>
                <c:pt idx="9">
                  <c:v>800Hz</c:v>
                </c:pt>
                <c:pt idx="10">
                  <c:v>1000Hz</c:v>
                </c:pt>
                <c:pt idx="11">
                  <c:v>1250Hz</c:v>
                </c:pt>
                <c:pt idx="12">
                  <c:v>1600Hz</c:v>
                </c:pt>
                <c:pt idx="13">
                  <c:v>2000Hz</c:v>
                </c:pt>
                <c:pt idx="14">
                  <c:v>2500Hz</c:v>
                </c:pt>
                <c:pt idx="15">
                  <c:v>3200Hz</c:v>
                </c:pt>
                <c:pt idx="16">
                  <c:v>4000Hz</c:v>
                </c:pt>
                <c:pt idx="17">
                  <c:v>5000Hz</c:v>
                </c:pt>
              </c:strCache>
            </c:strRef>
          </c:xVal>
          <c:yVal>
            <c:numRef>
              <c:f>Sheet1!$A$94:$A$111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A7B-4FA9-A80E-0C8555111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072256"/>
        <c:axId val="205082624"/>
      </c:scatterChart>
      <c:valAx>
        <c:axId val="205072256"/>
        <c:scaling>
          <c:orientation val="minMax"/>
          <c:max val="18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Frequency. Hz</a:t>
                </a:r>
              </a:p>
            </c:rich>
          </c:tx>
          <c:layout>
            <c:manualLayout>
              <c:xMode val="edge"/>
              <c:yMode val="edge"/>
              <c:x val="0.46081497355933959"/>
              <c:y val="0.880078190898783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082624"/>
        <c:crosses val="autoZero"/>
        <c:crossBetween val="midCat"/>
        <c:majorUnit val="1"/>
        <c:minorUnit val="1"/>
      </c:valAx>
      <c:valAx>
        <c:axId val="205082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Sound Transmission Loss. dB</a:t>
                </a:r>
              </a:p>
            </c:rich>
          </c:tx>
          <c:layout>
            <c:manualLayout>
              <c:xMode val="edge"/>
              <c:yMode val="edge"/>
              <c:x val="2.5078384598476913E-2"/>
              <c:y val="0.315280573112217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0722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457680250783699"/>
          <c:y val="0.94777652375533028"/>
          <c:w val="0.71316614420062696"/>
          <c:h val="4.25532316788107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Sound Transmission Class</a:t>
            </a:r>
          </a:p>
        </c:rich>
      </c:tx>
      <c:layout>
        <c:manualLayout>
          <c:xMode val="edge"/>
          <c:yMode val="edge"/>
          <c:x val="0.37833624780591257"/>
          <c:y val="2.9069717109948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90117471207098E-2"/>
          <c:y val="0.12984520698054253"/>
          <c:w val="0.86656267366766959"/>
          <c:h val="0.73062153778603778"/>
        </c:manualLayout>
      </c:layout>
      <c:scatterChart>
        <c:scatterStyle val="smoothMarker"/>
        <c:varyColors val="0"/>
        <c:ser>
          <c:idx val="0"/>
          <c:order val="0"/>
          <c:tx>
            <c:v>Normative Curve (STC 50)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Ref>
              <c:f>Single!$G$4:$G$21</c:f>
              <c:numCache>
                <c:formatCode>General</c:formatCode>
                <c:ptCount val="18"/>
                <c:pt idx="0">
                  <c:v>27</c:v>
                </c:pt>
                <c:pt idx="1">
                  <c:v>32</c:v>
                </c:pt>
                <c:pt idx="2">
                  <c:v>37</c:v>
                </c:pt>
                <c:pt idx="3">
                  <c:v>42</c:v>
                </c:pt>
                <c:pt idx="4">
                  <c:v>45</c:v>
                </c:pt>
                <c:pt idx="5">
                  <c:v>48</c:v>
                </c:pt>
                <c:pt idx="6">
                  <c:v>51</c:v>
                </c:pt>
                <c:pt idx="7">
                  <c:v>53</c:v>
                </c:pt>
                <c:pt idx="8">
                  <c:v>55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55</c:v>
                </c:pt>
                <c:pt idx="15">
                  <c:v>54</c:v>
                </c:pt>
                <c:pt idx="16">
                  <c:v>52</c:v>
                </c:pt>
                <c:pt idx="17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4AA-45F0-92ED-91B93985621D}"/>
            </c:ext>
          </c:extLst>
        </c:ser>
        <c:ser>
          <c:idx val="3"/>
          <c:order val="1"/>
          <c:tx>
            <c:v>Single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yVal>
            <c:numRef>
              <c:f>Single!$B$24:$B$41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4AA-45F0-92ED-91B93985621D}"/>
            </c:ext>
          </c:extLst>
        </c:ser>
        <c:ser>
          <c:idx val="1"/>
          <c:order val="2"/>
          <c:tx>
            <c:v>Adj. Normative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yVal>
            <c:numRef>
              <c:f>Single!$H$4:$H$21</c:f>
              <c:numCache>
                <c:formatCode>General</c:formatCode>
                <c:ptCount val="18"/>
                <c:pt idx="0">
                  <c:v>-23</c:v>
                </c:pt>
                <c:pt idx="1">
                  <c:v>-18</c:v>
                </c:pt>
                <c:pt idx="2">
                  <c:v>-13</c:v>
                </c:pt>
                <c:pt idx="3">
                  <c:v>-8</c:v>
                </c:pt>
                <c:pt idx="4">
                  <c:v>-5</c:v>
                </c:pt>
                <c:pt idx="5">
                  <c:v>-2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4AA-45F0-92ED-91B93985621D}"/>
            </c:ext>
          </c:extLst>
        </c:ser>
        <c:ser>
          <c:idx val="2"/>
          <c:order val="3"/>
          <c:tx>
            <c:v>rev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yVal>
            <c:numRef>
              <c:f>Single!$E$4:$E$21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4AA-45F0-92ED-91B939856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555904"/>
        <c:axId val="198566656"/>
      </c:scatterChart>
      <c:valAx>
        <c:axId val="198555904"/>
        <c:scaling>
          <c:orientation val="minMax"/>
          <c:max val="18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Frequency. Hz</a:t>
                </a:r>
              </a:p>
            </c:rich>
          </c:tx>
          <c:layout>
            <c:manualLayout>
              <c:xMode val="edge"/>
              <c:yMode val="edge"/>
              <c:x val="0.46938815834971698"/>
              <c:y val="0.879846494075796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566656"/>
        <c:crosses val="autoZero"/>
        <c:crossBetween val="midCat"/>
        <c:majorUnit val="1"/>
        <c:minorUnit val="1"/>
      </c:valAx>
      <c:valAx>
        <c:axId val="198566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Sound Transmission Loss. dB</a:t>
                </a:r>
              </a:p>
            </c:rich>
          </c:tx>
          <c:layout>
            <c:manualLayout>
              <c:xMode val="edge"/>
              <c:yMode val="edge"/>
              <c:x val="2.5117813849178515E-2"/>
              <c:y val="0.3294579088408551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5559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076940766149895"/>
          <c:y val="0.94767621214157149"/>
          <c:w val="0.60753578751700743"/>
          <c:h val="4.26357396055512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Sound Transmission Class</a:t>
            </a:r>
          </a:p>
        </c:rich>
      </c:tx>
      <c:layout>
        <c:manualLayout>
          <c:xMode val="edge"/>
          <c:yMode val="edge"/>
          <c:x val="0.37774297974359228"/>
          <c:y val="2.90136098458544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612384894635014E-2"/>
          <c:y val="0.13153973136843136"/>
          <c:w val="0.86825675775438205"/>
          <c:h val="0.73243714057422005"/>
        </c:manualLayout>
      </c:layout>
      <c:scatterChart>
        <c:scatterStyle val="smoothMarker"/>
        <c:varyColors val="0"/>
        <c:ser>
          <c:idx val="0"/>
          <c:order val="0"/>
          <c:tx>
            <c:v>Normative Curve (STC 50)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Ref>
              <c:f>'Double-Dif'!$G$4:$G$21</c:f>
              <c:numCache>
                <c:formatCode>General</c:formatCode>
                <c:ptCount val="18"/>
                <c:pt idx="0">
                  <c:v>27</c:v>
                </c:pt>
                <c:pt idx="1">
                  <c:v>32</c:v>
                </c:pt>
                <c:pt idx="2">
                  <c:v>37</c:v>
                </c:pt>
                <c:pt idx="3">
                  <c:v>42</c:v>
                </c:pt>
                <c:pt idx="4">
                  <c:v>45</c:v>
                </c:pt>
                <c:pt idx="5">
                  <c:v>48</c:v>
                </c:pt>
                <c:pt idx="6">
                  <c:v>51</c:v>
                </c:pt>
                <c:pt idx="7">
                  <c:v>53</c:v>
                </c:pt>
                <c:pt idx="8">
                  <c:v>55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55</c:v>
                </c:pt>
                <c:pt idx="15">
                  <c:v>54</c:v>
                </c:pt>
                <c:pt idx="16">
                  <c:v>52</c:v>
                </c:pt>
                <c:pt idx="17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9DC-49D8-B7D3-7B94A62F21C0}"/>
            </c:ext>
          </c:extLst>
        </c:ser>
        <c:ser>
          <c:idx val="3"/>
          <c:order val="1"/>
          <c:tx>
            <c:v>Single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yVal>
            <c:numRef>
              <c:f>'Double-Dif'!$K$4:$K$21</c:f>
              <c:numCache>
                <c:formatCode>0.00</c:formatCode>
                <c:ptCount val="18"/>
                <c:pt idx="0">
                  <c:v>-14.828849288197716</c:v>
                </c:pt>
                <c:pt idx="1">
                  <c:v>-13.219208813760901</c:v>
                </c:pt>
                <c:pt idx="2">
                  <c:v>-11.438489762634532</c:v>
                </c:pt>
                <c:pt idx="3">
                  <c:v>-9.8288492881977163</c:v>
                </c:pt>
                <c:pt idx="4">
                  <c:v>-8.2192088137609005</c:v>
                </c:pt>
                <c:pt idx="5">
                  <c:v>-6.4384897626345321</c:v>
                </c:pt>
                <c:pt idx="6">
                  <c:v>-4.8288492881977163</c:v>
                </c:pt>
                <c:pt idx="7">
                  <c:v>-3.2192088137609076</c:v>
                </c:pt>
                <c:pt idx="8">
                  <c:v>-1.5520901451349474</c:v>
                </c:pt>
                <c:pt idx="9">
                  <c:v>0.17115071180228369</c:v>
                </c:pt>
                <c:pt idx="10">
                  <c:v>1.7807911862390924</c:v>
                </c:pt>
                <c:pt idx="11">
                  <c:v>3.3904316606759046</c:v>
                </c:pt>
                <c:pt idx="12">
                  <c:v>5.1711507118022837</c:v>
                </c:pt>
                <c:pt idx="13">
                  <c:v>6.7807911862390959</c:v>
                </c:pt>
                <c:pt idx="14">
                  <c:v>8.3904316606759046</c:v>
                </c:pt>
                <c:pt idx="15">
                  <c:v>10.171150711802284</c:v>
                </c:pt>
                <c:pt idx="16">
                  <c:v>11.780791186239096</c:v>
                </c:pt>
                <c:pt idx="17">
                  <c:v>13.390431660675905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9DC-49D8-B7D3-7B94A62F21C0}"/>
            </c:ext>
          </c:extLst>
        </c:ser>
        <c:ser>
          <c:idx val="1"/>
          <c:order val="2"/>
          <c:tx>
            <c:v>Adj. Normative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yVal>
            <c:numRef>
              <c:f>Single!$H$4:$H$21</c:f>
              <c:numCache>
                <c:formatCode>General</c:formatCode>
                <c:ptCount val="18"/>
                <c:pt idx="0">
                  <c:v>-23</c:v>
                </c:pt>
                <c:pt idx="1">
                  <c:v>-18</c:v>
                </c:pt>
                <c:pt idx="2">
                  <c:v>-13</c:v>
                </c:pt>
                <c:pt idx="3">
                  <c:v>-8</c:v>
                </c:pt>
                <c:pt idx="4">
                  <c:v>-5</c:v>
                </c:pt>
                <c:pt idx="5">
                  <c:v>-2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9DC-49D8-B7D3-7B94A62F21C0}"/>
            </c:ext>
          </c:extLst>
        </c:ser>
        <c:ser>
          <c:idx val="2"/>
          <c:order val="3"/>
          <c:tx>
            <c:v>rev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yVal>
            <c:numRef>
              <c:f>'Double-Dif'!$D$4:$D$21</c:f>
              <c:numCache>
                <c:formatCode>0.00</c:formatCode>
                <c:ptCount val="18"/>
                <c:pt idx="0">
                  <c:v>-14.828849288197716</c:v>
                </c:pt>
                <c:pt idx="1">
                  <c:v>-13.219208813760901</c:v>
                </c:pt>
                <c:pt idx="2">
                  <c:v>-11.438489762634532</c:v>
                </c:pt>
                <c:pt idx="3">
                  <c:v>-9.8288492881977163</c:v>
                </c:pt>
                <c:pt idx="4">
                  <c:v>-8.2192088137609005</c:v>
                </c:pt>
                <c:pt idx="5">
                  <c:v>-6.4384897626345321</c:v>
                </c:pt>
                <c:pt idx="6">
                  <c:v>-4.8288492881977163</c:v>
                </c:pt>
                <c:pt idx="7">
                  <c:v>-3.2192088137609076</c:v>
                </c:pt>
                <c:pt idx="8">
                  <c:v>-1.5520901451349474</c:v>
                </c:pt>
                <c:pt idx="9">
                  <c:v>0.17115071180228369</c:v>
                </c:pt>
                <c:pt idx="10">
                  <c:v>1.7807911862390924</c:v>
                </c:pt>
                <c:pt idx="11">
                  <c:v>3.3904316606759046</c:v>
                </c:pt>
                <c:pt idx="12">
                  <c:v>5.1711507118022837</c:v>
                </c:pt>
                <c:pt idx="13">
                  <c:v>6.7807911862390959</c:v>
                </c:pt>
                <c:pt idx="14">
                  <c:v>8.3904316606759046</c:v>
                </c:pt>
                <c:pt idx="15">
                  <c:v>10.171150711802284</c:v>
                </c:pt>
                <c:pt idx="16">
                  <c:v>11.780791186239096</c:v>
                </c:pt>
                <c:pt idx="17">
                  <c:v>13.390431660675905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9DC-49D8-B7D3-7B94A62F21C0}"/>
            </c:ext>
          </c:extLst>
        </c:ser>
        <c:ser>
          <c:idx val="4"/>
          <c:order val="4"/>
          <c:tx>
            <c:v>rev2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yVal>
            <c:numRef>
              <c:f>'Double-Dif'!$F$4:$F$21</c:f>
              <c:numCache>
                <c:formatCode>0.00</c:formatCode>
                <c:ptCount val="18"/>
                <c:pt idx="0">
                  <c:v>-44.726158861116346</c:v>
                </c:pt>
                <c:pt idx="1">
                  <c:v>-42.150734102017438</c:v>
                </c:pt>
                <c:pt idx="2">
                  <c:v>-39.301583620215254</c:v>
                </c:pt>
                <c:pt idx="3">
                  <c:v>-36.726158861116346</c:v>
                </c:pt>
                <c:pt idx="4">
                  <c:v>-34.150734102017438</c:v>
                </c:pt>
                <c:pt idx="5">
                  <c:v>-31.301583620215254</c:v>
                </c:pt>
                <c:pt idx="6">
                  <c:v>-28.726158861116346</c:v>
                </c:pt>
                <c:pt idx="7">
                  <c:v>-26.150734102017452</c:v>
                </c:pt>
                <c:pt idx="8">
                  <c:v>-23.483344232215913</c:v>
                </c:pt>
                <c:pt idx="9">
                  <c:v>-20.726158861116346</c:v>
                </c:pt>
                <c:pt idx="10">
                  <c:v>-18.150734102017452</c:v>
                </c:pt>
                <c:pt idx="11">
                  <c:v>-15.575309342918551</c:v>
                </c:pt>
                <c:pt idx="12">
                  <c:v>-12.726158861116346</c:v>
                </c:pt>
                <c:pt idx="13">
                  <c:v>-10.150734102017445</c:v>
                </c:pt>
                <c:pt idx="14">
                  <c:v>-7.5753093429185441</c:v>
                </c:pt>
                <c:pt idx="15">
                  <c:v>-4.7261588611163461</c:v>
                </c:pt>
                <c:pt idx="16">
                  <c:v>-2.1507341020174451</c:v>
                </c:pt>
                <c:pt idx="17">
                  <c:v>0.42469065708144882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9DC-49D8-B7D3-7B94A62F2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162752"/>
        <c:axId val="205173504"/>
      </c:scatterChart>
      <c:valAx>
        <c:axId val="205162752"/>
        <c:scaling>
          <c:orientation val="minMax"/>
          <c:max val="18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Frequency. Hz</a:t>
                </a:r>
              </a:p>
            </c:rich>
          </c:tx>
          <c:layout>
            <c:manualLayout>
              <c:xMode val="edge"/>
              <c:yMode val="edge"/>
              <c:x val="0.46865196586938557"/>
              <c:y val="0.880078190898783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173504"/>
        <c:crosses val="autoZero"/>
        <c:crossBetween val="midCat"/>
        <c:majorUnit val="1"/>
        <c:minorUnit val="1"/>
      </c:valAx>
      <c:valAx>
        <c:axId val="205173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Sound Transmission Loss. dB</a:t>
                </a:r>
              </a:p>
            </c:rich>
          </c:tx>
          <c:layout>
            <c:manualLayout>
              <c:xMode val="edge"/>
              <c:yMode val="edge"/>
              <c:x val="2.5078295576917379E-2"/>
              <c:y val="0.330754759915100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1627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652037617554859"/>
          <c:y val="0.94777652375533028"/>
          <c:w val="0.69435736677115989"/>
          <c:h val="4.25532316788107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trlProps/ctrlProp1.xml><?xml version="1.0" encoding="utf-8"?>
<formControlPr xmlns="http://schemas.microsoft.com/office/spreadsheetml/2009/9/main" objectType="Drop" dropLines="7" dropStyle="combo" dx="22" fmlaLink="Single!$Q$1" fmlaRange="Single!$L$1:$L$6" sel="1" val="0"/>
</file>

<file path=xl/ctrlProps/ctrlProp2.xml><?xml version="1.0" encoding="utf-8"?>
<formControlPr xmlns="http://schemas.microsoft.com/office/spreadsheetml/2009/9/main" objectType="Radio" checked="Checked" firstButton="1" fmlaLink="Sheet1!$A$85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Drop" dropLines="3" dropStyle="combo" dx="22" fmlaLink="Single!$R$1" fmlaRange="Single!$S$1:$S$3" sel="1" val="0"/>
</file>

<file path=xl/ctrlProps/ctrlProp5.xml><?xml version="1.0" encoding="utf-8"?>
<formControlPr xmlns="http://schemas.microsoft.com/office/spreadsheetml/2009/9/main" objectType="Drop" dropLines="3" dropStyle="combo" dx="22" fmlaLink="Conc_Single!$R$1" fmlaRange="Conc_Single!$S$1:$S$3" sel="1" val="0"/>
</file>

<file path=xl/ctrlProps/ctrlProp6.xml><?xml version="1.0" encoding="utf-8"?>
<formControlPr xmlns="http://schemas.microsoft.com/office/spreadsheetml/2009/9/main" objectType="Drop" dropLines="3" dropStyle="combo" dx="22" fmlaLink="Conc_Single!$R$5" fmlaRange="Conc_Single!$S$5:$S$7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6</xdr:row>
      <xdr:rowOff>142875</xdr:rowOff>
    </xdr:from>
    <xdr:to>
      <xdr:col>22</xdr:col>
      <xdr:colOff>352425</xdr:colOff>
      <xdr:row>37</xdr:row>
      <xdr:rowOff>47625</xdr:rowOff>
    </xdr:to>
    <xdr:graphicFrame macro="">
      <xdr:nvGraphicFramePr>
        <xdr:cNvPr id="3091" name="Chart 2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152400</xdr:rowOff>
        </xdr:from>
        <xdr:to>
          <xdr:col>3</xdr:col>
          <xdr:colOff>266700</xdr:colOff>
          <xdr:row>4</xdr:row>
          <xdr:rowOff>28575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</xdr:row>
          <xdr:rowOff>133350</xdr:rowOff>
        </xdr:from>
        <xdr:to>
          <xdr:col>7</xdr:col>
          <xdr:colOff>85725</xdr:colOff>
          <xdr:row>5</xdr:row>
          <xdr:rowOff>28575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Single layer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</xdr:row>
          <xdr:rowOff>85725</xdr:rowOff>
        </xdr:from>
        <xdr:to>
          <xdr:col>7</xdr:col>
          <xdr:colOff>76200</xdr:colOff>
          <xdr:row>6</xdr:row>
          <xdr:rowOff>152400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 layer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</xdr:row>
          <xdr:rowOff>142875</xdr:rowOff>
        </xdr:from>
        <xdr:to>
          <xdr:col>10</xdr:col>
          <xdr:colOff>333375</xdr:colOff>
          <xdr:row>3</xdr:row>
          <xdr:rowOff>38100</xdr:rowOff>
        </xdr:to>
        <xdr:sp macro="" textlink="">
          <xdr:nvSpPr>
            <xdr:cNvPr id="3080" name="Drop Down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6</xdr:row>
      <xdr:rowOff>133350</xdr:rowOff>
    </xdr:from>
    <xdr:to>
      <xdr:col>21</xdr:col>
      <xdr:colOff>590550</xdr:colOff>
      <xdr:row>37</xdr:row>
      <xdr:rowOff>47625</xdr:rowOff>
    </xdr:to>
    <xdr:graphicFrame macro="">
      <xdr:nvGraphicFramePr>
        <xdr:cNvPr id="6164" name="Chart 1">
          <a:extLst>
            <a:ext uri="{FF2B5EF4-FFF2-40B4-BE49-F238E27FC236}">
              <a16:creationId xmlns:a16="http://schemas.microsoft.com/office/drawing/2014/main" id="{00000000-0008-0000-0100-00001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</xdr:row>
          <xdr:rowOff>142875</xdr:rowOff>
        </xdr:from>
        <xdr:to>
          <xdr:col>5</xdr:col>
          <xdr:colOff>76200</xdr:colOff>
          <xdr:row>4</xdr:row>
          <xdr:rowOff>19050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</xdr:row>
          <xdr:rowOff>142875</xdr:rowOff>
        </xdr:from>
        <xdr:to>
          <xdr:col>5</xdr:col>
          <xdr:colOff>76200</xdr:colOff>
          <xdr:row>7</xdr:row>
          <xdr:rowOff>19050</xdr:rowOff>
        </xdr:to>
        <xdr:sp macro="" textlink="">
          <xdr:nvSpPr>
            <xdr:cNvPr id="6152" name="Drop Dow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85</xdr:row>
      <xdr:rowOff>0</xdr:rowOff>
    </xdr:from>
    <xdr:to>
      <xdr:col>29</xdr:col>
      <xdr:colOff>209550</xdr:colOff>
      <xdr:row>115</xdr:row>
      <xdr:rowOff>66675</xdr:rowOff>
    </xdr:to>
    <xdr:graphicFrame macro="">
      <xdr:nvGraphicFramePr>
        <xdr:cNvPr id="7179" name="Chart 1">
          <a:extLst>
            <a:ext uri="{FF2B5EF4-FFF2-40B4-BE49-F238E27FC236}">
              <a16:creationId xmlns:a16="http://schemas.microsoft.com/office/drawing/2014/main" id="{00000000-0008-0000-0200-00000B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86</xdr:row>
      <xdr:rowOff>0</xdr:rowOff>
    </xdr:from>
    <xdr:to>
      <xdr:col>29</xdr:col>
      <xdr:colOff>209550</xdr:colOff>
      <xdr:row>116</xdr:row>
      <xdr:rowOff>66675</xdr:rowOff>
    </xdr:to>
    <xdr:graphicFrame macro="">
      <xdr:nvGraphicFramePr>
        <xdr:cNvPr id="1036" name="Chart 2">
          <a:extLst>
            <a:ext uri="{FF2B5EF4-FFF2-40B4-BE49-F238E27FC236}">
              <a16:creationId xmlns:a16="http://schemas.microsoft.com/office/drawing/2014/main" id="{00000000-0008-0000-04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15</xdr:row>
      <xdr:rowOff>19050</xdr:rowOff>
    </xdr:from>
    <xdr:to>
      <xdr:col>21</xdr:col>
      <xdr:colOff>171450</xdr:colOff>
      <xdr:row>45</xdr:row>
      <xdr:rowOff>76200</xdr:rowOff>
    </xdr:to>
    <xdr:graphicFrame macro="">
      <xdr:nvGraphicFramePr>
        <xdr:cNvPr id="2059" name="Chart 1">
          <a:extLst>
            <a:ext uri="{FF2B5EF4-FFF2-40B4-BE49-F238E27FC236}">
              <a16:creationId xmlns:a16="http://schemas.microsoft.com/office/drawing/2014/main" id="{00000000-0008-0000-0500-00000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14</xdr:row>
      <xdr:rowOff>114300</xdr:rowOff>
    </xdr:from>
    <xdr:to>
      <xdr:col>21</xdr:col>
      <xdr:colOff>571500</xdr:colOff>
      <xdr:row>45</xdr:row>
      <xdr:rowOff>19050</xdr:rowOff>
    </xdr:to>
    <xdr:graphicFrame macro="">
      <xdr:nvGraphicFramePr>
        <xdr:cNvPr id="5132" name="Chart 2">
          <a:extLst>
            <a:ext uri="{FF2B5EF4-FFF2-40B4-BE49-F238E27FC236}">
              <a16:creationId xmlns:a16="http://schemas.microsoft.com/office/drawing/2014/main" id="{00000000-0008-0000-0700-00000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13" Type="http://schemas.openxmlformats.org/officeDocument/2006/relationships/ctrlProp" Target="../ctrlProps/ctrlProp4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6.bin"/><Relationship Id="rId12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://www.ara4help.com/" TargetMode="External"/><Relationship Id="rId11" Type="http://schemas.openxmlformats.org/officeDocument/2006/relationships/ctrlProp" Target="../ctrlProps/ctrlProp2.xml"/><Relationship Id="rId5" Type="http://schemas.openxmlformats.org/officeDocument/2006/relationships/printerSettings" Target="../printerSettings/printerSettings5.bin"/><Relationship Id="rId10" Type="http://schemas.openxmlformats.org/officeDocument/2006/relationships/ctrlProp" Target="../ctrlProps/ctrlProp1.xml"/><Relationship Id="rId4" Type="http://schemas.openxmlformats.org/officeDocument/2006/relationships/printerSettings" Target="../printerSettings/printerSettings4.bin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hyperlink" Target="http://www.ara4help.com/" TargetMode="External"/><Relationship Id="rId11" Type="http://schemas.openxmlformats.org/officeDocument/2006/relationships/ctrlProp" Target="../ctrlProps/ctrlProp6.xml"/><Relationship Id="rId5" Type="http://schemas.openxmlformats.org/officeDocument/2006/relationships/printerSettings" Target="../printerSettings/printerSettings11.bin"/><Relationship Id="rId10" Type="http://schemas.openxmlformats.org/officeDocument/2006/relationships/ctrlProp" Target="../ctrlProps/ctrlProp5.xml"/><Relationship Id="rId4" Type="http://schemas.openxmlformats.org/officeDocument/2006/relationships/printerSettings" Target="../printerSettings/printerSettings10.bin"/><Relationship Id="rId9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"/>
  <sheetViews>
    <sheetView showGridLines="0" showRowColHeaders="0" tabSelected="1" workbookViewId="0">
      <selection activeCell="H3" sqref="H3"/>
    </sheetView>
  </sheetViews>
  <sheetFormatPr defaultRowHeight="12.75" x14ac:dyDescent="0.2"/>
  <cols>
    <col min="1" max="1" width="5.42578125" style="6" customWidth="1"/>
    <col min="2" max="2" width="7.42578125" style="6" customWidth="1"/>
    <col min="3" max="3" width="6.7109375" customWidth="1"/>
    <col min="4" max="4" width="6.5703125" customWidth="1"/>
    <col min="5" max="5" width="5.140625" customWidth="1"/>
    <col min="6" max="6" width="5.7109375" customWidth="1"/>
    <col min="7" max="7" width="5.42578125" customWidth="1"/>
    <col min="8" max="8" width="7.42578125" customWidth="1"/>
    <col min="9" max="9" width="6.7109375" customWidth="1"/>
    <col min="10" max="10" width="6.5703125" customWidth="1"/>
    <col min="11" max="11" width="5.140625" customWidth="1"/>
    <col min="12" max="12" width="5.7109375" customWidth="1"/>
    <col min="13" max="13" width="6.140625" customWidth="1"/>
    <col min="19" max="19" width="11" hidden="1" customWidth="1"/>
  </cols>
  <sheetData>
    <row r="1" spans="1:22" ht="15.75" x14ac:dyDescent="0.25">
      <c r="B1" s="30" t="str">
        <f>Concrete!B1</f>
        <v>Weighted Sound Reduction Index (Rw) / Sound Transmission Class (STC) Calculator</v>
      </c>
      <c r="F1" s="7"/>
      <c r="G1" s="7"/>
      <c r="M1" s="7"/>
      <c r="P1" s="38"/>
      <c r="V1" s="38" t="s">
        <v>60</v>
      </c>
    </row>
    <row r="2" spans="1:22" x14ac:dyDescent="0.2">
      <c r="B2" s="31" t="s">
        <v>76</v>
      </c>
      <c r="F2" s="7"/>
      <c r="H2" t="s">
        <v>51</v>
      </c>
      <c r="I2" t="s">
        <v>52</v>
      </c>
      <c r="L2" t="s">
        <v>55</v>
      </c>
      <c r="O2" s="34"/>
      <c r="P2" s="35"/>
      <c r="S2" s="32">
        <f ca="1">S4-S3</f>
        <v>457</v>
      </c>
      <c r="U2" s="34" t="s">
        <v>61</v>
      </c>
      <c r="V2" s="35" t="str">
        <f>Concrete!U2</f>
        <v>US-05</v>
      </c>
    </row>
    <row r="3" spans="1:22" x14ac:dyDescent="0.2">
      <c r="G3" s="16" t="s">
        <v>75</v>
      </c>
      <c r="H3" s="29"/>
      <c r="I3" s="29"/>
      <c r="L3" s="112"/>
      <c r="M3" s="113"/>
      <c r="N3" t="str">
        <f>IF(Single!R1=2,"12 inch max",IF(Single!R1=3,"300 mm max",""))</f>
        <v/>
      </c>
      <c r="O3" s="36"/>
      <c r="P3" s="37"/>
      <c r="S3" s="33">
        <f ca="1">TODAY()</f>
        <v>45565</v>
      </c>
      <c r="U3" s="36" t="s">
        <v>62</v>
      </c>
      <c r="V3" s="37">
        <f>Concrete!U3</f>
        <v>46022</v>
      </c>
    </row>
    <row r="4" spans="1:22" x14ac:dyDescent="0.2">
      <c r="C4" s="1"/>
      <c r="G4" t="str">
        <f>IF(Single!R1=2,"2 inch max",IF(Single!R1=3,"50 mm max",""))</f>
        <v/>
      </c>
      <c r="P4" s="9"/>
      <c r="S4" s="33">
        <f>Concrete!U3</f>
        <v>46022</v>
      </c>
      <c r="V4" s="111" t="str">
        <f ca="1">IF(S2&lt;0,"EXPIRED","")</f>
        <v/>
      </c>
    </row>
    <row r="5" spans="1:22" x14ac:dyDescent="0.2">
      <c r="C5" s="1"/>
    </row>
    <row r="6" spans="1:22" x14ac:dyDescent="0.2">
      <c r="C6" s="1"/>
      <c r="I6" s="16" t="str">
        <f>IF(OR(Single!Q1=1,Single!R1=1),"", "Assumed density:")</f>
        <v/>
      </c>
      <c r="J6" s="16" t="str">
        <f>IF(OR(Single!Q1=1,Single!R1=1),"", Single!K9)</f>
        <v/>
      </c>
      <c r="K6" t="str">
        <f>IF(OR(Single!Q1=1,Single!R1=1),"", IF(Single!R1=2, "Lb/ft³",IF(Single!R1=3,"kg/m³","")))</f>
        <v/>
      </c>
    </row>
    <row r="7" spans="1:22" x14ac:dyDescent="0.2">
      <c r="B7" s="47"/>
      <c r="C7" s="1"/>
    </row>
    <row r="8" spans="1:22" x14ac:dyDescent="0.2">
      <c r="C8" s="1"/>
    </row>
    <row r="9" spans="1:22" x14ac:dyDescent="0.2">
      <c r="B9" s="27">
        <f ca="1">Sheet1!A1</f>
        <v>0</v>
      </c>
      <c r="C9" s="1"/>
      <c r="F9" s="26"/>
    </row>
    <row r="10" spans="1:22" x14ac:dyDescent="0.2">
      <c r="C10" s="1"/>
    </row>
    <row r="11" spans="1:22" x14ac:dyDescent="0.2">
      <c r="C11" s="1"/>
    </row>
    <row r="12" spans="1:22" ht="13.5" thickBot="1" x14ac:dyDescent="0.25">
      <c r="C12" s="1"/>
    </row>
    <row r="13" spans="1:22" ht="18" customHeight="1" x14ac:dyDescent="0.2">
      <c r="A13" s="56"/>
      <c r="B13" s="69"/>
      <c r="C13" s="57"/>
      <c r="D13" s="58" t="s">
        <v>88</v>
      </c>
      <c r="E13" s="59">
        <f>Sheet1!C41</f>
        <v>0</v>
      </c>
      <c r="F13" s="70"/>
      <c r="G13" s="56"/>
      <c r="H13" s="71"/>
      <c r="I13" s="57"/>
      <c r="J13" s="58" t="s">
        <v>89</v>
      </c>
      <c r="K13" s="59">
        <f>Sheet1!C83</f>
        <v>0</v>
      </c>
      <c r="L13" s="60"/>
    </row>
    <row r="14" spans="1:22" ht="5.25" customHeight="1" x14ac:dyDescent="0.2">
      <c r="A14" s="61"/>
      <c r="B14" s="55"/>
      <c r="C14" s="68"/>
      <c r="D14" s="20"/>
      <c r="E14" s="20"/>
      <c r="F14" s="14"/>
      <c r="G14" s="61"/>
      <c r="H14" s="13"/>
      <c r="I14" s="68"/>
      <c r="J14" s="20"/>
      <c r="K14" s="20"/>
      <c r="L14" s="72"/>
    </row>
    <row r="15" spans="1:22" x14ac:dyDescent="0.2">
      <c r="A15" s="61"/>
      <c r="B15" s="54"/>
      <c r="C15" s="49" t="s">
        <v>81</v>
      </c>
      <c r="D15" s="49" t="s">
        <v>83</v>
      </c>
      <c r="E15" s="49" t="s">
        <v>85</v>
      </c>
      <c r="F15" s="50" t="s">
        <v>86</v>
      </c>
      <c r="G15" s="61"/>
      <c r="H15" s="10"/>
      <c r="I15" s="49" t="s">
        <v>81</v>
      </c>
      <c r="J15" s="49" t="s">
        <v>83</v>
      </c>
      <c r="K15" s="49" t="s">
        <v>85</v>
      </c>
      <c r="L15" s="62" t="s">
        <v>86</v>
      </c>
    </row>
    <row r="16" spans="1:22" x14ac:dyDescent="0.2">
      <c r="A16" s="63" t="s">
        <v>58</v>
      </c>
      <c r="B16" s="51" t="s">
        <v>80</v>
      </c>
      <c r="C16" s="28" t="s">
        <v>82</v>
      </c>
      <c r="D16" s="48" t="s">
        <v>84</v>
      </c>
      <c r="E16" s="28" t="s">
        <v>83</v>
      </c>
      <c r="F16" s="52" t="s">
        <v>87</v>
      </c>
      <c r="G16" s="63" t="s">
        <v>58</v>
      </c>
      <c r="H16" s="51" t="s">
        <v>80</v>
      </c>
      <c r="I16" s="28" t="s">
        <v>82</v>
      </c>
      <c r="J16" s="48" t="s">
        <v>84</v>
      </c>
      <c r="K16" s="28" t="s">
        <v>83</v>
      </c>
      <c r="L16" s="64" t="s">
        <v>87</v>
      </c>
    </row>
    <row r="17" spans="1:12" x14ac:dyDescent="0.2">
      <c r="A17" s="65">
        <v>1</v>
      </c>
      <c r="B17" s="101" t="s">
        <v>19</v>
      </c>
      <c r="C17" s="102">
        <f>IF(Single!$Q$1=1,0,Sheet1!B2)</f>
        <v>0</v>
      </c>
      <c r="D17" s="103">
        <f>Sheet1!F94</f>
        <v>0</v>
      </c>
      <c r="E17" s="104">
        <f>Sheet1!G94</f>
        <v>0</v>
      </c>
      <c r="F17" s="105">
        <f>IF(E17-C17&lt;0,0,E17-C17)</f>
        <v>0</v>
      </c>
      <c r="G17" s="65">
        <v>1</v>
      </c>
      <c r="H17" s="77" t="s">
        <v>19</v>
      </c>
      <c r="I17" s="78">
        <f>IF(Single!$Q$1=1,0,Sheet1!B44)</f>
        <v>0</v>
      </c>
      <c r="J17" s="79">
        <f>D17</f>
        <v>0</v>
      </c>
      <c r="K17" s="80">
        <f>Sheet1!H94</f>
        <v>0</v>
      </c>
      <c r="L17" s="82">
        <f>IF(K17-I17&lt;0,0,K17-I17)</f>
        <v>0</v>
      </c>
    </row>
    <row r="18" spans="1:12" x14ac:dyDescent="0.2">
      <c r="A18" s="65">
        <f>A17+1</f>
        <v>2</v>
      </c>
      <c r="B18" s="101" t="s">
        <v>20</v>
      </c>
      <c r="C18" s="102">
        <f>IF(Single!$Q$1=1,0,Sheet1!B3)</f>
        <v>0</v>
      </c>
      <c r="D18" s="103">
        <f>Sheet1!F95</f>
        <v>0</v>
      </c>
      <c r="E18" s="104">
        <f>Sheet1!G95</f>
        <v>0</v>
      </c>
      <c r="F18" s="105">
        <f t="shared" ref="F18:F34" si="0">IF(E18-C18&lt;0,0,E18-C18)</f>
        <v>0</v>
      </c>
      <c r="G18" s="65">
        <f>G17+1</f>
        <v>2</v>
      </c>
      <c r="H18" s="73" t="s">
        <v>20</v>
      </c>
      <c r="I18" s="74">
        <f>IF(Single!$Q$1=1,0,Sheet1!B45)</f>
        <v>0</v>
      </c>
      <c r="J18" s="75">
        <f>D18</f>
        <v>0</v>
      </c>
      <c r="K18" s="100">
        <f>Sheet1!H95</f>
        <v>0</v>
      </c>
      <c r="L18" s="76">
        <f t="shared" ref="L18:L34" si="1">IF(K18-I18&lt;0,0,K18-I18)</f>
        <v>0</v>
      </c>
    </row>
    <row r="19" spans="1:12" x14ac:dyDescent="0.2">
      <c r="A19" s="65">
        <f t="shared" ref="A19:A34" si="2">A18+1</f>
        <v>3</v>
      </c>
      <c r="B19" s="101" t="s">
        <v>21</v>
      </c>
      <c r="C19" s="102">
        <f>IF(Single!$Q$1=1,0,Sheet1!B4)</f>
        <v>0</v>
      </c>
      <c r="D19" s="103">
        <f>Sheet1!F96</f>
        <v>0</v>
      </c>
      <c r="E19" s="104">
        <f>Sheet1!G96</f>
        <v>0</v>
      </c>
      <c r="F19" s="105">
        <f t="shared" si="0"/>
        <v>0</v>
      </c>
      <c r="G19" s="65">
        <f t="shared" ref="G19:G34" si="3">G18+1</f>
        <v>3</v>
      </c>
      <c r="H19" s="73" t="s">
        <v>21</v>
      </c>
      <c r="I19" s="74">
        <f>IF(Single!$Q$1=1,0,Sheet1!B46)</f>
        <v>0</v>
      </c>
      <c r="J19" s="75">
        <f t="shared" ref="J19:J33" si="4">D19</f>
        <v>0</v>
      </c>
      <c r="K19" s="100">
        <f>Sheet1!H96</f>
        <v>0</v>
      </c>
      <c r="L19" s="76">
        <f t="shared" si="1"/>
        <v>0</v>
      </c>
    </row>
    <row r="20" spans="1:12" x14ac:dyDescent="0.2">
      <c r="A20" s="65">
        <f t="shared" si="2"/>
        <v>4</v>
      </c>
      <c r="B20" s="101" t="s">
        <v>22</v>
      </c>
      <c r="C20" s="102">
        <f>IF(Single!$Q$1=1,0,Sheet1!B5)</f>
        <v>0</v>
      </c>
      <c r="D20" s="103">
        <f>Sheet1!F97</f>
        <v>0</v>
      </c>
      <c r="E20" s="104">
        <f>Sheet1!G97</f>
        <v>0</v>
      </c>
      <c r="F20" s="105">
        <f t="shared" si="0"/>
        <v>0</v>
      </c>
      <c r="G20" s="65">
        <f t="shared" si="3"/>
        <v>4</v>
      </c>
      <c r="H20" s="73" t="s">
        <v>22</v>
      </c>
      <c r="I20" s="74">
        <f>IF(Single!$Q$1=1,0,Sheet1!B47)</f>
        <v>0</v>
      </c>
      <c r="J20" s="75">
        <f t="shared" si="4"/>
        <v>0</v>
      </c>
      <c r="K20" s="100">
        <f>Sheet1!H97</f>
        <v>0</v>
      </c>
      <c r="L20" s="76">
        <f t="shared" si="1"/>
        <v>0</v>
      </c>
    </row>
    <row r="21" spans="1:12" x14ac:dyDescent="0.2">
      <c r="A21" s="65">
        <f t="shared" si="2"/>
        <v>5</v>
      </c>
      <c r="B21" s="101" t="s">
        <v>23</v>
      </c>
      <c r="C21" s="102">
        <f>IF(Single!$Q$1=1,0,Sheet1!B6)</f>
        <v>0</v>
      </c>
      <c r="D21" s="103">
        <f>Sheet1!F98</f>
        <v>0</v>
      </c>
      <c r="E21" s="104">
        <f>Sheet1!G98</f>
        <v>0</v>
      </c>
      <c r="F21" s="105">
        <f t="shared" si="0"/>
        <v>0</v>
      </c>
      <c r="G21" s="65">
        <f t="shared" si="3"/>
        <v>5</v>
      </c>
      <c r="H21" s="73" t="s">
        <v>23</v>
      </c>
      <c r="I21" s="74">
        <f>IF(Single!$Q$1=1,0,Sheet1!B48)</f>
        <v>0</v>
      </c>
      <c r="J21" s="75">
        <f t="shared" si="4"/>
        <v>0</v>
      </c>
      <c r="K21" s="100">
        <f>Sheet1!H98</f>
        <v>0</v>
      </c>
      <c r="L21" s="76">
        <f t="shared" si="1"/>
        <v>0</v>
      </c>
    </row>
    <row r="22" spans="1:12" x14ac:dyDescent="0.2">
      <c r="A22" s="65">
        <f t="shared" si="2"/>
        <v>6</v>
      </c>
      <c r="B22" s="101" t="s">
        <v>24</v>
      </c>
      <c r="C22" s="102">
        <f>IF(Single!$Q$1=1,0,Sheet1!B7)</f>
        <v>0</v>
      </c>
      <c r="D22" s="103">
        <f>Sheet1!F99</f>
        <v>0</v>
      </c>
      <c r="E22" s="104">
        <f>Sheet1!G99</f>
        <v>0</v>
      </c>
      <c r="F22" s="105">
        <f t="shared" si="0"/>
        <v>0</v>
      </c>
      <c r="G22" s="65">
        <f t="shared" si="3"/>
        <v>6</v>
      </c>
      <c r="H22" s="73" t="s">
        <v>24</v>
      </c>
      <c r="I22" s="74">
        <f>IF(Single!$Q$1=1,0,Sheet1!B49)</f>
        <v>0</v>
      </c>
      <c r="J22" s="75">
        <f t="shared" si="4"/>
        <v>0</v>
      </c>
      <c r="K22" s="100">
        <f>Sheet1!H99</f>
        <v>0</v>
      </c>
      <c r="L22" s="76">
        <f t="shared" si="1"/>
        <v>0</v>
      </c>
    </row>
    <row r="23" spans="1:12" x14ac:dyDescent="0.2">
      <c r="A23" s="65">
        <f t="shared" si="2"/>
        <v>7</v>
      </c>
      <c r="B23" s="101" t="s">
        <v>25</v>
      </c>
      <c r="C23" s="102">
        <f>IF(Single!$Q$1=1,0,Sheet1!B8)</f>
        <v>0</v>
      </c>
      <c r="D23" s="103">
        <f>Sheet1!F100</f>
        <v>0</v>
      </c>
      <c r="E23" s="104">
        <f>Sheet1!G100</f>
        <v>0</v>
      </c>
      <c r="F23" s="105">
        <f t="shared" si="0"/>
        <v>0</v>
      </c>
      <c r="G23" s="65">
        <f t="shared" si="3"/>
        <v>7</v>
      </c>
      <c r="H23" s="73" t="s">
        <v>25</v>
      </c>
      <c r="I23" s="74">
        <f>IF(Single!$Q$1=1,0,Sheet1!B50)</f>
        <v>0</v>
      </c>
      <c r="J23" s="75">
        <f t="shared" si="4"/>
        <v>0</v>
      </c>
      <c r="K23" s="100">
        <f>Sheet1!H100</f>
        <v>0</v>
      </c>
      <c r="L23" s="76">
        <f t="shared" si="1"/>
        <v>0</v>
      </c>
    </row>
    <row r="24" spans="1:12" x14ac:dyDescent="0.2">
      <c r="A24" s="65">
        <f t="shared" si="2"/>
        <v>8</v>
      </c>
      <c r="B24" s="101" t="s">
        <v>26</v>
      </c>
      <c r="C24" s="102">
        <f>IF(Single!$Q$1=1,0,Sheet1!B9)</f>
        <v>0</v>
      </c>
      <c r="D24" s="103">
        <f>Sheet1!F101</f>
        <v>0</v>
      </c>
      <c r="E24" s="104">
        <f>Sheet1!G101</f>
        <v>0</v>
      </c>
      <c r="F24" s="105">
        <f t="shared" si="0"/>
        <v>0</v>
      </c>
      <c r="G24" s="65">
        <f t="shared" si="3"/>
        <v>8</v>
      </c>
      <c r="H24" s="73" t="s">
        <v>26</v>
      </c>
      <c r="I24" s="74">
        <f>IF(Single!$Q$1=1,0,Sheet1!B51)</f>
        <v>0</v>
      </c>
      <c r="J24" s="75">
        <f t="shared" si="4"/>
        <v>0</v>
      </c>
      <c r="K24" s="100">
        <f>Sheet1!H101</f>
        <v>0</v>
      </c>
      <c r="L24" s="76">
        <f t="shared" si="1"/>
        <v>0</v>
      </c>
    </row>
    <row r="25" spans="1:12" x14ac:dyDescent="0.2">
      <c r="A25" s="65">
        <f t="shared" si="2"/>
        <v>9</v>
      </c>
      <c r="B25" s="101" t="s">
        <v>27</v>
      </c>
      <c r="C25" s="102">
        <f>IF(Single!$Q$1=1,0,Sheet1!B10)</f>
        <v>0</v>
      </c>
      <c r="D25" s="103">
        <f>Sheet1!F102</f>
        <v>0</v>
      </c>
      <c r="E25" s="104">
        <f>Sheet1!G102</f>
        <v>0</v>
      </c>
      <c r="F25" s="105">
        <f t="shared" si="0"/>
        <v>0</v>
      </c>
      <c r="G25" s="65">
        <f t="shared" si="3"/>
        <v>9</v>
      </c>
      <c r="H25" s="73" t="s">
        <v>27</v>
      </c>
      <c r="I25" s="74">
        <f>IF(Single!$Q$1=1,0,Sheet1!B52)</f>
        <v>0</v>
      </c>
      <c r="J25" s="75">
        <f t="shared" si="4"/>
        <v>0</v>
      </c>
      <c r="K25" s="100">
        <f>Sheet1!H102</f>
        <v>0</v>
      </c>
      <c r="L25" s="76">
        <f t="shared" si="1"/>
        <v>0</v>
      </c>
    </row>
    <row r="26" spans="1:12" x14ac:dyDescent="0.2">
      <c r="A26" s="65">
        <f t="shared" si="2"/>
        <v>10</v>
      </c>
      <c r="B26" s="101" t="s">
        <v>28</v>
      </c>
      <c r="C26" s="102">
        <f>IF(Single!$Q$1=1,0,Sheet1!B11)</f>
        <v>0</v>
      </c>
      <c r="D26" s="103">
        <f>Sheet1!F103</f>
        <v>0</v>
      </c>
      <c r="E26" s="104">
        <f>Sheet1!G103</f>
        <v>0</v>
      </c>
      <c r="F26" s="105">
        <f t="shared" si="0"/>
        <v>0</v>
      </c>
      <c r="G26" s="65">
        <f t="shared" si="3"/>
        <v>10</v>
      </c>
      <c r="H26" s="73" t="s">
        <v>28</v>
      </c>
      <c r="I26" s="74">
        <f>IF(Single!$Q$1=1,0,Sheet1!B53)</f>
        <v>0</v>
      </c>
      <c r="J26" s="75">
        <f t="shared" si="4"/>
        <v>0</v>
      </c>
      <c r="K26" s="100">
        <f>Sheet1!H103</f>
        <v>0</v>
      </c>
      <c r="L26" s="76">
        <f t="shared" si="1"/>
        <v>0</v>
      </c>
    </row>
    <row r="27" spans="1:12" x14ac:dyDescent="0.2">
      <c r="A27" s="65">
        <f t="shared" si="2"/>
        <v>11</v>
      </c>
      <c r="B27" s="101" t="s">
        <v>29</v>
      </c>
      <c r="C27" s="102">
        <f>IF(Single!$Q$1=1,0,Sheet1!B12)</f>
        <v>0</v>
      </c>
      <c r="D27" s="103">
        <f>Sheet1!F104</f>
        <v>0</v>
      </c>
      <c r="E27" s="104">
        <f>Sheet1!G104</f>
        <v>0</v>
      </c>
      <c r="F27" s="105">
        <f t="shared" si="0"/>
        <v>0</v>
      </c>
      <c r="G27" s="65">
        <f t="shared" si="3"/>
        <v>11</v>
      </c>
      <c r="H27" s="73" t="s">
        <v>29</v>
      </c>
      <c r="I27" s="74">
        <f>IF(Single!$Q$1=1,0,Sheet1!B54)</f>
        <v>0</v>
      </c>
      <c r="J27" s="75">
        <f t="shared" si="4"/>
        <v>0</v>
      </c>
      <c r="K27" s="100">
        <f>Sheet1!H104</f>
        <v>0</v>
      </c>
      <c r="L27" s="76">
        <f t="shared" si="1"/>
        <v>0</v>
      </c>
    </row>
    <row r="28" spans="1:12" x14ac:dyDescent="0.2">
      <c r="A28" s="65">
        <f t="shared" si="2"/>
        <v>12</v>
      </c>
      <c r="B28" s="101" t="s">
        <v>30</v>
      </c>
      <c r="C28" s="102">
        <f>IF(Single!$Q$1=1,0,Sheet1!B13)</f>
        <v>0</v>
      </c>
      <c r="D28" s="103">
        <f>Sheet1!F105</f>
        <v>0</v>
      </c>
      <c r="E28" s="104">
        <f>Sheet1!G105</f>
        <v>0</v>
      </c>
      <c r="F28" s="105">
        <f t="shared" si="0"/>
        <v>0</v>
      </c>
      <c r="G28" s="65">
        <f t="shared" si="3"/>
        <v>12</v>
      </c>
      <c r="H28" s="73" t="s">
        <v>30</v>
      </c>
      <c r="I28" s="74">
        <f>IF(Single!$Q$1=1,0,Sheet1!B55)</f>
        <v>0</v>
      </c>
      <c r="J28" s="75">
        <f t="shared" si="4"/>
        <v>0</v>
      </c>
      <c r="K28" s="100">
        <f>Sheet1!H105</f>
        <v>0</v>
      </c>
      <c r="L28" s="76">
        <f t="shared" si="1"/>
        <v>0</v>
      </c>
    </row>
    <row r="29" spans="1:12" x14ac:dyDescent="0.2">
      <c r="A29" s="65">
        <f t="shared" si="2"/>
        <v>13</v>
      </c>
      <c r="B29" s="101" t="s">
        <v>31</v>
      </c>
      <c r="C29" s="102">
        <f>IF(Single!$Q$1=1,0,Sheet1!B14)</f>
        <v>0</v>
      </c>
      <c r="D29" s="103">
        <f>Sheet1!F106</f>
        <v>0</v>
      </c>
      <c r="E29" s="104">
        <f>Sheet1!G106</f>
        <v>0</v>
      </c>
      <c r="F29" s="105">
        <f t="shared" si="0"/>
        <v>0</v>
      </c>
      <c r="G29" s="65">
        <f t="shared" si="3"/>
        <v>13</v>
      </c>
      <c r="H29" s="73" t="s">
        <v>31</v>
      </c>
      <c r="I29" s="74">
        <f>IF(Single!$Q$1=1,0,Sheet1!B56)</f>
        <v>0</v>
      </c>
      <c r="J29" s="75">
        <f t="shared" si="4"/>
        <v>0</v>
      </c>
      <c r="K29" s="100">
        <f>Sheet1!H106</f>
        <v>0</v>
      </c>
      <c r="L29" s="76">
        <f t="shared" si="1"/>
        <v>0</v>
      </c>
    </row>
    <row r="30" spans="1:12" x14ac:dyDescent="0.2">
      <c r="A30" s="65">
        <f t="shared" si="2"/>
        <v>14</v>
      </c>
      <c r="B30" s="101" t="s">
        <v>32</v>
      </c>
      <c r="C30" s="102">
        <f>IF(Single!$Q$1=1,0,Sheet1!B15)</f>
        <v>0</v>
      </c>
      <c r="D30" s="103">
        <f>Sheet1!F107</f>
        <v>0</v>
      </c>
      <c r="E30" s="104">
        <f>Sheet1!G107</f>
        <v>0</v>
      </c>
      <c r="F30" s="105">
        <f t="shared" si="0"/>
        <v>0</v>
      </c>
      <c r="G30" s="65">
        <f t="shared" si="3"/>
        <v>14</v>
      </c>
      <c r="H30" s="73" t="s">
        <v>32</v>
      </c>
      <c r="I30" s="74">
        <f>IF(Single!$Q$1=1,0,Sheet1!B57)</f>
        <v>0</v>
      </c>
      <c r="J30" s="75">
        <f t="shared" si="4"/>
        <v>0</v>
      </c>
      <c r="K30" s="100">
        <f>Sheet1!H107</f>
        <v>0</v>
      </c>
      <c r="L30" s="76">
        <f t="shared" si="1"/>
        <v>0</v>
      </c>
    </row>
    <row r="31" spans="1:12" x14ac:dyDescent="0.2">
      <c r="A31" s="65">
        <f t="shared" si="2"/>
        <v>15</v>
      </c>
      <c r="B31" s="101" t="s">
        <v>33</v>
      </c>
      <c r="C31" s="102">
        <f>IF(Single!$Q$1=1,0,Sheet1!B16)</f>
        <v>0</v>
      </c>
      <c r="D31" s="103">
        <f>Sheet1!F108</f>
        <v>0</v>
      </c>
      <c r="E31" s="104">
        <f>Sheet1!G108</f>
        <v>0</v>
      </c>
      <c r="F31" s="105">
        <f t="shared" si="0"/>
        <v>0</v>
      </c>
      <c r="G31" s="65">
        <f t="shared" si="3"/>
        <v>15</v>
      </c>
      <c r="H31" s="73" t="s">
        <v>33</v>
      </c>
      <c r="I31" s="74">
        <f>IF(Single!$Q$1=1,0,Sheet1!B58)</f>
        <v>0</v>
      </c>
      <c r="J31" s="75">
        <f t="shared" si="4"/>
        <v>0</v>
      </c>
      <c r="K31" s="100">
        <f>Sheet1!H108</f>
        <v>0</v>
      </c>
      <c r="L31" s="76">
        <f t="shared" si="1"/>
        <v>0</v>
      </c>
    </row>
    <row r="32" spans="1:12" x14ac:dyDescent="0.2">
      <c r="A32" s="65">
        <f t="shared" si="2"/>
        <v>16</v>
      </c>
      <c r="B32" s="101" t="s">
        <v>34</v>
      </c>
      <c r="C32" s="102">
        <f>IF(Single!$Q$1=1,0,Sheet1!B17)</f>
        <v>0</v>
      </c>
      <c r="D32" s="103">
        <f>Sheet1!F109</f>
        <v>0</v>
      </c>
      <c r="E32" s="104">
        <f>Sheet1!G109</f>
        <v>0</v>
      </c>
      <c r="F32" s="105">
        <f t="shared" si="0"/>
        <v>0</v>
      </c>
      <c r="G32" s="65">
        <f t="shared" si="3"/>
        <v>16</v>
      </c>
      <c r="H32" s="73" t="s">
        <v>34</v>
      </c>
      <c r="I32" s="74">
        <f>IF(Single!$Q$1=1,0,Sheet1!B59)</f>
        <v>0</v>
      </c>
      <c r="J32" s="75">
        <f t="shared" si="4"/>
        <v>0</v>
      </c>
      <c r="K32" s="100">
        <f>Sheet1!H109</f>
        <v>0</v>
      </c>
      <c r="L32" s="76">
        <f t="shared" si="1"/>
        <v>0</v>
      </c>
    </row>
    <row r="33" spans="1:12" x14ac:dyDescent="0.2">
      <c r="A33" s="65">
        <f t="shared" si="2"/>
        <v>17</v>
      </c>
      <c r="B33" s="77" t="s">
        <v>35</v>
      </c>
      <c r="C33" s="78">
        <f>IF(Single!$Q$1=1,0,Sheet1!B18)</f>
        <v>0</v>
      </c>
      <c r="D33" s="79">
        <f>Sheet1!F110</f>
        <v>0</v>
      </c>
      <c r="E33" s="80">
        <f>Sheet1!G110</f>
        <v>0</v>
      </c>
      <c r="F33" s="81">
        <f t="shared" si="0"/>
        <v>0</v>
      </c>
      <c r="G33" s="65">
        <f t="shared" si="3"/>
        <v>17</v>
      </c>
      <c r="H33" s="73" t="s">
        <v>35</v>
      </c>
      <c r="I33" s="74">
        <f>IF(Single!$Q$1=1,0,Sheet1!B60)</f>
        <v>0</v>
      </c>
      <c r="J33" s="75">
        <f t="shared" si="4"/>
        <v>0</v>
      </c>
      <c r="K33" s="100">
        <f>Sheet1!H110</f>
        <v>0</v>
      </c>
      <c r="L33" s="76">
        <f t="shared" si="1"/>
        <v>0</v>
      </c>
    </row>
    <row r="34" spans="1:12" x14ac:dyDescent="0.2">
      <c r="A34" s="86">
        <f t="shared" si="2"/>
        <v>18</v>
      </c>
      <c r="B34" s="87" t="s">
        <v>36</v>
      </c>
      <c r="C34" s="88">
        <f>IF(Single!$Q$1=1,0,Sheet1!B19)</f>
        <v>0</v>
      </c>
      <c r="D34" s="89">
        <f>Sheet1!F111</f>
        <v>0</v>
      </c>
      <c r="E34" s="90">
        <f>Sheet1!G111</f>
        <v>0</v>
      </c>
      <c r="F34" s="91">
        <f t="shared" si="0"/>
        <v>0</v>
      </c>
      <c r="G34" s="86">
        <f t="shared" si="3"/>
        <v>18</v>
      </c>
      <c r="H34" s="87" t="s">
        <v>36</v>
      </c>
      <c r="I34" s="88">
        <f>IF(Single!$Q$1=1,0,Sheet1!B61)</f>
        <v>0</v>
      </c>
      <c r="J34" s="89">
        <f>D34</f>
        <v>0</v>
      </c>
      <c r="K34" s="90">
        <f>Sheet1!H111</f>
        <v>0</v>
      </c>
      <c r="L34" s="92">
        <f t="shared" si="1"/>
        <v>0</v>
      </c>
    </row>
    <row r="35" spans="1:12" x14ac:dyDescent="0.2">
      <c r="A35" s="61"/>
      <c r="B35" s="106" t="str">
        <f>IF(F35=0,"",IF(F35&lt;=32,"≤ 32,OK!",""))</f>
        <v/>
      </c>
      <c r="E35" s="16" t="s">
        <v>93</v>
      </c>
      <c r="F35" s="53">
        <f>SUM(F17:F32)</f>
        <v>0</v>
      </c>
      <c r="G35" s="61"/>
      <c r="H35" s="106" t="str">
        <f>IF(L35=0,"",IF(L35&lt;=32,"≤ 32,OK!",""))</f>
        <v/>
      </c>
      <c r="K35" s="16" t="s">
        <v>93</v>
      </c>
      <c r="L35" s="66">
        <f>SUM(L18:L33)</f>
        <v>0</v>
      </c>
    </row>
    <row r="36" spans="1:12" x14ac:dyDescent="0.2">
      <c r="A36" s="61"/>
      <c r="B36" s="108"/>
      <c r="C36" s="93"/>
      <c r="D36" s="93"/>
      <c r="E36" s="94" t="s">
        <v>95</v>
      </c>
      <c r="F36" s="95">
        <f>MAX(F17:F32)</f>
        <v>0</v>
      </c>
      <c r="G36" s="61"/>
      <c r="H36" s="107" t="str">
        <f>IF(L36=0,"",IF(L36&lt;=8,"≤ 8,OK!",""))</f>
        <v/>
      </c>
      <c r="K36" s="16" t="s">
        <v>96</v>
      </c>
      <c r="L36" s="66">
        <f>MAX(L18:L33)</f>
        <v>0</v>
      </c>
    </row>
    <row r="37" spans="1:12" ht="13.5" thickBot="1" x14ac:dyDescent="0.25">
      <c r="A37" s="67"/>
      <c r="B37" s="109"/>
      <c r="C37" s="96"/>
      <c r="D37" s="96"/>
      <c r="E37" s="97" t="s">
        <v>94</v>
      </c>
      <c r="F37" s="98">
        <f>SUM(F17:F32)/16</f>
        <v>0</v>
      </c>
      <c r="G37" s="67"/>
      <c r="H37" s="110"/>
      <c r="I37" s="96"/>
      <c r="J37" s="96"/>
      <c r="K37" s="97" t="s">
        <v>59</v>
      </c>
      <c r="L37" s="99">
        <f>SUM(L18:L33)/16</f>
        <v>0</v>
      </c>
    </row>
  </sheetData>
  <sheetProtection algorithmName="SHA-512" hashValue="SXHJXBwbqg/WXh2DB1SabD5I6z2poGL6v2/L3kz60FcOiBwnZiSX4yEw0/pFu0Fn7XNEgJE4ZsGtjjfykBYKSQ==" saltValue="Ogd47UWHW4PoTZM2aTea0w==" spinCount="100000" sheet="1" objects="1" scenarios="1" selectLockedCells="1"/>
  <customSheetViews>
    <customSheetView guid="{1A5E5CF9-8CE4-402A-94DE-9597AA20B551}" showGridLines="0" showRowCol="0" fitToPage="1" hiddenColumns="1">
      <selection activeCell="H3" sqref="H3"/>
      <pageMargins left="0.75" right="0.75" top="1" bottom="1" header="0.5" footer="0.5"/>
      <pageSetup scale="76" orientation="landscape" r:id="rId1"/>
      <headerFooter alignWithMargins="0"/>
    </customSheetView>
    <customSheetView guid="{5801231D-5E51-41F3-BF91-F6D58DB46E8D}" showGridLines="0" showRowCol="0" fitToPage="1" hiddenColumns="1">
      <selection activeCell="H3" sqref="H3"/>
      <pageMargins left="0.75" right="0.75" top="1" bottom="1" header="0.5" footer="0.5"/>
      <pageSetup scale="76" orientation="landscape" horizontalDpi="0" verticalDpi="0" r:id="rId2"/>
      <headerFooter alignWithMargins="0"/>
    </customSheetView>
    <customSheetView guid="{BBE139EF-37DB-4123-AB9B-6C1D6B71356E}" showGridLines="0" showRowCol="0" fitToPage="1" hiddenColumns="1">
      <selection activeCell="H3" sqref="H3"/>
      <pageMargins left="0.75" right="0.75" top="1" bottom="1" header="0.5" footer="0.5"/>
      <pageSetup scale="76" orientation="landscape" horizontalDpi="0" verticalDpi="0" r:id="rId3"/>
      <headerFooter alignWithMargins="0"/>
    </customSheetView>
    <customSheetView guid="{2E477797-535B-4F99-A994-982B34788FEC}" showGridLines="0" showRowCol="0" fitToPage="1" hiddenColumns="1">
      <selection activeCell="H3" sqref="H3"/>
      <pageMargins left="0.75" right="0.75" top="1" bottom="1" header="0.5" footer="0.5"/>
      <pageSetup scale="76" orientation="landscape" horizontalDpi="0" verticalDpi="0" r:id="rId4"/>
      <headerFooter alignWithMargins="0"/>
    </customSheetView>
    <customSheetView guid="{B1D96C90-7FD0-4F69-99C7-4CC34DA7E0EB}" showGridLines="0" showRowCol="0" fitToPage="1" hiddenColumns="1">
      <selection activeCell="H3" sqref="H3"/>
      <pageMargins left="0.75" right="0.75" top="1" bottom="1" header="0.5" footer="0.5"/>
      <pageSetup scale="76" orientation="landscape" r:id="rId5"/>
      <headerFooter alignWithMargins="0"/>
    </customSheetView>
  </customSheetViews>
  <mergeCells count="1">
    <mergeCell ref="L3:M3"/>
  </mergeCells>
  <phoneticPr fontId="2" type="noConversion"/>
  <conditionalFormatting sqref="L2 I2:I3">
    <cfRule type="expression" dxfId="2" priority="1" stopIfTrue="1">
      <formula>$B$9=0</formula>
    </cfRule>
  </conditionalFormatting>
  <conditionalFormatting sqref="L3:M3">
    <cfRule type="expression" dxfId="1" priority="2" stopIfTrue="1">
      <formula>$B$9=0</formula>
    </cfRule>
  </conditionalFormatting>
  <conditionalFormatting sqref="N3">
    <cfRule type="expression" dxfId="0" priority="3" stopIfTrue="1">
      <formula>$B$9=0</formula>
    </cfRule>
  </conditionalFormatting>
  <hyperlinks>
    <hyperlink ref="V1" r:id="rId6" xr:uid="{00000000-0004-0000-0000-000000000000}"/>
  </hyperlinks>
  <pageMargins left="0.75" right="0.75" top="1" bottom="1" header="0.5" footer="0.5"/>
  <pageSetup scale="76" orientation="landscape" r:id="rId7"/>
  <headerFooter alignWithMargins="0"/>
  <ignoredErrors>
    <ignoredError sqref="D16 J16" numberStoredAsText="1"/>
  </ignoredErrors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10" name="Drop Down 3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152400</xdr:rowOff>
                  </from>
                  <to>
                    <xdr:col>3</xdr:col>
                    <xdr:colOff>266700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11" name="Option Button 4">
              <controlPr defaultSize="0" autoFill="0" autoLine="0" autoPict="0">
                <anchor moveWithCells="1">
                  <from>
                    <xdr:col>4</xdr:col>
                    <xdr:colOff>19050</xdr:colOff>
                    <xdr:row>3</xdr:row>
                    <xdr:rowOff>133350</xdr:rowOff>
                  </from>
                  <to>
                    <xdr:col>7</xdr:col>
                    <xdr:colOff>85725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12" name="Option Button 5">
              <controlPr defaultSize="0" autoFill="0" autoLine="0" autoPict="0">
                <anchor moveWithCells="1">
                  <from>
                    <xdr:col>4</xdr:col>
                    <xdr:colOff>9525</xdr:colOff>
                    <xdr:row>5</xdr:row>
                    <xdr:rowOff>85725</xdr:rowOff>
                  </from>
                  <to>
                    <xdr:col>7</xdr:col>
                    <xdr:colOff>76200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3" name="Drop Down 8">
              <controlPr defaultSize="0" autoLine="0" autoPict="0">
                <anchor moveWithCells="1">
                  <from>
                    <xdr:col>9</xdr:col>
                    <xdr:colOff>9525</xdr:colOff>
                    <xdr:row>1</xdr:row>
                    <xdr:rowOff>142875</xdr:rowOff>
                  </from>
                  <to>
                    <xdr:col>10</xdr:col>
                    <xdr:colOff>333375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7"/>
  <sheetViews>
    <sheetView showGridLines="0" showRowColHeaders="0" workbookViewId="0">
      <selection activeCell="C4" sqref="C4"/>
    </sheetView>
  </sheetViews>
  <sheetFormatPr defaultRowHeight="12.75" x14ac:dyDescent="0.2"/>
  <cols>
    <col min="1" max="1" width="5.42578125" style="6" customWidth="1"/>
    <col min="2" max="2" width="7.42578125" style="6" customWidth="1"/>
    <col min="3" max="3" width="6.7109375" customWidth="1"/>
    <col min="4" max="4" width="6.5703125" customWidth="1"/>
    <col min="5" max="5" width="5.140625" customWidth="1"/>
    <col min="6" max="6" width="5.7109375" customWidth="1"/>
    <col min="7" max="7" width="5.42578125" style="6" customWidth="1"/>
    <col min="8" max="8" width="7.42578125" customWidth="1"/>
    <col min="9" max="9" width="6.7109375" customWidth="1"/>
    <col min="10" max="10" width="6.5703125" customWidth="1"/>
    <col min="11" max="11" width="5.140625" customWidth="1"/>
    <col min="12" max="12" width="5.7109375" customWidth="1"/>
    <col min="13" max="13" width="3.85546875" customWidth="1"/>
    <col min="14" max="14" width="9.5703125" bestFit="1" customWidth="1"/>
    <col min="24" max="24" width="11" hidden="1" customWidth="1"/>
  </cols>
  <sheetData>
    <row r="1" spans="1:24" ht="15.75" x14ac:dyDescent="0.25">
      <c r="B1" s="30" t="s">
        <v>97</v>
      </c>
      <c r="F1" s="7"/>
      <c r="H1" s="7"/>
      <c r="L1" s="7"/>
      <c r="R1" s="7"/>
      <c r="U1" s="38" t="s">
        <v>60</v>
      </c>
    </row>
    <row r="2" spans="1:24" x14ac:dyDescent="0.2">
      <c r="B2" s="31" t="s">
        <v>65</v>
      </c>
      <c r="F2" s="7"/>
      <c r="L2" s="7"/>
      <c r="T2" s="34" t="s">
        <v>61</v>
      </c>
      <c r="U2" s="35" t="s">
        <v>98</v>
      </c>
      <c r="X2" s="32">
        <f ca="1">X4-X3</f>
        <v>457</v>
      </c>
    </row>
    <row r="3" spans="1:24" x14ac:dyDescent="0.2">
      <c r="T3" s="36" t="s">
        <v>62</v>
      </c>
      <c r="U3" s="37">
        <v>46022</v>
      </c>
      <c r="X3" s="33">
        <f ca="1">TODAY()</f>
        <v>45565</v>
      </c>
    </row>
    <row r="4" spans="1:24" x14ac:dyDescent="0.2">
      <c r="B4" s="16" t="s">
        <v>75</v>
      </c>
      <c r="C4" s="40"/>
      <c r="U4" s="111" t="str">
        <f ca="1">IF(X2&lt;0,"EXPIRED","")</f>
        <v/>
      </c>
      <c r="X4" s="33">
        <f>U3</f>
        <v>46022</v>
      </c>
    </row>
    <row r="5" spans="1:24" x14ac:dyDescent="0.2">
      <c r="B5" s="39" t="str">
        <f>IF(Conc_Single!R1=2,"Enter value between 1 and 12", IF(Conc_Single!R1=3,"Enter value between 25 and 300","" ))</f>
        <v/>
      </c>
    </row>
    <row r="7" spans="1:24" x14ac:dyDescent="0.2">
      <c r="B7" s="16" t="s">
        <v>64</v>
      </c>
      <c r="C7" s="41"/>
    </row>
    <row r="8" spans="1:24" x14ac:dyDescent="0.2">
      <c r="B8" s="39" t="str">
        <f>IF(Conc_Single!R5=2,"Enter value between 50 and 150", IF(Conc_Single!R5=3,"Enter value between 800 and 2,200","" ))</f>
        <v/>
      </c>
    </row>
    <row r="9" spans="1:24" x14ac:dyDescent="0.2">
      <c r="B9" s="27">
        <f ca="1">Sheet1!A1</f>
        <v>0</v>
      </c>
      <c r="C9" s="1"/>
      <c r="F9" s="26"/>
      <c r="I9" s="1"/>
      <c r="L9" s="26"/>
    </row>
    <row r="10" spans="1:24" x14ac:dyDescent="0.2">
      <c r="C10" s="1"/>
      <c r="I10" s="1"/>
    </row>
    <row r="11" spans="1:24" x14ac:dyDescent="0.2">
      <c r="C11" s="1"/>
      <c r="I11" s="1"/>
    </row>
    <row r="12" spans="1:24" ht="13.5" thickBot="1" x14ac:dyDescent="0.25">
      <c r="C12" s="1"/>
      <c r="I12" s="1"/>
    </row>
    <row r="13" spans="1:24" ht="18" customHeight="1" x14ac:dyDescent="0.2">
      <c r="A13" s="56"/>
      <c r="B13" s="69"/>
      <c r="C13" s="57"/>
      <c r="D13" s="58" t="s">
        <v>88</v>
      </c>
      <c r="E13" s="59">
        <f>Conc_Sheet1!C41</f>
        <v>0</v>
      </c>
      <c r="F13" s="70"/>
      <c r="G13" s="56"/>
      <c r="H13" s="71"/>
      <c r="I13" s="57"/>
      <c r="J13" s="58" t="s">
        <v>89</v>
      </c>
      <c r="K13" s="59">
        <f>Conc_Sheet1!C83</f>
        <v>0</v>
      </c>
      <c r="L13" s="60"/>
    </row>
    <row r="14" spans="1:24" ht="5.25" customHeight="1" x14ac:dyDescent="0.2">
      <c r="A14" s="61"/>
      <c r="B14" s="55"/>
      <c r="C14" s="68"/>
      <c r="D14" s="20"/>
      <c r="E14" s="20"/>
      <c r="F14" s="14"/>
      <c r="G14" s="61"/>
      <c r="H14" s="13"/>
      <c r="I14" s="68"/>
      <c r="J14" s="20"/>
      <c r="K14" s="20"/>
      <c r="L14" s="72"/>
    </row>
    <row r="15" spans="1:24" x14ac:dyDescent="0.2">
      <c r="A15" s="61"/>
      <c r="B15" s="54"/>
      <c r="C15" s="49" t="s">
        <v>81</v>
      </c>
      <c r="D15" s="49" t="s">
        <v>83</v>
      </c>
      <c r="E15" s="49" t="s">
        <v>85</v>
      </c>
      <c r="F15" s="50" t="s">
        <v>86</v>
      </c>
      <c r="G15" s="61"/>
      <c r="H15" s="10"/>
      <c r="I15" s="49" t="s">
        <v>81</v>
      </c>
      <c r="J15" s="49" t="s">
        <v>83</v>
      </c>
      <c r="K15" s="49" t="s">
        <v>85</v>
      </c>
      <c r="L15" s="62" t="s">
        <v>86</v>
      </c>
    </row>
    <row r="16" spans="1:24" x14ac:dyDescent="0.2">
      <c r="A16" s="63" t="s">
        <v>58</v>
      </c>
      <c r="B16" s="51" t="s">
        <v>80</v>
      </c>
      <c r="C16" s="28" t="s">
        <v>82</v>
      </c>
      <c r="D16" s="48" t="s">
        <v>84</v>
      </c>
      <c r="E16" s="28" t="s">
        <v>83</v>
      </c>
      <c r="F16" s="52" t="s">
        <v>87</v>
      </c>
      <c r="G16" s="63" t="s">
        <v>58</v>
      </c>
      <c r="H16" s="51" t="s">
        <v>80</v>
      </c>
      <c r="I16" s="28" t="s">
        <v>82</v>
      </c>
      <c r="J16" s="48" t="s">
        <v>84</v>
      </c>
      <c r="K16" s="28" t="s">
        <v>83</v>
      </c>
      <c r="L16" s="64" t="s">
        <v>87</v>
      </c>
    </row>
    <row r="17" spans="1:12" x14ac:dyDescent="0.2">
      <c r="A17" s="65">
        <v>1</v>
      </c>
      <c r="B17" s="101" t="s">
        <v>19</v>
      </c>
      <c r="C17" s="102">
        <f>Conc_Sheet1!B93</f>
        <v>0</v>
      </c>
      <c r="D17" s="103">
        <f>IF(OR(Conc_Single!$B$1=0,Conc_Single!$C$1=0),0,Conc_Sheet1!F93)</f>
        <v>0</v>
      </c>
      <c r="E17" s="104">
        <f>IF(OR(Conc_Single!$B$1=0,Conc_Single!$C$1=0),0,Conc_Sheet1!G93)</f>
        <v>0</v>
      </c>
      <c r="F17" s="105">
        <f t="shared" ref="F17:F34" si="0">IF(E17-C17&lt;0,0,E17-C17)</f>
        <v>0</v>
      </c>
      <c r="G17" s="65">
        <v>1</v>
      </c>
      <c r="H17" s="77" t="s">
        <v>19</v>
      </c>
      <c r="I17" s="78">
        <f>ROUND(C17,0)</f>
        <v>0</v>
      </c>
      <c r="J17" s="79">
        <f>D17</f>
        <v>0</v>
      </c>
      <c r="K17" s="80">
        <f>IF(OR(Conc_Single!$B$1=0,Conc_Single!$C$1=0),0,Conc_Sheet1!H93)</f>
        <v>0</v>
      </c>
      <c r="L17" s="82">
        <f>IF(K17-I17&lt;0,0,K17-I17)</f>
        <v>0</v>
      </c>
    </row>
    <row r="18" spans="1:12" x14ac:dyDescent="0.2">
      <c r="A18" s="65">
        <f t="shared" ref="A18:A34" si="1">A17+1</f>
        <v>2</v>
      </c>
      <c r="B18" s="101" t="s">
        <v>20</v>
      </c>
      <c r="C18" s="102">
        <f>Conc_Sheet1!B94</f>
        <v>0</v>
      </c>
      <c r="D18" s="103">
        <f>IF(OR(Conc_Single!$B$1=0,Conc_Single!$C$1=0),0,Conc_Sheet1!F94)</f>
        <v>0</v>
      </c>
      <c r="E18" s="104">
        <f>IF(OR(Conc_Single!$B$1=0,Conc_Single!$C$1=0),0,Conc_Sheet1!G94)</f>
        <v>0</v>
      </c>
      <c r="F18" s="105">
        <f t="shared" si="0"/>
        <v>0</v>
      </c>
      <c r="G18" s="65">
        <f t="shared" ref="G18:G34" si="2">G17+1</f>
        <v>2</v>
      </c>
      <c r="H18" s="73" t="s">
        <v>20</v>
      </c>
      <c r="I18" s="74">
        <f t="shared" ref="I18:I34" si="3">ROUND(C18,0)</f>
        <v>0</v>
      </c>
      <c r="J18" s="75">
        <f>D18</f>
        <v>0</v>
      </c>
      <c r="K18" s="100">
        <f>IF(OR(Conc_Single!$B$1=0,Conc_Single!$C$1=0),0,Conc_Sheet1!H94)</f>
        <v>0</v>
      </c>
      <c r="L18" s="76">
        <f>IF(K18-I18&lt;0,0,K18-I18)</f>
        <v>0</v>
      </c>
    </row>
    <row r="19" spans="1:12" x14ac:dyDescent="0.2">
      <c r="A19" s="65">
        <f t="shared" si="1"/>
        <v>3</v>
      </c>
      <c r="B19" s="101" t="s">
        <v>21</v>
      </c>
      <c r="C19" s="102">
        <f>Conc_Sheet1!B95</f>
        <v>0</v>
      </c>
      <c r="D19" s="103">
        <f>IF(OR(Conc_Single!$B$1=0,Conc_Single!$C$1=0),0,Conc_Sheet1!F95)</f>
        <v>0</v>
      </c>
      <c r="E19" s="104">
        <f>IF(OR(Conc_Single!$B$1=0,Conc_Single!$C$1=0),0,Conc_Sheet1!G95)</f>
        <v>0</v>
      </c>
      <c r="F19" s="105">
        <f t="shared" si="0"/>
        <v>0</v>
      </c>
      <c r="G19" s="65">
        <f t="shared" si="2"/>
        <v>3</v>
      </c>
      <c r="H19" s="73" t="s">
        <v>21</v>
      </c>
      <c r="I19" s="74">
        <f t="shared" si="3"/>
        <v>0</v>
      </c>
      <c r="J19" s="75">
        <f t="shared" ref="J19:J34" si="4">D19</f>
        <v>0</v>
      </c>
      <c r="K19" s="100">
        <f>IF(OR(Conc_Single!$B$1=0,Conc_Single!$C$1=0),0,Conc_Sheet1!H95)</f>
        <v>0</v>
      </c>
      <c r="L19" s="76">
        <f>IF(K19-I19&lt;0,0,K19-I19)</f>
        <v>0</v>
      </c>
    </row>
    <row r="20" spans="1:12" x14ac:dyDescent="0.2">
      <c r="A20" s="65">
        <f t="shared" si="1"/>
        <v>4</v>
      </c>
      <c r="B20" s="101" t="s">
        <v>22</v>
      </c>
      <c r="C20" s="102">
        <f>Conc_Sheet1!B96</f>
        <v>0</v>
      </c>
      <c r="D20" s="103">
        <f>IF(OR(Conc_Single!$B$1=0,Conc_Single!$C$1=0),0,Conc_Sheet1!F96)</f>
        <v>0</v>
      </c>
      <c r="E20" s="104">
        <f>IF(OR(Conc_Single!$B$1=0,Conc_Single!$C$1=0),0,Conc_Sheet1!G96)</f>
        <v>0</v>
      </c>
      <c r="F20" s="105">
        <f>IF(E20-C20&lt;0,0,E20-C20)</f>
        <v>0</v>
      </c>
      <c r="G20" s="65">
        <f t="shared" si="2"/>
        <v>4</v>
      </c>
      <c r="H20" s="73" t="s">
        <v>22</v>
      </c>
      <c r="I20" s="74">
        <f t="shared" si="3"/>
        <v>0</v>
      </c>
      <c r="J20" s="75">
        <f t="shared" si="4"/>
        <v>0</v>
      </c>
      <c r="K20" s="100">
        <f>IF(OR(Conc_Single!$B$1=0,Conc_Single!$C$1=0),0,Conc_Sheet1!H96)</f>
        <v>0</v>
      </c>
      <c r="L20" s="76">
        <f>IF(K20-I20&lt;0,0,K20-I20)</f>
        <v>0</v>
      </c>
    </row>
    <row r="21" spans="1:12" x14ac:dyDescent="0.2">
      <c r="A21" s="65">
        <f t="shared" si="1"/>
        <v>5</v>
      </c>
      <c r="B21" s="101" t="s">
        <v>23</v>
      </c>
      <c r="C21" s="102">
        <f>Conc_Sheet1!B97</f>
        <v>0</v>
      </c>
      <c r="D21" s="103">
        <f>IF(OR(Conc_Single!$B$1=0,Conc_Single!$C$1=0),0,Conc_Sheet1!F97)</f>
        <v>0</v>
      </c>
      <c r="E21" s="104">
        <f>IF(OR(Conc_Single!$B$1=0,Conc_Single!$C$1=0),0,Conc_Sheet1!G97)</f>
        <v>0</v>
      </c>
      <c r="F21" s="105">
        <f t="shared" si="0"/>
        <v>0</v>
      </c>
      <c r="G21" s="65">
        <f t="shared" si="2"/>
        <v>5</v>
      </c>
      <c r="H21" s="73" t="s">
        <v>23</v>
      </c>
      <c r="I21" s="74">
        <f t="shared" si="3"/>
        <v>0</v>
      </c>
      <c r="J21" s="75">
        <f t="shared" si="4"/>
        <v>0</v>
      </c>
      <c r="K21" s="100">
        <f>IF(OR(Conc_Single!$B$1=0,Conc_Single!$C$1=0),0,Conc_Sheet1!H97)</f>
        <v>0</v>
      </c>
      <c r="L21" s="76">
        <f t="shared" ref="L21:L34" si="5">IF(K21-I21&lt;0,0,K21-I21)</f>
        <v>0</v>
      </c>
    </row>
    <row r="22" spans="1:12" x14ac:dyDescent="0.2">
      <c r="A22" s="65">
        <f t="shared" si="1"/>
        <v>6</v>
      </c>
      <c r="B22" s="101" t="s">
        <v>24</v>
      </c>
      <c r="C22" s="102">
        <f>Conc_Sheet1!B98</f>
        <v>0</v>
      </c>
      <c r="D22" s="103">
        <f>IF(OR(Conc_Single!$B$1=0,Conc_Single!$C$1=0),0,Conc_Sheet1!F98)</f>
        <v>0</v>
      </c>
      <c r="E22" s="104">
        <f>IF(OR(Conc_Single!$B$1=0,Conc_Single!$C$1=0),0,Conc_Sheet1!G98)</f>
        <v>0</v>
      </c>
      <c r="F22" s="105">
        <f t="shared" si="0"/>
        <v>0</v>
      </c>
      <c r="G22" s="65">
        <f t="shared" si="2"/>
        <v>6</v>
      </c>
      <c r="H22" s="73" t="s">
        <v>24</v>
      </c>
      <c r="I22" s="74">
        <f t="shared" si="3"/>
        <v>0</v>
      </c>
      <c r="J22" s="75">
        <f t="shared" si="4"/>
        <v>0</v>
      </c>
      <c r="K22" s="100">
        <f>IF(OR(Conc_Single!$B$1=0,Conc_Single!$C$1=0),0,Conc_Sheet1!H98)</f>
        <v>0</v>
      </c>
      <c r="L22" s="76">
        <f t="shared" si="5"/>
        <v>0</v>
      </c>
    </row>
    <row r="23" spans="1:12" x14ac:dyDescent="0.2">
      <c r="A23" s="65">
        <f t="shared" si="1"/>
        <v>7</v>
      </c>
      <c r="B23" s="101" t="s">
        <v>25</v>
      </c>
      <c r="C23" s="102">
        <f>Conc_Sheet1!B99</f>
        <v>0</v>
      </c>
      <c r="D23" s="103">
        <f>IF(OR(Conc_Single!$B$1=0,Conc_Single!$C$1=0),0,Conc_Sheet1!F99)</f>
        <v>0</v>
      </c>
      <c r="E23" s="104">
        <f>IF(OR(Conc_Single!$B$1=0,Conc_Single!$C$1=0),0,Conc_Sheet1!G99)</f>
        <v>0</v>
      </c>
      <c r="F23" s="105">
        <f t="shared" si="0"/>
        <v>0</v>
      </c>
      <c r="G23" s="65">
        <f t="shared" si="2"/>
        <v>7</v>
      </c>
      <c r="H23" s="73" t="s">
        <v>25</v>
      </c>
      <c r="I23" s="74">
        <f t="shared" si="3"/>
        <v>0</v>
      </c>
      <c r="J23" s="75">
        <f t="shared" si="4"/>
        <v>0</v>
      </c>
      <c r="K23" s="100">
        <f>IF(OR(Conc_Single!$B$1=0,Conc_Single!$C$1=0),0,Conc_Sheet1!H99)</f>
        <v>0</v>
      </c>
      <c r="L23" s="76">
        <f t="shared" si="5"/>
        <v>0</v>
      </c>
    </row>
    <row r="24" spans="1:12" x14ac:dyDescent="0.2">
      <c r="A24" s="65">
        <f t="shared" si="1"/>
        <v>8</v>
      </c>
      <c r="B24" s="101" t="s">
        <v>26</v>
      </c>
      <c r="C24" s="102">
        <f>Conc_Sheet1!B100</f>
        <v>0</v>
      </c>
      <c r="D24" s="103">
        <f>IF(OR(Conc_Single!$B$1=0,Conc_Single!$C$1=0),0,Conc_Sheet1!F100)</f>
        <v>0</v>
      </c>
      <c r="E24" s="104">
        <f>IF(OR(Conc_Single!$B$1=0,Conc_Single!$C$1=0),0,Conc_Sheet1!G100)</f>
        <v>0</v>
      </c>
      <c r="F24" s="105">
        <f t="shared" si="0"/>
        <v>0</v>
      </c>
      <c r="G24" s="65">
        <f t="shared" si="2"/>
        <v>8</v>
      </c>
      <c r="H24" s="73" t="s">
        <v>26</v>
      </c>
      <c r="I24" s="74">
        <f t="shared" si="3"/>
        <v>0</v>
      </c>
      <c r="J24" s="75">
        <f t="shared" si="4"/>
        <v>0</v>
      </c>
      <c r="K24" s="100">
        <f>IF(OR(Conc_Single!$B$1=0,Conc_Single!$C$1=0),0,Conc_Sheet1!H100)</f>
        <v>0</v>
      </c>
      <c r="L24" s="76">
        <f t="shared" si="5"/>
        <v>0</v>
      </c>
    </row>
    <row r="25" spans="1:12" x14ac:dyDescent="0.2">
      <c r="A25" s="65">
        <f t="shared" si="1"/>
        <v>9</v>
      </c>
      <c r="B25" s="101" t="s">
        <v>27</v>
      </c>
      <c r="C25" s="102">
        <f>Conc_Sheet1!B101</f>
        <v>0</v>
      </c>
      <c r="D25" s="103">
        <f>IF(OR(Conc_Single!$B$1=0,Conc_Single!$C$1=0),0,Conc_Sheet1!F101)</f>
        <v>0</v>
      </c>
      <c r="E25" s="104">
        <f>IF(OR(Conc_Single!$B$1=0,Conc_Single!$C$1=0),0,Conc_Sheet1!G101)</f>
        <v>0</v>
      </c>
      <c r="F25" s="105">
        <f t="shared" si="0"/>
        <v>0</v>
      </c>
      <c r="G25" s="65">
        <f t="shared" si="2"/>
        <v>9</v>
      </c>
      <c r="H25" s="73" t="s">
        <v>27</v>
      </c>
      <c r="I25" s="74">
        <f t="shared" si="3"/>
        <v>0</v>
      </c>
      <c r="J25" s="75">
        <f t="shared" si="4"/>
        <v>0</v>
      </c>
      <c r="K25" s="100">
        <f>IF(OR(Conc_Single!$B$1=0,Conc_Single!$C$1=0),0,Conc_Sheet1!H101)</f>
        <v>0</v>
      </c>
      <c r="L25" s="76">
        <f t="shared" si="5"/>
        <v>0</v>
      </c>
    </row>
    <row r="26" spans="1:12" x14ac:dyDescent="0.2">
      <c r="A26" s="65">
        <f t="shared" si="1"/>
        <v>10</v>
      </c>
      <c r="B26" s="101" t="s">
        <v>28</v>
      </c>
      <c r="C26" s="102">
        <f>Conc_Sheet1!B102</f>
        <v>0</v>
      </c>
      <c r="D26" s="103">
        <f>IF(OR(Conc_Single!$B$1=0,Conc_Single!$C$1=0),0,Conc_Sheet1!F102)</f>
        <v>0</v>
      </c>
      <c r="E26" s="104">
        <f>IF(OR(Conc_Single!$B$1=0,Conc_Single!$C$1=0),0,Conc_Sheet1!G102)</f>
        <v>0</v>
      </c>
      <c r="F26" s="105">
        <f t="shared" si="0"/>
        <v>0</v>
      </c>
      <c r="G26" s="65">
        <f t="shared" si="2"/>
        <v>10</v>
      </c>
      <c r="H26" s="73" t="s">
        <v>28</v>
      </c>
      <c r="I26" s="74">
        <f t="shared" si="3"/>
        <v>0</v>
      </c>
      <c r="J26" s="75">
        <f t="shared" si="4"/>
        <v>0</v>
      </c>
      <c r="K26" s="100">
        <f>IF(OR(Conc_Single!$B$1=0,Conc_Single!$C$1=0),0,Conc_Sheet1!H102)</f>
        <v>0</v>
      </c>
      <c r="L26" s="76">
        <f t="shared" si="5"/>
        <v>0</v>
      </c>
    </row>
    <row r="27" spans="1:12" x14ac:dyDescent="0.2">
      <c r="A27" s="65">
        <f t="shared" si="1"/>
        <v>11</v>
      </c>
      <c r="B27" s="101" t="s">
        <v>29</v>
      </c>
      <c r="C27" s="102">
        <f>Conc_Sheet1!B103</f>
        <v>0</v>
      </c>
      <c r="D27" s="103">
        <f>IF(OR(Conc_Single!$B$1=0,Conc_Single!$C$1=0),0,Conc_Sheet1!F103)</f>
        <v>0</v>
      </c>
      <c r="E27" s="104">
        <f>IF(OR(Conc_Single!$B$1=0,Conc_Single!$C$1=0),0,Conc_Sheet1!G103)</f>
        <v>0</v>
      </c>
      <c r="F27" s="105">
        <f t="shared" si="0"/>
        <v>0</v>
      </c>
      <c r="G27" s="65">
        <f t="shared" si="2"/>
        <v>11</v>
      </c>
      <c r="H27" s="73" t="s">
        <v>29</v>
      </c>
      <c r="I27" s="74">
        <f t="shared" si="3"/>
        <v>0</v>
      </c>
      <c r="J27" s="75">
        <f t="shared" si="4"/>
        <v>0</v>
      </c>
      <c r="K27" s="100">
        <f>IF(OR(Conc_Single!$B$1=0,Conc_Single!$C$1=0),0,Conc_Sheet1!H103)</f>
        <v>0</v>
      </c>
      <c r="L27" s="76">
        <f t="shared" si="5"/>
        <v>0</v>
      </c>
    </row>
    <row r="28" spans="1:12" x14ac:dyDescent="0.2">
      <c r="A28" s="65">
        <f t="shared" si="1"/>
        <v>12</v>
      </c>
      <c r="B28" s="101" t="s">
        <v>30</v>
      </c>
      <c r="C28" s="102">
        <f>Conc_Sheet1!B104</f>
        <v>0</v>
      </c>
      <c r="D28" s="103">
        <f>IF(OR(Conc_Single!$B$1=0,Conc_Single!$C$1=0),0,Conc_Sheet1!F104)</f>
        <v>0</v>
      </c>
      <c r="E28" s="104">
        <f>IF(OR(Conc_Single!$B$1=0,Conc_Single!$C$1=0),0,Conc_Sheet1!G104)</f>
        <v>0</v>
      </c>
      <c r="F28" s="105">
        <f t="shared" si="0"/>
        <v>0</v>
      </c>
      <c r="G28" s="65">
        <f t="shared" si="2"/>
        <v>12</v>
      </c>
      <c r="H28" s="73" t="s">
        <v>30</v>
      </c>
      <c r="I28" s="74">
        <f t="shared" si="3"/>
        <v>0</v>
      </c>
      <c r="J28" s="75">
        <f t="shared" si="4"/>
        <v>0</v>
      </c>
      <c r="K28" s="100">
        <f>IF(OR(Conc_Single!$B$1=0,Conc_Single!$C$1=0),0,Conc_Sheet1!H104)</f>
        <v>0</v>
      </c>
      <c r="L28" s="76">
        <f t="shared" si="5"/>
        <v>0</v>
      </c>
    </row>
    <row r="29" spans="1:12" x14ac:dyDescent="0.2">
      <c r="A29" s="65">
        <f t="shared" si="1"/>
        <v>13</v>
      </c>
      <c r="B29" s="101" t="s">
        <v>31</v>
      </c>
      <c r="C29" s="102">
        <f>Conc_Sheet1!B105</f>
        <v>0</v>
      </c>
      <c r="D29" s="103">
        <f>IF(OR(Conc_Single!$B$1=0,Conc_Single!$C$1=0),0,Conc_Sheet1!F105)</f>
        <v>0</v>
      </c>
      <c r="E29" s="104">
        <f>IF(OR(Conc_Single!$B$1=0,Conc_Single!$C$1=0),0,Conc_Sheet1!G105)</f>
        <v>0</v>
      </c>
      <c r="F29" s="105">
        <f t="shared" si="0"/>
        <v>0</v>
      </c>
      <c r="G29" s="65">
        <f t="shared" si="2"/>
        <v>13</v>
      </c>
      <c r="H29" s="73" t="s">
        <v>31</v>
      </c>
      <c r="I29" s="74">
        <f t="shared" si="3"/>
        <v>0</v>
      </c>
      <c r="J29" s="75">
        <f t="shared" si="4"/>
        <v>0</v>
      </c>
      <c r="K29" s="100">
        <f>IF(OR(Conc_Single!$B$1=0,Conc_Single!$C$1=0),0,Conc_Sheet1!H105)</f>
        <v>0</v>
      </c>
      <c r="L29" s="76">
        <f t="shared" si="5"/>
        <v>0</v>
      </c>
    </row>
    <row r="30" spans="1:12" x14ac:dyDescent="0.2">
      <c r="A30" s="65">
        <f t="shared" si="1"/>
        <v>14</v>
      </c>
      <c r="B30" s="101" t="s">
        <v>32</v>
      </c>
      <c r="C30" s="102">
        <f>Conc_Sheet1!B106</f>
        <v>0</v>
      </c>
      <c r="D30" s="103">
        <f>IF(OR(Conc_Single!$B$1=0,Conc_Single!$C$1=0),0,Conc_Sheet1!F106)</f>
        <v>0</v>
      </c>
      <c r="E30" s="104">
        <f>IF(OR(Conc_Single!$B$1=0,Conc_Single!$C$1=0),0,Conc_Sheet1!G106)</f>
        <v>0</v>
      </c>
      <c r="F30" s="105">
        <f t="shared" si="0"/>
        <v>0</v>
      </c>
      <c r="G30" s="65">
        <f t="shared" si="2"/>
        <v>14</v>
      </c>
      <c r="H30" s="73" t="s">
        <v>32</v>
      </c>
      <c r="I30" s="74">
        <f t="shared" si="3"/>
        <v>0</v>
      </c>
      <c r="J30" s="75">
        <f t="shared" si="4"/>
        <v>0</v>
      </c>
      <c r="K30" s="100">
        <f>IF(OR(Conc_Single!$B$1=0,Conc_Single!$C$1=0),0,Conc_Sheet1!H106)</f>
        <v>0</v>
      </c>
      <c r="L30" s="76">
        <f t="shared" si="5"/>
        <v>0</v>
      </c>
    </row>
    <row r="31" spans="1:12" x14ac:dyDescent="0.2">
      <c r="A31" s="65">
        <f t="shared" si="1"/>
        <v>15</v>
      </c>
      <c r="B31" s="101" t="s">
        <v>33</v>
      </c>
      <c r="C31" s="102">
        <f>Conc_Sheet1!B107</f>
        <v>0</v>
      </c>
      <c r="D31" s="103">
        <f>IF(OR(Conc_Single!$B$1=0,Conc_Single!$C$1=0),0,Conc_Sheet1!F107)</f>
        <v>0</v>
      </c>
      <c r="E31" s="104">
        <f>IF(OR(Conc_Single!$B$1=0,Conc_Single!$C$1=0),0,Conc_Sheet1!G107)</f>
        <v>0</v>
      </c>
      <c r="F31" s="105">
        <f t="shared" si="0"/>
        <v>0</v>
      </c>
      <c r="G31" s="65">
        <f t="shared" si="2"/>
        <v>15</v>
      </c>
      <c r="H31" s="73" t="s">
        <v>33</v>
      </c>
      <c r="I31" s="74">
        <f t="shared" si="3"/>
        <v>0</v>
      </c>
      <c r="J31" s="75">
        <f t="shared" si="4"/>
        <v>0</v>
      </c>
      <c r="K31" s="100">
        <f>IF(OR(Conc_Single!$B$1=0,Conc_Single!$C$1=0),0,Conc_Sheet1!H107)</f>
        <v>0</v>
      </c>
      <c r="L31" s="76">
        <f t="shared" si="5"/>
        <v>0</v>
      </c>
    </row>
    <row r="32" spans="1:12" x14ac:dyDescent="0.2">
      <c r="A32" s="65">
        <f t="shared" si="1"/>
        <v>16</v>
      </c>
      <c r="B32" s="101" t="s">
        <v>34</v>
      </c>
      <c r="C32" s="102">
        <f>Conc_Sheet1!B108</f>
        <v>0</v>
      </c>
      <c r="D32" s="103">
        <f>IF(OR(Conc_Single!$B$1=0,Conc_Single!$C$1=0),0,Conc_Sheet1!F108)</f>
        <v>0</v>
      </c>
      <c r="E32" s="104">
        <f>IF(OR(Conc_Single!$B$1=0,Conc_Single!$C$1=0),0,Conc_Sheet1!G108)</f>
        <v>0</v>
      </c>
      <c r="F32" s="105">
        <f t="shared" si="0"/>
        <v>0</v>
      </c>
      <c r="G32" s="65">
        <f t="shared" si="2"/>
        <v>16</v>
      </c>
      <c r="H32" s="73" t="s">
        <v>34</v>
      </c>
      <c r="I32" s="74">
        <f t="shared" si="3"/>
        <v>0</v>
      </c>
      <c r="J32" s="75">
        <f t="shared" si="4"/>
        <v>0</v>
      </c>
      <c r="K32" s="100">
        <f>IF(OR(Conc_Single!$B$1=0,Conc_Single!$C$1=0),0,Conc_Sheet1!H108)</f>
        <v>0</v>
      </c>
      <c r="L32" s="76">
        <f t="shared" si="5"/>
        <v>0</v>
      </c>
    </row>
    <row r="33" spans="1:13" x14ac:dyDescent="0.2">
      <c r="A33" s="65">
        <f t="shared" si="1"/>
        <v>17</v>
      </c>
      <c r="B33" s="77" t="s">
        <v>35</v>
      </c>
      <c r="C33" s="78">
        <f>Conc_Sheet1!B109</f>
        <v>0</v>
      </c>
      <c r="D33" s="79">
        <f>IF(OR(Conc_Single!$B$1=0,Conc_Single!$C$1=0),0,Conc_Sheet1!F109)</f>
        <v>0</v>
      </c>
      <c r="E33" s="80">
        <f>IF(OR(Conc_Single!$B$1=0,Conc_Single!$C$1=0),0,Conc_Sheet1!G109)</f>
        <v>0</v>
      </c>
      <c r="F33" s="81">
        <f t="shared" si="0"/>
        <v>0</v>
      </c>
      <c r="G33" s="65">
        <f t="shared" si="2"/>
        <v>17</v>
      </c>
      <c r="H33" s="73" t="s">
        <v>35</v>
      </c>
      <c r="I33" s="74">
        <f t="shared" si="3"/>
        <v>0</v>
      </c>
      <c r="J33" s="75">
        <f t="shared" si="4"/>
        <v>0</v>
      </c>
      <c r="K33" s="100">
        <f>IF(OR(Conc_Single!$B$1=0,Conc_Single!$C$1=0),0,Conc_Sheet1!H109)</f>
        <v>0</v>
      </c>
      <c r="L33" s="76">
        <f t="shared" si="5"/>
        <v>0</v>
      </c>
    </row>
    <row r="34" spans="1:13" x14ac:dyDescent="0.2">
      <c r="A34" s="86">
        <f t="shared" si="1"/>
        <v>18</v>
      </c>
      <c r="B34" s="87" t="s">
        <v>36</v>
      </c>
      <c r="C34" s="88">
        <f>Conc_Sheet1!B110</f>
        <v>0</v>
      </c>
      <c r="D34" s="89">
        <f>IF(OR(Conc_Single!$B$1=0,Conc_Single!$C$1=0),0,Conc_Sheet1!F110)</f>
        <v>0</v>
      </c>
      <c r="E34" s="90">
        <f>IF(OR(Conc_Single!$B$1=0,Conc_Single!$C$1=0),0,Conc_Sheet1!G110)</f>
        <v>0</v>
      </c>
      <c r="F34" s="91">
        <f t="shared" si="0"/>
        <v>0</v>
      </c>
      <c r="G34" s="86">
        <f t="shared" si="2"/>
        <v>18</v>
      </c>
      <c r="H34" s="87" t="s">
        <v>36</v>
      </c>
      <c r="I34" s="88">
        <f t="shared" si="3"/>
        <v>0</v>
      </c>
      <c r="J34" s="89">
        <f t="shared" si="4"/>
        <v>0</v>
      </c>
      <c r="K34" s="90">
        <f>IF(OR(Conc_Single!$B$1=0,Conc_Single!$C$1=0),0,Conc_Sheet1!H110)</f>
        <v>0</v>
      </c>
      <c r="L34" s="92">
        <f t="shared" si="5"/>
        <v>0</v>
      </c>
    </row>
    <row r="35" spans="1:13" x14ac:dyDescent="0.2">
      <c r="A35" s="61"/>
      <c r="B35" s="106" t="str">
        <f>IF(F35=0,"",IF(F35&lt;=32,"≤ 32,OK!",""))</f>
        <v/>
      </c>
      <c r="E35" s="16" t="s">
        <v>93</v>
      </c>
      <c r="F35" s="53">
        <f>SUM(F17:F32)</f>
        <v>0</v>
      </c>
      <c r="G35" s="61"/>
      <c r="H35" s="106" t="str">
        <f>IF(L35=0,"",IF(L35&lt;=32,"≤ 32,OK!",""))</f>
        <v/>
      </c>
      <c r="K35" s="16" t="s">
        <v>93</v>
      </c>
      <c r="L35" s="66">
        <f>SUM(L18:L33)</f>
        <v>0</v>
      </c>
    </row>
    <row r="36" spans="1:13" x14ac:dyDescent="0.2">
      <c r="A36" s="61"/>
      <c r="B36" s="108"/>
      <c r="C36" s="93"/>
      <c r="D36" s="93"/>
      <c r="E36" s="94" t="s">
        <v>95</v>
      </c>
      <c r="F36" s="95">
        <f>MAX(F17:F32)</f>
        <v>0</v>
      </c>
      <c r="G36" s="61"/>
      <c r="H36" s="107" t="str">
        <f>IF(L36=0,"",IF(L36&lt;=8,"≤ 8,OK!",""))</f>
        <v/>
      </c>
      <c r="K36" s="16" t="s">
        <v>96</v>
      </c>
      <c r="L36" s="66">
        <f>MAX(L17:L34)</f>
        <v>0</v>
      </c>
      <c r="M36" s="1"/>
    </row>
    <row r="37" spans="1:13" ht="13.5" thickBot="1" x14ac:dyDescent="0.25">
      <c r="A37" s="67"/>
      <c r="B37" s="109"/>
      <c r="C37" s="96"/>
      <c r="D37" s="96"/>
      <c r="E37" s="97" t="s">
        <v>94</v>
      </c>
      <c r="F37" s="98">
        <f>SUM(F17:F32)/16</f>
        <v>0</v>
      </c>
      <c r="G37" s="67"/>
      <c r="H37" s="110"/>
      <c r="I37" s="96"/>
      <c r="J37" s="96"/>
      <c r="K37" s="97" t="s">
        <v>59</v>
      </c>
      <c r="L37" s="99">
        <f>SUM(L17:L34)/18</f>
        <v>0</v>
      </c>
      <c r="M37" s="1"/>
    </row>
  </sheetData>
  <sheetProtection algorithmName="SHA-512" hashValue="FeNG7IREAjXUzVyN0uq6bf9+lstdZJQBTz9FD3FT3++BpkEmEqCoNRCsXjYaK6L5ERoruaa/YgjCxmZIGwV+/g==" saltValue="t1hBv4nOEpeUMk7wIZPUiQ==" spinCount="100000" sheet="1" objects="1" scenarios="1" selectLockedCells="1"/>
  <customSheetViews>
    <customSheetView guid="{1A5E5CF9-8CE4-402A-94DE-9597AA20B551}" showGridLines="0" showRowCol="0" fitToPage="1" hiddenColumns="1">
      <selection activeCell="C7" sqref="C7"/>
      <pageMargins left="0.75" right="0.75" top="1" bottom="1" header="0.5" footer="0.5"/>
      <pageSetup scale="77" orientation="landscape" r:id="rId1"/>
      <headerFooter alignWithMargins="0"/>
    </customSheetView>
    <customSheetView guid="{5801231D-5E51-41F3-BF91-F6D58DB46E8D}" showGridLines="0" showRowCol="0" fitToPage="1" hiddenColumns="1">
      <selection activeCell="C7" sqref="C7"/>
      <pageMargins left="0.75" right="0.75" top="1" bottom="1" header="0.5" footer="0.5"/>
      <pageSetup scale="76" orientation="landscape" horizontalDpi="0" verticalDpi="0" r:id="rId2"/>
      <headerFooter alignWithMargins="0"/>
    </customSheetView>
    <customSheetView guid="{BBE139EF-37DB-4123-AB9B-6C1D6B71356E}" showGridLines="0" showRowCol="0" fitToPage="1" hiddenColumns="1">
      <selection activeCell="C7" sqref="C7"/>
      <pageMargins left="0.75" right="0.75" top="1" bottom="1" header="0.5" footer="0.5"/>
      <pageSetup scale="76" orientation="landscape" horizontalDpi="0" verticalDpi="0" r:id="rId3"/>
      <headerFooter alignWithMargins="0"/>
    </customSheetView>
    <customSheetView guid="{2E477797-535B-4F99-A994-982B34788FEC}" showGridLines="0" showRowCol="0" fitToPage="1" hiddenColumns="1">
      <selection activeCell="C7" sqref="C7"/>
      <pageMargins left="0.75" right="0.75" top="1" bottom="1" header="0.5" footer="0.5"/>
      <pageSetup scale="76" orientation="landscape" horizontalDpi="0" verticalDpi="0" r:id="rId4"/>
      <headerFooter alignWithMargins="0"/>
    </customSheetView>
    <customSheetView guid="{B1D96C90-7FD0-4F69-99C7-4CC34DA7E0EB}" showGridLines="0" showRowCol="0" fitToPage="1" hiddenColumns="1">
      <selection activeCell="C7" sqref="C7"/>
      <pageMargins left="0.75" right="0.75" top="1" bottom="1" header="0.5" footer="0.5"/>
      <pageSetup scale="77" orientation="landscape" r:id="rId5"/>
      <headerFooter alignWithMargins="0"/>
    </customSheetView>
  </customSheetViews>
  <phoneticPr fontId="2" type="noConversion"/>
  <hyperlinks>
    <hyperlink ref="U1" r:id="rId6" xr:uid="{00000000-0004-0000-0100-000000000000}"/>
  </hyperlinks>
  <pageMargins left="0.75" right="0.75" top="1" bottom="1" header="0.5" footer="0.5"/>
  <pageSetup scale="77" orientation="landscape" r:id="rId7"/>
  <headerFooter alignWithMargins="0"/>
  <ignoredErrors>
    <ignoredError sqref="D16 J16" numberStoredAsText="1"/>
  </ignoredErrors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1" r:id="rId10" name="Drop Down 7">
              <controlPr defaultSize="0" autoLine="0" autoPict="0">
                <anchor moveWithCells="1">
                  <from>
                    <xdr:col>3</xdr:col>
                    <xdr:colOff>38100</xdr:colOff>
                    <xdr:row>2</xdr:row>
                    <xdr:rowOff>142875</xdr:rowOff>
                  </from>
                  <to>
                    <xdr:col>5</xdr:col>
                    <xdr:colOff>76200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Drop Down 8">
              <controlPr defaultSize="0" autoLine="0" autoPict="0">
                <anchor moveWithCells="1">
                  <from>
                    <xdr:col>3</xdr:col>
                    <xdr:colOff>38100</xdr:colOff>
                    <xdr:row>5</xdr:row>
                    <xdr:rowOff>142875</xdr:rowOff>
                  </from>
                  <to>
                    <xdr:col>5</xdr:col>
                    <xdr:colOff>76200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P118"/>
  <sheetViews>
    <sheetView workbookViewId="0"/>
  </sheetViews>
  <sheetFormatPr defaultRowHeight="12.75" x14ac:dyDescent="0.2"/>
  <cols>
    <col min="1" max="1" width="11.140625" bestFit="1" customWidth="1"/>
    <col min="4" max="4" width="5.85546875" customWidth="1"/>
    <col min="5" max="66" width="4.7109375" customWidth="1"/>
  </cols>
  <sheetData>
    <row r="1" spans="1:66" s="2" customFormat="1" x14ac:dyDescent="0.2">
      <c r="A1" s="3"/>
      <c r="B1" s="2" t="s">
        <v>90</v>
      </c>
      <c r="C1" s="2" t="s">
        <v>0</v>
      </c>
      <c r="D1" s="2" t="s">
        <v>1</v>
      </c>
      <c r="E1" s="3">
        <v>30</v>
      </c>
      <c r="F1" s="2">
        <f t="shared" ref="F1:AK1" si="0">E1-1</f>
        <v>29</v>
      </c>
      <c r="G1" s="2">
        <f t="shared" si="0"/>
        <v>28</v>
      </c>
      <c r="H1" s="2">
        <f t="shared" si="0"/>
        <v>27</v>
      </c>
      <c r="I1" s="2">
        <f t="shared" si="0"/>
        <v>26</v>
      </c>
      <c r="J1" s="2">
        <f t="shared" si="0"/>
        <v>25</v>
      </c>
      <c r="K1" s="2">
        <f t="shared" si="0"/>
        <v>24</v>
      </c>
      <c r="L1" s="2">
        <f t="shared" si="0"/>
        <v>23</v>
      </c>
      <c r="M1" s="2">
        <f t="shared" si="0"/>
        <v>22</v>
      </c>
      <c r="N1" s="2">
        <f t="shared" si="0"/>
        <v>21</v>
      </c>
      <c r="O1" s="2">
        <f t="shared" si="0"/>
        <v>20</v>
      </c>
      <c r="P1" s="2">
        <f t="shared" si="0"/>
        <v>19</v>
      </c>
      <c r="Q1" s="2">
        <f t="shared" si="0"/>
        <v>18</v>
      </c>
      <c r="R1" s="2">
        <f t="shared" si="0"/>
        <v>17</v>
      </c>
      <c r="S1" s="2">
        <f t="shared" si="0"/>
        <v>16</v>
      </c>
      <c r="T1" s="2">
        <f t="shared" si="0"/>
        <v>15</v>
      </c>
      <c r="U1" s="2">
        <f t="shared" si="0"/>
        <v>14</v>
      </c>
      <c r="V1" s="2">
        <f t="shared" si="0"/>
        <v>13</v>
      </c>
      <c r="W1" s="2">
        <f t="shared" si="0"/>
        <v>12</v>
      </c>
      <c r="X1" s="2">
        <f t="shared" si="0"/>
        <v>11</v>
      </c>
      <c r="Y1" s="2">
        <f t="shared" si="0"/>
        <v>10</v>
      </c>
      <c r="Z1" s="2">
        <f t="shared" si="0"/>
        <v>9</v>
      </c>
      <c r="AA1" s="2">
        <f t="shared" si="0"/>
        <v>8</v>
      </c>
      <c r="AB1" s="2">
        <f t="shared" si="0"/>
        <v>7</v>
      </c>
      <c r="AC1" s="2">
        <f t="shared" si="0"/>
        <v>6</v>
      </c>
      <c r="AD1" s="2">
        <f t="shared" si="0"/>
        <v>5</v>
      </c>
      <c r="AE1" s="2">
        <f t="shared" si="0"/>
        <v>4</v>
      </c>
      <c r="AF1" s="2">
        <f t="shared" si="0"/>
        <v>3</v>
      </c>
      <c r="AG1" s="2">
        <f t="shared" si="0"/>
        <v>2</v>
      </c>
      <c r="AH1" s="2">
        <f t="shared" si="0"/>
        <v>1</v>
      </c>
      <c r="AI1" s="2">
        <f t="shared" si="0"/>
        <v>0</v>
      </c>
      <c r="AJ1" s="2">
        <f t="shared" si="0"/>
        <v>-1</v>
      </c>
      <c r="AK1" s="2">
        <f t="shared" si="0"/>
        <v>-2</v>
      </c>
      <c r="AL1" s="2">
        <f t="shared" ref="AL1:BN1" si="1">AK1-1</f>
        <v>-3</v>
      </c>
      <c r="AM1" s="2">
        <f t="shared" si="1"/>
        <v>-4</v>
      </c>
      <c r="AN1" s="2">
        <f t="shared" si="1"/>
        <v>-5</v>
      </c>
      <c r="AO1" s="2">
        <f t="shared" si="1"/>
        <v>-6</v>
      </c>
      <c r="AP1" s="2">
        <f t="shared" si="1"/>
        <v>-7</v>
      </c>
      <c r="AQ1" s="2">
        <f t="shared" si="1"/>
        <v>-8</v>
      </c>
      <c r="AR1" s="2">
        <f t="shared" si="1"/>
        <v>-9</v>
      </c>
      <c r="AS1" s="2">
        <f t="shared" si="1"/>
        <v>-10</v>
      </c>
      <c r="AT1" s="2">
        <f t="shared" si="1"/>
        <v>-11</v>
      </c>
      <c r="AU1" s="2">
        <f t="shared" si="1"/>
        <v>-12</v>
      </c>
      <c r="AV1" s="2">
        <f t="shared" si="1"/>
        <v>-13</v>
      </c>
      <c r="AW1" s="2">
        <f t="shared" si="1"/>
        <v>-14</v>
      </c>
      <c r="AX1" s="2">
        <f t="shared" si="1"/>
        <v>-15</v>
      </c>
      <c r="AY1" s="2">
        <f t="shared" si="1"/>
        <v>-16</v>
      </c>
      <c r="AZ1" s="2">
        <f t="shared" si="1"/>
        <v>-17</v>
      </c>
      <c r="BA1" s="2">
        <f t="shared" si="1"/>
        <v>-18</v>
      </c>
      <c r="BB1" s="2">
        <f t="shared" si="1"/>
        <v>-19</v>
      </c>
      <c r="BC1" s="2">
        <f t="shared" si="1"/>
        <v>-20</v>
      </c>
      <c r="BD1" s="2">
        <f t="shared" si="1"/>
        <v>-21</v>
      </c>
      <c r="BE1" s="2">
        <f t="shared" si="1"/>
        <v>-22</v>
      </c>
      <c r="BF1" s="2">
        <f t="shared" si="1"/>
        <v>-23</v>
      </c>
      <c r="BG1" s="2">
        <f t="shared" si="1"/>
        <v>-24</v>
      </c>
      <c r="BH1" s="2">
        <f t="shared" si="1"/>
        <v>-25</v>
      </c>
      <c r="BI1" s="2">
        <f t="shared" si="1"/>
        <v>-26</v>
      </c>
      <c r="BJ1" s="2">
        <f t="shared" si="1"/>
        <v>-27</v>
      </c>
      <c r="BK1" s="2">
        <f t="shared" si="1"/>
        <v>-28</v>
      </c>
      <c r="BL1" s="2">
        <f t="shared" si="1"/>
        <v>-29</v>
      </c>
      <c r="BM1" s="2">
        <f t="shared" si="1"/>
        <v>-30</v>
      </c>
      <c r="BN1" s="2">
        <f t="shared" si="1"/>
        <v>-31</v>
      </c>
    </row>
    <row r="2" spans="1:66" x14ac:dyDescent="0.2">
      <c r="B2" s="6">
        <f>Conc_Single!B4</f>
        <v>0</v>
      </c>
      <c r="C2" s="83">
        <v>100</v>
      </c>
      <c r="D2" s="1">
        <v>27</v>
      </c>
      <c r="E2">
        <f>IF($D2+E$1&lt;0,0,$D2+E$1)</f>
        <v>57</v>
      </c>
      <c r="F2">
        <f t="shared" ref="E2:N11" si="2">IF($D2+F$1&lt;0,0,$D2+F$1)</f>
        <v>56</v>
      </c>
      <c r="G2">
        <f t="shared" si="2"/>
        <v>55</v>
      </c>
      <c r="H2">
        <f t="shared" si="2"/>
        <v>54</v>
      </c>
      <c r="I2">
        <f t="shared" si="2"/>
        <v>53</v>
      </c>
      <c r="J2">
        <f t="shared" si="2"/>
        <v>52</v>
      </c>
      <c r="K2">
        <f t="shared" si="2"/>
        <v>51</v>
      </c>
      <c r="L2">
        <f t="shared" si="2"/>
        <v>50</v>
      </c>
      <c r="M2">
        <f t="shared" si="2"/>
        <v>49</v>
      </c>
      <c r="N2">
        <f t="shared" si="2"/>
        <v>48</v>
      </c>
      <c r="O2">
        <f t="shared" ref="O2:X11" si="3">IF($D2+O$1&lt;0,0,$D2+O$1)</f>
        <v>47</v>
      </c>
      <c r="P2">
        <f t="shared" si="3"/>
        <v>46</v>
      </c>
      <c r="Q2">
        <f t="shared" si="3"/>
        <v>45</v>
      </c>
      <c r="R2">
        <f t="shared" si="3"/>
        <v>44</v>
      </c>
      <c r="S2">
        <f t="shared" si="3"/>
        <v>43</v>
      </c>
      <c r="T2">
        <f t="shared" si="3"/>
        <v>42</v>
      </c>
      <c r="U2">
        <f t="shared" si="3"/>
        <v>41</v>
      </c>
      <c r="V2">
        <f t="shared" si="3"/>
        <v>40</v>
      </c>
      <c r="W2">
        <f t="shared" si="3"/>
        <v>39</v>
      </c>
      <c r="X2">
        <f t="shared" si="3"/>
        <v>38</v>
      </c>
      <c r="Y2">
        <f t="shared" ref="Y2:AH11" si="4">IF($D2+Y$1&lt;0,0,$D2+Y$1)</f>
        <v>37</v>
      </c>
      <c r="Z2">
        <f t="shared" si="4"/>
        <v>36</v>
      </c>
      <c r="AA2">
        <f t="shared" si="4"/>
        <v>35</v>
      </c>
      <c r="AB2">
        <f t="shared" si="4"/>
        <v>34</v>
      </c>
      <c r="AC2">
        <f t="shared" si="4"/>
        <v>33</v>
      </c>
      <c r="AD2">
        <f t="shared" si="4"/>
        <v>32</v>
      </c>
      <c r="AE2">
        <f t="shared" si="4"/>
        <v>31</v>
      </c>
      <c r="AF2">
        <f t="shared" si="4"/>
        <v>30</v>
      </c>
      <c r="AG2">
        <f t="shared" si="4"/>
        <v>29</v>
      </c>
      <c r="AH2">
        <f t="shared" si="4"/>
        <v>28</v>
      </c>
      <c r="AI2">
        <f t="shared" ref="AI2:AR11" si="5">IF($D2+AI$1&lt;0,0,$D2+AI$1)</f>
        <v>27</v>
      </c>
      <c r="AJ2">
        <f t="shared" si="5"/>
        <v>26</v>
      </c>
      <c r="AK2">
        <f t="shared" si="5"/>
        <v>25</v>
      </c>
      <c r="AL2">
        <f t="shared" si="5"/>
        <v>24</v>
      </c>
      <c r="AM2">
        <f t="shared" si="5"/>
        <v>23</v>
      </c>
      <c r="AN2">
        <f t="shared" si="5"/>
        <v>22</v>
      </c>
      <c r="AO2">
        <f t="shared" si="5"/>
        <v>21</v>
      </c>
      <c r="AP2">
        <f t="shared" si="5"/>
        <v>20</v>
      </c>
      <c r="AQ2">
        <f t="shared" si="5"/>
        <v>19</v>
      </c>
      <c r="AR2">
        <f t="shared" si="5"/>
        <v>18</v>
      </c>
      <c r="AS2">
        <f t="shared" ref="AS2:BB11" si="6">IF($D2+AS$1&lt;0,0,$D2+AS$1)</f>
        <v>17</v>
      </c>
      <c r="AT2">
        <f t="shared" si="6"/>
        <v>16</v>
      </c>
      <c r="AU2">
        <f t="shared" si="6"/>
        <v>15</v>
      </c>
      <c r="AV2">
        <f t="shared" si="6"/>
        <v>14</v>
      </c>
      <c r="AW2">
        <f t="shared" si="6"/>
        <v>13</v>
      </c>
      <c r="AX2">
        <f t="shared" si="6"/>
        <v>12</v>
      </c>
      <c r="AY2">
        <f t="shared" si="6"/>
        <v>11</v>
      </c>
      <c r="AZ2">
        <f t="shared" si="6"/>
        <v>10</v>
      </c>
      <c r="BA2">
        <f t="shared" si="6"/>
        <v>9</v>
      </c>
      <c r="BB2">
        <f t="shared" si="6"/>
        <v>8</v>
      </c>
      <c r="BC2">
        <f t="shared" ref="BC2:BN11" si="7">IF($D2+BC$1&lt;0,0,$D2+BC$1)</f>
        <v>7</v>
      </c>
      <c r="BD2">
        <f t="shared" si="7"/>
        <v>6</v>
      </c>
      <c r="BE2">
        <f t="shared" si="7"/>
        <v>5</v>
      </c>
      <c r="BF2">
        <f t="shared" si="7"/>
        <v>4</v>
      </c>
      <c r="BG2">
        <f t="shared" si="7"/>
        <v>3</v>
      </c>
      <c r="BH2">
        <f t="shared" si="7"/>
        <v>2</v>
      </c>
      <c r="BI2">
        <f t="shared" si="7"/>
        <v>1</v>
      </c>
      <c r="BJ2">
        <f t="shared" si="7"/>
        <v>0</v>
      </c>
      <c r="BK2">
        <f t="shared" si="7"/>
        <v>0</v>
      </c>
      <c r="BL2">
        <f t="shared" si="7"/>
        <v>0</v>
      </c>
      <c r="BM2">
        <f t="shared" si="7"/>
        <v>0</v>
      </c>
      <c r="BN2">
        <f t="shared" si="7"/>
        <v>0</v>
      </c>
    </row>
    <row r="3" spans="1:66" x14ac:dyDescent="0.2">
      <c r="B3" s="6">
        <f>Conc_Single!B5</f>
        <v>0</v>
      </c>
      <c r="C3" s="83">
        <v>125</v>
      </c>
      <c r="D3" s="1">
        <v>32</v>
      </c>
      <c r="E3">
        <f t="shared" si="2"/>
        <v>62</v>
      </c>
      <c r="F3">
        <f t="shared" si="2"/>
        <v>61</v>
      </c>
      <c r="G3">
        <f t="shared" si="2"/>
        <v>60</v>
      </c>
      <c r="H3">
        <f t="shared" si="2"/>
        <v>59</v>
      </c>
      <c r="I3">
        <f t="shared" si="2"/>
        <v>58</v>
      </c>
      <c r="J3">
        <f t="shared" si="2"/>
        <v>57</v>
      </c>
      <c r="K3">
        <f t="shared" si="2"/>
        <v>56</v>
      </c>
      <c r="L3">
        <f t="shared" si="2"/>
        <v>55</v>
      </c>
      <c r="M3">
        <f t="shared" si="2"/>
        <v>54</v>
      </c>
      <c r="N3">
        <f t="shared" si="2"/>
        <v>53</v>
      </c>
      <c r="O3">
        <f t="shared" si="3"/>
        <v>52</v>
      </c>
      <c r="P3">
        <f t="shared" si="3"/>
        <v>51</v>
      </c>
      <c r="Q3">
        <f t="shared" si="3"/>
        <v>50</v>
      </c>
      <c r="R3">
        <f t="shared" si="3"/>
        <v>49</v>
      </c>
      <c r="S3">
        <f t="shared" si="3"/>
        <v>48</v>
      </c>
      <c r="T3">
        <f t="shared" si="3"/>
        <v>47</v>
      </c>
      <c r="U3">
        <f t="shared" si="3"/>
        <v>46</v>
      </c>
      <c r="V3">
        <f t="shared" si="3"/>
        <v>45</v>
      </c>
      <c r="W3">
        <f t="shared" si="3"/>
        <v>44</v>
      </c>
      <c r="X3">
        <f t="shared" si="3"/>
        <v>43</v>
      </c>
      <c r="Y3">
        <f t="shared" si="4"/>
        <v>42</v>
      </c>
      <c r="Z3">
        <f t="shared" si="4"/>
        <v>41</v>
      </c>
      <c r="AA3">
        <f t="shared" si="4"/>
        <v>40</v>
      </c>
      <c r="AB3">
        <f t="shared" si="4"/>
        <v>39</v>
      </c>
      <c r="AC3">
        <f t="shared" si="4"/>
        <v>38</v>
      </c>
      <c r="AD3">
        <f t="shared" si="4"/>
        <v>37</v>
      </c>
      <c r="AE3">
        <f t="shared" si="4"/>
        <v>36</v>
      </c>
      <c r="AF3">
        <f t="shared" si="4"/>
        <v>35</v>
      </c>
      <c r="AG3">
        <f t="shared" si="4"/>
        <v>34</v>
      </c>
      <c r="AH3">
        <f t="shared" si="4"/>
        <v>33</v>
      </c>
      <c r="AI3">
        <f t="shared" si="5"/>
        <v>32</v>
      </c>
      <c r="AJ3">
        <f t="shared" si="5"/>
        <v>31</v>
      </c>
      <c r="AK3">
        <f t="shared" si="5"/>
        <v>30</v>
      </c>
      <c r="AL3">
        <f t="shared" si="5"/>
        <v>29</v>
      </c>
      <c r="AM3">
        <f t="shared" si="5"/>
        <v>28</v>
      </c>
      <c r="AN3">
        <f t="shared" si="5"/>
        <v>27</v>
      </c>
      <c r="AO3">
        <f t="shared" si="5"/>
        <v>26</v>
      </c>
      <c r="AP3">
        <f t="shared" si="5"/>
        <v>25</v>
      </c>
      <c r="AQ3">
        <f t="shared" si="5"/>
        <v>24</v>
      </c>
      <c r="AR3">
        <f t="shared" si="5"/>
        <v>23</v>
      </c>
      <c r="AS3">
        <f t="shared" si="6"/>
        <v>22</v>
      </c>
      <c r="AT3">
        <f t="shared" si="6"/>
        <v>21</v>
      </c>
      <c r="AU3">
        <f t="shared" si="6"/>
        <v>20</v>
      </c>
      <c r="AV3">
        <f t="shared" si="6"/>
        <v>19</v>
      </c>
      <c r="AW3">
        <f t="shared" si="6"/>
        <v>18</v>
      </c>
      <c r="AX3">
        <f t="shared" si="6"/>
        <v>17</v>
      </c>
      <c r="AY3">
        <f t="shared" si="6"/>
        <v>16</v>
      </c>
      <c r="AZ3">
        <f t="shared" si="6"/>
        <v>15</v>
      </c>
      <c r="BA3">
        <f t="shared" si="6"/>
        <v>14</v>
      </c>
      <c r="BB3">
        <f t="shared" si="6"/>
        <v>13</v>
      </c>
      <c r="BC3">
        <f t="shared" si="7"/>
        <v>12</v>
      </c>
      <c r="BD3">
        <f t="shared" si="7"/>
        <v>11</v>
      </c>
      <c r="BE3">
        <f t="shared" si="7"/>
        <v>10</v>
      </c>
      <c r="BF3">
        <f t="shared" si="7"/>
        <v>9</v>
      </c>
      <c r="BG3">
        <f t="shared" si="7"/>
        <v>8</v>
      </c>
      <c r="BH3">
        <f t="shared" si="7"/>
        <v>7</v>
      </c>
      <c r="BI3">
        <f t="shared" si="7"/>
        <v>6</v>
      </c>
      <c r="BJ3">
        <f t="shared" si="7"/>
        <v>5</v>
      </c>
      <c r="BK3">
        <f t="shared" si="7"/>
        <v>4</v>
      </c>
      <c r="BL3">
        <f t="shared" si="7"/>
        <v>3</v>
      </c>
      <c r="BM3">
        <f t="shared" si="7"/>
        <v>2</v>
      </c>
      <c r="BN3">
        <f t="shared" si="7"/>
        <v>1</v>
      </c>
    </row>
    <row r="4" spans="1:66" x14ac:dyDescent="0.2">
      <c r="B4" s="6">
        <f>Conc_Single!B6</f>
        <v>0</v>
      </c>
      <c r="C4" s="83">
        <v>160</v>
      </c>
      <c r="D4" s="1">
        <v>37</v>
      </c>
      <c r="E4">
        <f t="shared" si="2"/>
        <v>67</v>
      </c>
      <c r="F4">
        <f t="shared" si="2"/>
        <v>66</v>
      </c>
      <c r="G4">
        <f t="shared" si="2"/>
        <v>65</v>
      </c>
      <c r="H4">
        <f t="shared" si="2"/>
        <v>64</v>
      </c>
      <c r="I4">
        <f t="shared" si="2"/>
        <v>63</v>
      </c>
      <c r="J4">
        <f t="shared" si="2"/>
        <v>62</v>
      </c>
      <c r="K4">
        <f t="shared" si="2"/>
        <v>61</v>
      </c>
      <c r="L4">
        <f t="shared" si="2"/>
        <v>60</v>
      </c>
      <c r="M4">
        <f t="shared" si="2"/>
        <v>59</v>
      </c>
      <c r="N4">
        <f t="shared" si="2"/>
        <v>58</v>
      </c>
      <c r="O4">
        <f t="shared" si="3"/>
        <v>57</v>
      </c>
      <c r="P4">
        <f t="shared" si="3"/>
        <v>56</v>
      </c>
      <c r="Q4">
        <f t="shared" si="3"/>
        <v>55</v>
      </c>
      <c r="R4">
        <f t="shared" si="3"/>
        <v>54</v>
      </c>
      <c r="S4">
        <f t="shared" si="3"/>
        <v>53</v>
      </c>
      <c r="T4">
        <f t="shared" si="3"/>
        <v>52</v>
      </c>
      <c r="U4">
        <f t="shared" si="3"/>
        <v>51</v>
      </c>
      <c r="V4">
        <f t="shared" si="3"/>
        <v>50</v>
      </c>
      <c r="W4">
        <f t="shared" si="3"/>
        <v>49</v>
      </c>
      <c r="X4">
        <f t="shared" si="3"/>
        <v>48</v>
      </c>
      <c r="Y4">
        <f t="shared" si="4"/>
        <v>47</v>
      </c>
      <c r="Z4">
        <f t="shared" si="4"/>
        <v>46</v>
      </c>
      <c r="AA4">
        <f t="shared" si="4"/>
        <v>45</v>
      </c>
      <c r="AB4">
        <f t="shared" si="4"/>
        <v>44</v>
      </c>
      <c r="AC4">
        <f t="shared" si="4"/>
        <v>43</v>
      </c>
      <c r="AD4">
        <f t="shared" si="4"/>
        <v>42</v>
      </c>
      <c r="AE4">
        <f t="shared" si="4"/>
        <v>41</v>
      </c>
      <c r="AF4">
        <f t="shared" si="4"/>
        <v>40</v>
      </c>
      <c r="AG4">
        <f t="shared" si="4"/>
        <v>39</v>
      </c>
      <c r="AH4">
        <f t="shared" si="4"/>
        <v>38</v>
      </c>
      <c r="AI4">
        <f t="shared" si="5"/>
        <v>37</v>
      </c>
      <c r="AJ4">
        <f t="shared" si="5"/>
        <v>36</v>
      </c>
      <c r="AK4">
        <f t="shared" si="5"/>
        <v>35</v>
      </c>
      <c r="AL4">
        <f t="shared" si="5"/>
        <v>34</v>
      </c>
      <c r="AM4">
        <f t="shared" si="5"/>
        <v>33</v>
      </c>
      <c r="AN4">
        <f t="shared" si="5"/>
        <v>32</v>
      </c>
      <c r="AO4">
        <f t="shared" si="5"/>
        <v>31</v>
      </c>
      <c r="AP4">
        <f t="shared" si="5"/>
        <v>30</v>
      </c>
      <c r="AQ4">
        <f t="shared" si="5"/>
        <v>29</v>
      </c>
      <c r="AR4">
        <f t="shared" si="5"/>
        <v>28</v>
      </c>
      <c r="AS4">
        <f t="shared" si="6"/>
        <v>27</v>
      </c>
      <c r="AT4">
        <f t="shared" si="6"/>
        <v>26</v>
      </c>
      <c r="AU4">
        <f t="shared" si="6"/>
        <v>25</v>
      </c>
      <c r="AV4">
        <f t="shared" si="6"/>
        <v>24</v>
      </c>
      <c r="AW4">
        <f t="shared" si="6"/>
        <v>23</v>
      </c>
      <c r="AX4">
        <f t="shared" si="6"/>
        <v>22</v>
      </c>
      <c r="AY4">
        <f t="shared" si="6"/>
        <v>21</v>
      </c>
      <c r="AZ4">
        <f t="shared" si="6"/>
        <v>20</v>
      </c>
      <c r="BA4">
        <f t="shared" si="6"/>
        <v>19</v>
      </c>
      <c r="BB4">
        <f t="shared" si="6"/>
        <v>18</v>
      </c>
      <c r="BC4">
        <f t="shared" si="7"/>
        <v>17</v>
      </c>
      <c r="BD4">
        <f t="shared" si="7"/>
        <v>16</v>
      </c>
      <c r="BE4">
        <f t="shared" si="7"/>
        <v>15</v>
      </c>
      <c r="BF4">
        <f t="shared" si="7"/>
        <v>14</v>
      </c>
      <c r="BG4">
        <f t="shared" si="7"/>
        <v>13</v>
      </c>
      <c r="BH4">
        <f t="shared" si="7"/>
        <v>12</v>
      </c>
      <c r="BI4">
        <f t="shared" si="7"/>
        <v>11</v>
      </c>
      <c r="BJ4">
        <f t="shared" si="7"/>
        <v>10</v>
      </c>
      <c r="BK4">
        <f t="shared" si="7"/>
        <v>9</v>
      </c>
      <c r="BL4">
        <f t="shared" si="7"/>
        <v>8</v>
      </c>
      <c r="BM4">
        <f t="shared" si="7"/>
        <v>7</v>
      </c>
      <c r="BN4">
        <f t="shared" si="7"/>
        <v>6</v>
      </c>
    </row>
    <row r="5" spans="1:66" x14ac:dyDescent="0.2">
      <c r="B5" s="6">
        <f>Conc_Single!B7</f>
        <v>0</v>
      </c>
      <c r="C5" s="83">
        <v>200</v>
      </c>
      <c r="D5" s="1">
        <v>42</v>
      </c>
      <c r="E5">
        <f t="shared" si="2"/>
        <v>72</v>
      </c>
      <c r="F5">
        <f t="shared" si="2"/>
        <v>71</v>
      </c>
      <c r="G5">
        <f t="shared" si="2"/>
        <v>70</v>
      </c>
      <c r="H5">
        <f t="shared" si="2"/>
        <v>69</v>
      </c>
      <c r="I5">
        <f t="shared" si="2"/>
        <v>68</v>
      </c>
      <c r="J5">
        <f t="shared" si="2"/>
        <v>67</v>
      </c>
      <c r="K5">
        <f t="shared" si="2"/>
        <v>66</v>
      </c>
      <c r="L5">
        <f t="shared" si="2"/>
        <v>65</v>
      </c>
      <c r="M5">
        <f t="shared" si="2"/>
        <v>64</v>
      </c>
      <c r="N5">
        <f t="shared" si="2"/>
        <v>63</v>
      </c>
      <c r="O5">
        <f t="shared" si="3"/>
        <v>62</v>
      </c>
      <c r="P5">
        <f t="shared" si="3"/>
        <v>61</v>
      </c>
      <c r="Q5">
        <f t="shared" si="3"/>
        <v>60</v>
      </c>
      <c r="R5">
        <f t="shared" si="3"/>
        <v>59</v>
      </c>
      <c r="S5">
        <f t="shared" si="3"/>
        <v>58</v>
      </c>
      <c r="T5">
        <f t="shared" si="3"/>
        <v>57</v>
      </c>
      <c r="U5">
        <f t="shared" si="3"/>
        <v>56</v>
      </c>
      <c r="V5">
        <f t="shared" si="3"/>
        <v>55</v>
      </c>
      <c r="W5">
        <f t="shared" si="3"/>
        <v>54</v>
      </c>
      <c r="X5">
        <f t="shared" si="3"/>
        <v>53</v>
      </c>
      <c r="Y5">
        <f t="shared" si="4"/>
        <v>52</v>
      </c>
      <c r="Z5">
        <f t="shared" si="4"/>
        <v>51</v>
      </c>
      <c r="AA5">
        <f t="shared" si="4"/>
        <v>50</v>
      </c>
      <c r="AB5">
        <f t="shared" si="4"/>
        <v>49</v>
      </c>
      <c r="AC5">
        <f t="shared" si="4"/>
        <v>48</v>
      </c>
      <c r="AD5">
        <f t="shared" si="4"/>
        <v>47</v>
      </c>
      <c r="AE5">
        <f t="shared" si="4"/>
        <v>46</v>
      </c>
      <c r="AF5">
        <f t="shared" si="4"/>
        <v>45</v>
      </c>
      <c r="AG5">
        <f t="shared" si="4"/>
        <v>44</v>
      </c>
      <c r="AH5">
        <f t="shared" si="4"/>
        <v>43</v>
      </c>
      <c r="AI5">
        <f t="shared" si="5"/>
        <v>42</v>
      </c>
      <c r="AJ5">
        <f t="shared" si="5"/>
        <v>41</v>
      </c>
      <c r="AK5">
        <f t="shared" si="5"/>
        <v>40</v>
      </c>
      <c r="AL5">
        <f t="shared" si="5"/>
        <v>39</v>
      </c>
      <c r="AM5">
        <f t="shared" si="5"/>
        <v>38</v>
      </c>
      <c r="AN5">
        <f t="shared" si="5"/>
        <v>37</v>
      </c>
      <c r="AO5">
        <f t="shared" si="5"/>
        <v>36</v>
      </c>
      <c r="AP5">
        <f t="shared" si="5"/>
        <v>35</v>
      </c>
      <c r="AQ5">
        <f t="shared" si="5"/>
        <v>34</v>
      </c>
      <c r="AR5">
        <f t="shared" si="5"/>
        <v>33</v>
      </c>
      <c r="AS5">
        <f t="shared" si="6"/>
        <v>32</v>
      </c>
      <c r="AT5">
        <f t="shared" si="6"/>
        <v>31</v>
      </c>
      <c r="AU5">
        <f t="shared" si="6"/>
        <v>30</v>
      </c>
      <c r="AV5">
        <f t="shared" si="6"/>
        <v>29</v>
      </c>
      <c r="AW5">
        <f t="shared" si="6"/>
        <v>28</v>
      </c>
      <c r="AX5">
        <f t="shared" si="6"/>
        <v>27</v>
      </c>
      <c r="AY5">
        <f t="shared" si="6"/>
        <v>26</v>
      </c>
      <c r="AZ5">
        <f t="shared" si="6"/>
        <v>25</v>
      </c>
      <c r="BA5">
        <f t="shared" si="6"/>
        <v>24</v>
      </c>
      <c r="BB5">
        <f t="shared" si="6"/>
        <v>23</v>
      </c>
      <c r="BC5">
        <f t="shared" si="7"/>
        <v>22</v>
      </c>
      <c r="BD5">
        <f t="shared" si="7"/>
        <v>21</v>
      </c>
      <c r="BE5">
        <f t="shared" si="7"/>
        <v>20</v>
      </c>
      <c r="BF5">
        <f t="shared" si="7"/>
        <v>19</v>
      </c>
      <c r="BG5">
        <f t="shared" si="7"/>
        <v>18</v>
      </c>
      <c r="BH5">
        <f t="shared" si="7"/>
        <v>17</v>
      </c>
      <c r="BI5">
        <f t="shared" si="7"/>
        <v>16</v>
      </c>
      <c r="BJ5">
        <f t="shared" si="7"/>
        <v>15</v>
      </c>
      <c r="BK5">
        <f t="shared" si="7"/>
        <v>14</v>
      </c>
      <c r="BL5">
        <f t="shared" si="7"/>
        <v>13</v>
      </c>
      <c r="BM5">
        <f t="shared" si="7"/>
        <v>12</v>
      </c>
      <c r="BN5">
        <f t="shared" si="7"/>
        <v>11</v>
      </c>
    </row>
    <row r="6" spans="1:66" x14ac:dyDescent="0.2">
      <c r="B6" s="6">
        <f>Conc_Single!B8</f>
        <v>0</v>
      </c>
      <c r="C6" s="83">
        <v>250</v>
      </c>
      <c r="D6" s="1">
        <v>45</v>
      </c>
      <c r="E6">
        <f t="shared" si="2"/>
        <v>75</v>
      </c>
      <c r="F6">
        <f t="shared" si="2"/>
        <v>74</v>
      </c>
      <c r="G6">
        <f t="shared" si="2"/>
        <v>73</v>
      </c>
      <c r="H6">
        <f t="shared" si="2"/>
        <v>72</v>
      </c>
      <c r="I6">
        <f t="shared" si="2"/>
        <v>71</v>
      </c>
      <c r="J6">
        <f t="shared" si="2"/>
        <v>70</v>
      </c>
      <c r="K6">
        <f t="shared" si="2"/>
        <v>69</v>
      </c>
      <c r="L6">
        <f t="shared" si="2"/>
        <v>68</v>
      </c>
      <c r="M6">
        <f t="shared" si="2"/>
        <v>67</v>
      </c>
      <c r="N6">
        <f t="shared" si="2"/>
        <v>66</v>
      </c>
      <c r="O6">
        <f t="shared" si="3"/>
        <v>65</v>
      </c>
      <c r="P6">
        <f t="shared" si="3"/>
        <v>64</v>
      </c>
      <c r="Q6">
        <f t="shared" si="3"/>
        <v>63</v>
      </c>
      <c r="R6">
        <f t="shared" si="3"/>
        <v>62</v>
      </c>
      <c r="S6">
        <f t="shared" si="3"/>
        <v>61</v>
      </c>
      <c r="T6">
        <f t="shared" si="3"/>
        <v>60</v>
      </c>
      <c r="U6">
        <f t="shared" si="3"/>
        <v>59</v>
      </c>
      <c r="V6">
        <f t="shared" si="3"/>
        <v>58</v>
      </c>
      <c r="W6">
        <f t="shared" si="3"/>
        <v>57</v>
      </c>
      <c r="X6">
        <f t="shared" si="3"/>
        <v>56</v>
      </c>
      <c r="Y6">
        <f t="shared" si="4"/>
        <v>55</v>
      </c>
      <c r="Z6">
        <f t="shared" si="4"/>
        <v>54</v>
      </c>
      <c r="AA6">
        <f t="shared" si="4"/>
        <v>53</v>
      </c>
      <c r="AB6">
        <f t="shared" si="4"/>
        <v>52</v>
      </c>
      <c r="AC6">
        <f t="shared" si="4"/>
        <v>51</v>
      </c>
      <c r="AD6">
        <f t="shared" si="4"/>
        <v>50</v>
      </c>
      <c r="AE6">
        <f t="shared" si="4"/>
        <v>49</v>
      </c>
      <c r="AF6">
        <f t="shared" si="4"/>
        <v>48</v>
      </c>
      <c r="AG6">
        <f t="shared" si="4"/>
        <v>47</v>
      </c>
      <c r="AH6">
        <f t="shared" si="4"/>
        <v>46</v>
      </c>
      <c r="AI6">
        <f t="shared" si="5"/>
        <v>45</v>
      </c>
      <c r="AJ6">
        <f t="shared" si="5"/>
        <v>44</v>
      </c>
      <c r="AK6">
        <f t="shared" si="5"/>
        <v>43</v>
      </c>
      <c r="AL6">
        <f t="shared" si="5"/>
        <v>42</v>
      </c>
      <c r="AM6">
        <f t="shared" si="5"/>
        <v>41</v>
      </c>
      <c r="AN6">
        <f t="shared" si="5"/>
        <v>40</v>
      </c>
      <c r="AO6">
        <f t="shared" si="5"/>
        <v>39</v>
      </c>
      <c r="AP6">
        <f t="shared" si="5"/>
        <v>38</v>
      </c>
      <c r="AQ6">
        <f t="shared" si="5"/>
        <v>37</v>
      </c>
      <c r="AR6">
        <f t="shared" si="5"/>
        <v>36</v>
      </c>
      <c r="AS6">
        <f t="shared" si="6"/>
        <v>35</v>
      </c>
      <c r="AT6">
        <f t="shared" si="6"/>
        <v>34</v>
      </c>
      <c r="AU6">
        <f t="shared" si="6"/>
        <v>33</v>
      </c>
      <c r="AV6">
        <f t="shared" si="6"/>
        <v>32</v>
      </c>
      <c r="AW6">
        <f t="shared" si="6"/>
        <v>31</v>
      </c>
      <c r="AX6">
        <f t="shared" si="6"/>
        <v>30</v>
      </c>
      <c r="AY6">
        <f t="shared" si="6"/>
        <v>29</v>
      </c>
      <c r="AZ6">
        <f t="shared" si="6"/>
        <v>28</v>
      </c>
      <c r="BA6">
        <f t="shared" si="6"/>
        <v>27</v>
      </c>
      <c r="BB6">
        <f t="shared" si="6"/>
        <v>26</v>
      </c>
      <c r="BC6">
        <f t="shared" si="7"/>
        <v>25</v>
      </c>
      <c r="BD6">
        <f t="shared" si="7"/>
        <v>24</v>
      </c>
      <c r="BE6">
        <f t="shared" si="7"/>
        <v>23</v>
      </c>
      <c r="BF6">
        <f t="shared" si="7"/>
        <v>22</v>
      </c>
      <c r="BG6">
        <f t="shared" si="7"/>
        <v>21</v>
      </c>
      <c r="BH6">
        <f t="shared" si="7"/>
        <v>20</v>
      </c>
      <c r="BI6">
        <f t="shared" si="7"/>
        <v>19</v>
      </c>
      <c r="BJ6">
        <f t="shared" si="7"/>
        <v>18</v>
      </c>
      <c r="BK6">
        <f t="shared" si="7"/>
        <v>17</v>
      </c>
      <c r="BL6">
        <f t="shared" si="7"/>
        <v>16</v>
      </c>
      <c r="BM6">
        <f t="shared" si="7"/>
        <v>15</v>
      </c>
      <c r="BN6">
        <f t="shared" si="7"/>
        <v>14</v>
      </c>
    </row>
    <row r="7" spans="1:66" x14ac:dyDescent="0.2">
      <c r="B7" s="6">
        <f>Conc_Single!B9</f>
        <v>0</v>
      </c>
      <c r="C7" s="83">
        <v>320</v>
      </c>
      <c r="D7" s="1">
        <v>48</v>
      </c>
      <c r="E7">
        <f t="shared" si="2"/>
        <v>78</v>
      </c>
      <c r="F7">
        <f t="shared" si="2"/>
        <v>77</v>
      </c>
      <c r="G7">
        <f t="shared" si="2"/>
        <v>76</v>
      </c>
      <c r="H7">
        <f t="shared" si="2"/>
        <v>75</v>
      </c>
      <c r="I7">
        <f t="shared" si="2"/>
        <v>74</v>
      </c>
      <c r="J7">
        <f t="shared" si="2"/>
        <v>73</v>
      </c>
      <c r="K7">
        <f t="shared" si="2"/>
        <v>72</v>
      </c>
      <c r="L7">
        <f t="shared" si="2"/>
        <v>71</v>
      </c>
      <c r="M7">
        <f t="shared" si="2"/>
        <v>70</v>
      </c>
      <c r="N7">
        <f t="shared" si="2"/>
        <v>69</v>
      </c>
      <c r="O7">
        <f t="shared" si="3"/>
        <v>68</v>
      </c>
      <c r="P7">
        <f t="shared" si="3"/>
        <v>67</v>
      </c>
      <c r="Q7">
        <f t="shared" si="3"/>
        <v>66</v>
      </c>
      <c r="R7">
        <f t="shared" si="3"/>
        <v>65</v>
      </c>
      <c r="S7">
        <f t="shared" si="3"/>
        <v>64</v>
      </c>
      <c r="T7">
        <f t="shared" si="3"/>
        <v>63</v>
      </c>
      <c r="U7">
        <f t="shared" si="3"/>
        <v>62</v>
      </c>
      <c r="V7">
        <f t="shared" si="3"/>
        <v>61</v>
      </c>
      <c r="W7">
        <f t="shared" si="3"/>
        <v>60</v>
      </c>
      <c r="X7">
        <f t="shared" si="3"/>
        <v>59</v>
      </c>
      <c r="Y7">
        <f t="shared" si="4"/>
        <v>58</v>
      </c>
      <c r="Z7">
        <f t="shared" si="4"/>
        <v>57</v>
      </c>
      <c r="AA7">
        <f t="shared" si="4"/>
        <v>56</v>
      </c>
      <c r="AB7">
        <f t="shared" si="4"/>
        <v>55</v>
      </c>
      <c r="AC7">
        <f t="shared" si="4"/>
        <v>54</v>
      </c>
      <c r="AD7">
        <f t="shared" si="4"/>
        <v>53</v>
      </c>
      <c r="AE7">
        <f t="shared" si="4"/>
        <v>52</v>
      </c>
      <c r="AF7">
        <f t="shared" si="4"/>
        <v>51</v>
      </c>
      <c r="AG7">
        <f t="shared" si="4"/>
        <v>50</v>
      </c>
      <c r="AH7">
        <f t="shared" si="4"/>
        <v>49</v>
      </c>
      <c r="AI7">
        <f t="shared" si="5"/>
        <v>48</v>
      </c>
      <c r="AJ7">
        <f t="shared" si="5"/>
        <v>47</v>
      </c>
      <c r="AK7">
        <f t="shared" si="5"/>
        <v>46</v>
      </c>
      <c r="AL7">
        <f t="shared" si="5"/>
        <v>45</v>
      </c>
      <c r="AM7">
        <f t="shared" si="5"/>
        <v>44</v>
      </c>
      <c r="AN7">
        <f t="shared" si="5"/>
        <v>43</v>
      </c>
      <c r="AO7">
        <f t="shared" si="5"/>
        <v>42</v>
      </c>
      <c r="AP7">
        <f t="shared" si="5"/>
        <v>41</v>
      </c>
      <c r="AQ7">
        <f t="shared" si="5"/>
        <v>40</v>
      </c>
      <c r="AR7">
        <f t="shared" si="5"/>
        <v>39</v>
      </c>
      <c r="AS7">
        <f t="shared" si="6"/>
        <v>38</v>
      </c>
      <c r="AT7">
        <f t="shared" si="6"/>
        <v>37</v>
      </c>
      <c r="AU7">
        <f t="shared" si="6"/>
        <v>36</v>
      </c>
      <c r="AV7">
        <f t="shared" si="6"/>
        <v>35</v>
      </c>
      <c r="AW7">
        <f t="shared" si="6"/>
        <v>34</v>
      </c>
      <c r="AX7">
        <f t="shared" si="6"/>
        <v>33</v>
      </c>
      <c r="AY7">
        <f t="shared" si="6"/>
        <v>32</v>
      </c>
      <c r="AZ7">
        <f t="shared" si="6"/>
        <v>31</v>
      </c>
      <c r="BA7">
        <f t="shared" si="6"/>
        <v>30</v>
      </c>
      <c r="BB7">
        <f t="shared" si="6"/>
        <v>29</v>
      </c>
      <c r="BC7">
        <f t="shared" si="7"/>
        <v>28</v>
      </c>
      <c r="BD7">
        <f t="shared" si="7"/>
        <v>27</v>
      </c>
      <c r="BE7">
        <f t="shared" si="7"/>
        <v>26</v>
      </c>
      <c r="BF7">
        <f t="shared" si="7"/>
        <v>25</v>
      </c>
      <c r="BG7">
        <f t="shared" si="7"/>
        <v>24</v>
      </c>
      <c r="BH7">
        <f t="shared" si="7"/>
        <v>23</v>
      </c>
      <c r="BI7">
        <f t="shared" si="7"/>
        <v>22</v>
      </c>
      <c r="BJ7">
        <f t="shared" si="7"/>
        <v>21</v>
      </c>
      <c r="BK7">
        <f t="shared" si="7"/>
        <v>20</v>
      </c>
      <c r="BL7">
        <f t="shared" si="7"/>
        <v>19</v>
      </c>
      <c r="BM7">
        <f t="shared" si="7"/>
        <v>18</v>
      </c>
      <c r="BN7">
        <f t="shared" si="7"/>
        <v>17</v>
      </c>
    </row>
    <row r="8" spans="1:66" x14ac:dyDescent="0.2">
      <c r="B8" s="6">
        <f>Conc_Single!B10</f>
        <v>0</v>
      </c>
      <c r="C8" s="83">
        <v>400</v>
      </c>
      <c r="D8" s="1">
        <v>51</v>
      </c>
      <c r="E8">
        <f t="shared" si="2"/>
        <v>81</v>
      </c>
      <c r="F8">
        <f t="shared" si="2"/>
        <v>80</v>
      </c>
      <c r="G8">
        <f t="shared" si="2"/>
        <v>79</v>
      </c>
      <c r="H8">
        <f t="shared" si="2"/>
        <v>78</v>
      </c>
      <c r="I8">
        <f t="shared" si="2"/>
        <v>77</v>
      </c>
      <c r="J8">
        <f t="shared" si="2"/>
        <v>76</v>
      </c>
      <c r="K8">
        <f t="shared" si="2"/>
        <v>75</v>
      </c>
      <c r="L8">
        <f t="shared" si="2"/>
        <v>74</v>
      </c>
      <c r="M8">
        <f t="shared" si="2"/>
        <v>73</v>
      </c>
      <c r="N8">
        <f t="shared" si="2"/>
        <v>72</v>
      </c>
      <c r="O8">
        <f t="shared" si="3"/>
        <v>71</v>
      </c>
      <c r="P8">
        <f t="shared" si="3"/>
        <v>70</v>
      </c>
      <c r="Q8">
        <f t="shared" si="3"/>
        <v>69</v>
      </c>
      <c r="R8">
        <f t="shared" si="3"/>
        <v>68</v>
      </c>
      <c r="S8">
        <f t="shared" si="3"/>
        <v>67</v>
      </c>
      <c r="T8">
        <f t="shared" si="3"/>
        <v>66</v>
      </c>
      <c r="U8">
        <f t="shared" si="3"/>
        <v>65</v>
      </c>
      <c r="V8">
        <f t="shared" si="3"/>
        <v>64</v>
      </c>
      <c r="W8">
        <f t="shared" si="3"/>
        <v>63</v>
      </c>
      <c r="X8">
        <f t="shared" si="3"/>
        <v>62</v>
      </c>
      <c r="Y8">
        <f t="shared" si="4"/>
        <v>61</v>
      </c>
      <c r="Z8">
        <f t="shared" si="4"/>
        <v>60</v>
      </c>
      <c r="AA8">
        <f t="shared" si="4"/>
        <v>59</v>
      </c>
      <c r="AB8">
        <f t="shared" si="4"/>
        <v>58</v>
      </c>
      <c r="AC8">
        <f t="shared" si="4"/>
        <v>57</v>
      </c>
      <c r="AD8">
        <f t="shared" si="4"/>
        <v>56</v>
      </c>
      <c r="AE8">
        <f t="shared" si="4"/>
        <v>55</v>
      </c>
      <c r="AF8">
        <f t="shared" si="4"/>
        <v>54</v>
      </c>
      <c r="AG8">
        <f t="shared" si="4"/>
        <v>53</v>
      </c>
      <c r="AH8">
        <f t="shared" si="4"/>
        <v>52</v>
      </c>
      <c r="AI8">
        <f t="shared" si="5"/>
        <v>51</v>
      </c>
      <c r="AJ8">
        <f t="shared" si="5"/>
        <v>50</v>
      </c>
      <c r="AK8">
        <f t="shared" si="5"/>
        <v>49</v>
      </c>
      <c r="AL8">
        <f t="shared" si="5"/>
        <v>48</v>
      </c>
      <c r="AM8">
        <f t="shared" si="5"/>
        <v>47</v>
      </c>
      <c r="AN8">
        <f t="shared" si="5"/>
        <v>46</v>
      </c>
      <c r="AO8">
        <f t="shared" si="5"/>
        <v>45</v>
      </c>
      <c r="AP8">
        <f t="shared" si="5"/>
        <v>44</v>
      </c>
      <c r="AQ8">
        <f t="shared" si="5"/>
        <v>43</v>
      </c>
      <c r="AR8">
        <f t="shared" si="5"/>
        <v>42</v>
      </c>
      <c r="AS8">
        <f t="shared" si="6"/>
        <v>41</v>
      </c>
      <c r="AT8">
        <f t="shared" si="6"/>
        <v>40</v>
      </c>
      <c r="AU8">
        <f t="shared" si="6"/>
        <v>39</v>
      </c>
      <c r="AV8">
        <f t="shared" si="6"/>
        <v>38</v>
      </c>
      <c r="AW8">
        <f t="shared" si="6"/>
        <v>37</v>
      </c>
      <c r="AX8">
        <f t="shared" si="6"/>
        <v>36</v>
      </c>
      <c r="AY8">
        <f t="shared" si="6"/>
        <v>35</v>
      </c>
      <c r="AZ8">
        <f t="shared" si="6"/>
        <v>34</v>
      </c>
      <c r="BA8">
        <f t="shared" si="6"/>
        <v>33</v>
      </c>
      <c r="BB8">
        <f t="shared" si="6"/>
        <v>32</v>
      </c>
      <c r="BC8">
        <f t="shared" si="7"/>
        <v>31</v>
      </c>
      <c r="BD8">
        <f t="shared" si="7"/>
        <v>30</v>
      </c>
      <c r="BE8">
        <f t="shared" si="7"/>
        <v>29</v>
      </c>
      <c r="BF8">
        <f t="shared" si="7"/>
        <v>28</v>
      </c>
      <c r="BG8">
        <f t="shared" si="7"/>
        <v>27</v>
      </c>
      <c r="BH8">
        <f t="shared" si="7"/>
        <v>26</v>
      </c>
      <c r="BI8">
        <f t="shared" si="7"/>
        <v>25</v>
      </c>
      <c r="BJ8">
        <f t="shared" si="7"/>
        <v>24</v>
      </c>
      <c r="BK8">
        <f t="shared" si="7"/>
        <v>23</v>
      </c>
      <c r="BL8">
        <f t="shared" si="7"/>
        <v>22</v>
      </c>
      <c r="BM8">
        <f t="shared" si="7"/>
        <v>21</v>
      </c>
      <c r="BN8">
        <f t="shared" si="7"/>
        <v>20</v>
      </c>
    </row>
    <row r="9" spans="1:66" x14ac:dyDescent="0.2">
      <c r="B9" s="6">
        <f>Conc_Single!B11</f>
        <v>0</v>
      </c>
      <c r="C9" s="83">
        <v>500</v>
      </c>
      <c r="D9" s="1">
        <v>53</v>
      </c>
      <c r="E9">
        <f t="shared" si="2"/>
        <v>83</v>
      </c>
      <c r="F9">
        <f t="shared" si="2"/>
        <v>82</v>
      </c>
      <c r="G9">
        <f t="shared" si="2"/>
        <v>81</v>
      </c>
      <c r="H9">
        <f t="shared" si="2"/>
        <v>80</v>
      </c>
      <c r="I9">
        <f t="shared" si="2"/>
        <v>79</v>
      </c>
      <c r="J9">
        <f t="shared" si="2"/>
        <v>78</v>
      </c>
      <c r="K9">
        <f t="shared" si="2"/>
        <v>77</v>
      </c>
      <c r="L9">
        <f t="shared" si="2"/>
        <v>76</v>
      </c>
      <c r="M9">
        <f t="shared" si="2"/>
        <v>75</v>
      </c>
      <c r="N9">
        <f t="shared" si="2"/>
        <v>74</v>
      </c>
      <c r="O9">
        <f t="shared" si="3"/>
        <v>73</v>
      </c>
      <c r="P9">
        <f t="shared" si="3"/>
        <v>72</v>
      </c>
      <c r="Q9">
        <f t="shared" si="3"/>
        <v>71</v>
      </c>
      <c r="R9">
        <f t="shared" si="3"/>
        <v>70</v>
      </c>
      <c r="S9">
        <f t="shared" si="3"/>
        <v>69</v>
      </c>
      <c r="T9">
        <f t="shared" si="3"/>
        <v>68</v>
      </c>
      <c r="U9">
        <f t="shared" si="3"/>
        <v>67</v>
      </c>
      <c r="V9">
        <f t="shared" si="3"/>
        <v>66</v>
      </c>
      <c r="W9">
        <f t="shared" si="3"/>
        <v>65</v>
      </c>
      <c r="X9">
        <f t="shared" si="3"/>
        <v>64</v>
      </c>
      <c r="Y9">
        <f t="shared" si="4"/>
        <v>63</v>
      </c>
      <c r="Z9">
        <f t="shared" si="4"/>
        <v>62</v>
      </c>
      <c r="AA9">
        <f t="shared" si="4"/>
        <v>61</v>
      </c>
      <c r="AB9">
        <f t="shared" si="4"/>
        <v>60</v>
      </c>
      <c r="AC9">
        <f t="shared" si="4"/>
        <v>59</v>
      </c>
      <c r="AD9">
        <f t="shared" si="4"/>
        <v>58</v>
      </c>
      <c r="AE9">
        <f t="shared" si="4"/>
        <v>57</v>
      </c>
      <c r="AF9">
        <f t="shared" si="4"/>
        <v>56</v>
      </c>
      <c r="AG9">
        <f t="shared" si="4"/>
        <v>55</v>
      </c>
      <c r="AH9">
        <f t="shared" si="4"/>
        <v>54</v>
      </c>
      <c r="AI9">
        <f t="shared" si="5"/>
        <v>53</v>
      </c>
      <c r="AJ9">
        <f t="shared" si="5"/>
        <v>52</v>
      </c>
      <c r="AK9">
        <f t="shared" si="5"/>
        <v>51</v>
      </c>
      <c r="AL9">
        <f t="shared" si="5"/>
        <v>50</v>
      </c>
      <c r="AM9">
        <f t="shared" si="5"/>
        <v>49</v>
      </c>
      <c r="AN9">
        <f t="shared" si="5"/>
        <v>48</v>
      </c>
      <c r="AO9">
        <f t="shared" si="5"/>
        <v>47</v>
      </c>
      <c r="AP9">
        <f t="shared" si="5"/>
        <v>46</v>
      </c>
      <c r="AQ9">
        <f t="shared" si="5"/>
        <v>45</v>
      </c>
      <c r="AR9">
        <f t="shared" si="5"/>
        <v>44</v>
      </c>
      <c r="AS9">
        <f t="shared" si="6"/>
        <v>43</v>
      </c>
      <c r="AT9">
        <f t="shared" si="6"/>
        <v>42</v>
      </c>
      <c r="AU9">
        <f t="shared" si="6"/>
        <v>41</v>
      </c>
      <c r="AV9">
        <f t="shared" si="6"/>
        <v>40</v>
      </c>
      <c r="AW9">
        <f t="shared" si="6"/>
        <v>39</v>
      </c>
      <c r="AX9">
        <f t="shared" si="6"/>
        <v>38</v>
      </c>
      <c r="AY9">
        <f t="shared" si="6"/>
        <v>37</v>
      </c>
      <c r="AZ9">
        <f t="shared" si="6"/>
        <v>36</v>
      </c>
      <c r="BA9">
        <f t="shared" si="6"/>
        <v>35</v>
      </c>
      <c r="BB9">
        <f t="shared" si="6"/>
        <v>34</v>
      </c>
      <c r="BC9">
        <f t="shared" si="7"/>
        <v>33</v>
      </c>
      <c r="BD9">
        <f t="shared" si="7"/>
        <v>32</v>
      </c>
      <c r="BE9">
        <f t="shared" si="7"/>
        <v>31</v>
      </c>
      <c r="BF9">
        <f t="shared" si="7"/>
        <v>30</v>
      </c>
      <c r="BG9">
        <f t="shared" si="7"/>
        <v>29</v>
      </c>
      <c r="BH9">
        <f t="shared" si="7"/>
        <v>28</v>
      </c>
      <c r="BI9">
        <f t="shared" si="7"/>
        <v>27</v>
      </c>
      <c r="BJ9">
        <f t="shared" si="7"/>
        <v>26</v>
      </c>
      <c r="BK9">
        <f t="shared" si="7"/>
        <v>25</v>
      </c>
      <c r="BL9">
        <f t="shared" si="7"/>
        <v>24</v>
      </c>
      <c r="BM9">
        <f t="shared" si="7"/>
        <v>23</v>
      </c>
      <c r="BN9">
        <f t="shared" si="7"/>
        <v>22</v>
      </c>
    </row>
    <row r="10" spans="1:66" x14ac:dyDescent="0.2">
      <c r="B10" s="6">
        <f>Conc_Single!B12</f>
        <v>0</v>
      </c>
      <c r="C10" s="83">
        <v>630</v>
      </c>
      <c r="D10" s="1">
        <v>55</v>
      </c>
      <c r="E10">
        <f t="shared" si="2"/>
        <v>85</v>
      </c>
      <c r="F10">
        <f t="shared" si="2"/>
        <v>84</v>
      </c>
      <c r="G10">
        <f t="shared" si="2"/>
        <v>83</v>
      </c>
      <c r="H10">
        <f t="shared" si="2"/>
        <v>82</v>
      </c>
      <c r="I10">
        <f t="shared" si="2"/>
        <v>81</v>
      </c>
      <c r="J10">
        <f t="shared" si="2"/>
        <v>80</v>
      </c>
      <c r="K10">
        <f t="shared" si="2"/>
        <v>79</v>
      </c>
      <c r="L10">
        <f t="shared" si="2"/>
        <v>78</v>
      </c>
      <c r="M10">
        <f t="shared" si="2"/>
        <v>77</v>
      </c>
      <c r="N10">
        <f t="shared" si="2"/>
        <v>76</v>
      </c>
      <c r="O10">
        <f t="shared" si="3"/>
        <v>75</v>
      </c>
      <c r="P10">
        <f t="shared" si="3"/>
        <v>74</v>
      </c>
      <c r="Q10">
        <f t="shared" si="3"/>
        <v>73</v>
      </c>
      <c r="R10">
        <f t="shared" si="3"/>
        <v>72</v>
      </c>
      <c r="S10">
        <f t="shared" si="3"/>
        <v>71</v>
      </c>
      <c r="T10">
        <f t="shared" si="3"/>
        <v>70</v>
      </c>
      <c r="U10">
        <f t="shared" si="3"/>
        <v>69</v>
      </c>
      <c r="V10">
        <f t="shared" si="3"/>
        <v>68</v>
      </c>
      <c r="W10">
        <f t="shared" si="3"/>
        <v>67</v>
      </c>
      <c r="X10">
        <f t="shared" si="3"/>
        <v>66</v>
      </c>
      <c r="Y10">
        <f t="shared" si="4"/>
        <v>65</v>
      </c>
      <c r="Z10">
        <f t="shared" si="4"/>
        <v>64</v>
      </c>
      <c r="AA10">
        <f t="shared" si="4"/>
        <v>63</v>
      </c>
      <c r="AB10">
        <f t="shared" si="4"/>
        <v>62</v>
      </c>
      <c r="AC10">
        <f t="shared" si="4"/>
        <v>61</v>
      </c>
      <c r="AD10">
        <f t="shared" si="4"/>
        <v>60</v>
      </c>
      <c r="AE10">
        <f t="shared" si="4"/>
        <v>59</v>
      </c>
      <c r="AF10">
        <f t="shared" si="4"/>
        <v>58</v>
      </c>
      <c r="AG10">
        <f t="shared" si="4"/>
        <v>57</v>
      </c>
      <c r="AH10">
        <f t="shared" si="4"/>
        <v>56</v>
      </c>
      <c r="AI10">
        <f t="shared" si="5"/>
        <v>55</v>
      </c>
      <c r="AJ10">
        <f t="shared" si="5"/>
        <v>54</v>
      </c>
      <c r="AK10">
        <f t="shared" si="5"/>
        <v>53</v>
      </c>
      <c r="AL10">
        <f t="shared" si="5"/>
        <v>52</v>
      </c>
      <c r="AM10">
        <f t="shared" si="5"/>
        <v>51</v>
      </c>
      <c r="AN10">
        <f t="shared" si="5"/>
        <v>50</v>
      </c>
      <c r="AO10">
        <f t="shared" si="5"/>
        <v>49</v>
      </c>
      <c r="AP10">
        <f t="shared" si="5"/>
        <v>48</v>
      </c>
      <c r="AQ10">
        <f t="shared" si="5"/>
        <v>47</v>
      </c>
      <c r="AR10">
        <f t="shared" si="5"/>
        <v>46</v>
      </c>
      <c r="AS10">
        <f t="shared" si="6"/>
        <v>45</v>
      </c>
      <c r="AT10">
        <f t="shared" si="6"/>
        <v>44</v>
      </c>
      <c r="AU10">
        <f t="shared" si="6"/>
        <v>43</v>
      </c>
      <c r="AV10">
        <f t="shared" si="6"/>
        <v>42</v>
      </c>
      <c r="AW10">
        <f t="shared" si="6"/>
        <v>41</v>
      </c>
      <c r="AX10">
        <f t="shared" si="6"/>
        <v>40</v>
      </c>
      <c r="AY10">
        <f t="shared" si="6"/>
        <v>39</v>
      </c>
      <c r="AZ10">
        <f t="shared" si="6"/>
        <v>38</v>
      </c>
      <c r="BA10">
        <f t="shared" si="6"/>
        <v>37</v>
      </c>
      <c r="BB10">
        <f t="shared" si="6"/>
        <v>36</v>
      </c>
      <c r="BC10">
        <f t="shared" si="7"/>
        <v>35</v>
      </c>
      <c r="BD10">
        <f t="shared" si="7"/>
        <v>34</v>
      </c>
      <c r="BE10">
        <f t="shared" si="7"/>
        <v>33</v>
      </c>
      <c r="BF10">
        <f t="shared" si="7"/>
        <v>32</v>
      </c>
      <c r="BG10">
        <f t="shared" si="7"/>
        <v>31</v>
      </c>
      <c r="BH10">
        <f t="shared" si="7"/>
        <v>30</v>
      </c>
      <c r="BI10">
        <f t="shared" si="7"/>
        <v>29</v>
      </c>
      <c r="BJ10">
        <f t="shared" si="7"/>
        <v>28</v>
      </c>
      <c r="BK10">
        <f t="shared" si="7"/>
        <v>27</v>
      </c>
      <c r="BL10">
        <f t="shared" si="7"/>
        <v>26</v>
      </c>
      <c r="BM10">
        <f t="shared" si="7"/>
        <v>25</v>
      </c>
      <c r="BN10">
        <f t="shared" si="7"/>
        <v>24</v>
      </c>
    </row>
    <row r="11" spans="1:66" x14ac:dyDescent="0.2">
      <c r="B11" s="6">
        <f>Conc_Single!B13</f>
        <v>0</v>
      </c>
      <c r="C11" s="83">
        <v>800</v>
      </c>
      <c r="D11" s="1">
        <v>56</v>
      </c>
      <c r="E11">
        <f t="shared" si="2"/>
        <v>86</v>
      </c>
      <c r="F11">
        <f t="shared" si="2"/>
        <v>85</v>
      </c>
      <c r="G11">
        <f t="shared" si="2"/>
        <v>84</v>
      </c>
      <c r="H11">
        <f t="shared" si="2"/>
        <v>83</v>
      </c>
      <c r="I11">
        <f t="shared" si="2"/>
        <v>82</v>
      </c>
      <c r="J11">
        <f t="shared" si="2"/>
        <v>81</v>
      </c>
      <c r="K11">
        <f t="shared" si="2"/>
        <v>80</v>
      </c>
      <c r="L11">
        <f t="shared" si="2"/>
        <v>79</v>
      </c>
      <c r="M11">
        <f t="shared" si="2"/>
        <v>78</v>
      </c>
      <c r="N11">
        <f t="shared" si="2"/>
        <v>77</v>
      </c>
      <c r="O11">
        <f t="shared" si="3"/>
        <v>76</v>
      </c>
      <c r="P11">
        <f t="shared" si="3"/>
        <v>75</v>
      </c>
      <c r="Q11">
        <f t="shared" si="3"/>
        <v>74</v>
      </c>
      <c r="R11">
        <f t="shared" si="3"/>
        <v>73</v>
      </c>
      <c r="S11">
        <f t="shared" si="3"/>
        <v>72</v>
      </c>
      <c r="T11">
        <f t="shared" si="3"/>
        <v>71</v>
      </c>
      <c r="U11">
        <f t="shared" si="3"/>
        <v>70</v>
      </c>
      <c r="V11">
        <f t="shared" si="3"/>
        <v>69</v>
      </c>
      <c r="W11">
        <f t="shared" si="3"/>
        <v>68</v>
      </c>
      <c r="X11">
        <f t="shared" si="3"/>
        <v>67</v>
      </c>
      <c r="Y11">
        <f t="shared" si="4"/>
        <v>66</v>
      </c>
      <c r="Z11">
        <f t="shared" si="4"/>
        <v>65</v>
      </c>
      <c r="AA11">
        <f t="shared" si="4"/>
        <v>64</v>
      </c>
      <c r="AB11">
        <f t="shared" si="4"/>
        <v>63</v>
      </c>
      <c r="AC11">
        <f t="shared" si="4"/>
        <v>62</v>
      </c>
      <c r="AD11">
        <f t="shared" si="4"/>
        <v>61</v>
      </c>
      <c r="AE11">
        <f t="shared" si="4"/>
        <v>60</v>
      </c>
      <c r="AF11">
        <f t="shared" si="4"/>
        <v>59</v>
      </c>
      <c r="AG11">
        <f t="shared" si="4"/>
        <v>58</v>
      </c>
      <c r="AH11">
        <f t="shared" si="4"/>
        <v>57</v>
      </c>
      <c r="AI11">
        <f t="shared" si="5"/>
        <v>56</v>
      </c>
      <c r="AJ11">
        <f t="shared" si="5"/>
        <v>55</v>
      </c>
      <c r="AK11">
        <f t="shared" si="5"/>
        <v>54</v>
      </c>
      <c r="AL11">
        <f t="shared" si="5"/>
        <v>53</v>
      </c>
      <c r="AM11">
        <f t="shared" si="5"/>
        <v>52</v>
      </c>
      <c r="AN11">
        <f t="shared" si="5"/>
        <v>51</v>
      </c>
      <c r="AO11">
        <f t="shared" si="5"/>
        <v>50</v>
      </c>
      <c r="AP11">
        <f t="shared" si="5"/>
        <v>49</v>
      </c>
      <c r="AQ11">
        <f t="shared" si="5"/>
        <v>48</v>
      </c>
      <c r="AR11">
        <f t="shared" si="5"/>
        <v>47</v>
      </c>
      <c r="AS11">
        <f t="shared" si="6"/>
        <v>46</v>
      </c>
      <c r="AT11">
        <f t="shared" si="6"/>
        <v>45</v>
      </c>
      <c r="AU11">
        <f t="shared" si="6"/>
        <v>44</v>
      </c>
      <c r="AV11">
        <f t="shared" si="6"/>
        <v>43</v>
      </c>
      <c r="AW11">
        <f t="shared" si="6"/>
        <v>42</v>
      </c>
      <c r="AX11">
        <f t="shared" si="6"/>
        <v>41</v>
      </c>
      <c r="AY11">
        <f t="shared" si="6"/>
        <v>40</v>
      </c>
      <c r="AZ11">
        <f t="shared" si="6"/>
        <v>39</v>
      </c>
      <c r="BA11">
        <f t="shared" si="6"/>
        <v>38</v>
      </c>
      <c r="BB11">
        <f t="shared" si="6"/>
        <v>37</v>
      </c>
      <c r="BC11">
        <f t="shared" si="7"/>
        <v>36</v>
      </c>
      <c r="BD11">
        <f t="shared" si="7"/>
        <v>35</v>
      </c>
      <c r="BE11">
        <f t="shared" si="7"/>
        <v>34</v>
      </c>
      <c r="BF11">
        <f t="shared" si="7"/>
        <v>33</v>
      </c>
      <c r="BG11">
        <f t="shared" si="7"/>
        <v>32</v>
      </c>
      <c r="BH11">
        <f t="shared" si="7"/>
        <v>31</v>
      </c>
      <c r="BI11">
        <f t="shared" si="7"/>
        <v>30</v>
      </c>
      <c r="BJ11">
        <f t="shared" si="7"/>
        <v>29</v>
      </c>
      <c r="BK11">
        <f t="shared" si="7"/>
        <v>28</v>
      </c>
      <c r="BL11">
        <f t="shared" si="7"/>
        <v>27</v>
      </c>
      <c r="BM11">
        <f t="shared" si="7"/>
        <v>26</v>
      </c>
      <c r="BN11">
        <f t="shared" si="7"/>
        <v>25</v>
      </c>
    </row>
    <row r="12" spans="1:66" x14ac:dyDescent="0.2">
      <c r="B12" s="6">
        <f>Conc_Single!B14</f>
        <v>0</v>
      </c>
      <c r="C12" s="83">
        <v>1000</v>
      </c>
      <c r="D12" s="1">
        <v>56</v>
      </c>
      <c r="E12">
        <f t="shared" ref="E12:N19" si="8">IF($D12+E$1&lt;0,0,$D12+E$1)</f>
        <v>86</v>
      </c>
      <c r="F12">
        <f t="shared" si="8"/>
        <v>85</v>
      </c>
      <c r="G12">
        <f t="shared" si="8"/>
        <v>84</v>
      </c>
      <c r="H12">
        <f t="shared" si="8"/>
        <v>83</v>
      </c>
      <c r="I12">
        <f t="shared" si="8"/>
        <v>82</v>
      </c>
      <c r="J12">
        <f t="shared" si="8"/>
        <v>81</v>
      </c>
      <c r="K12">
        <f t="shared" si="8"/>
        <v>80</v>
      </c>
      <c r="L12">
        <f t="shared" si="8"/>
        <v>79</v>
      </c>
      <c r="M12">
        <f t="shared" si="8"/>
        <v>78</v>
      </c>
      <c r="N12">
        <f t="shared" si="8"/>
        <v>77</v>
      </c>
      <c r="O12">
        <f t="shared" ref="O12:X19" si="9">IF($D12+O$1&lt;0,0,$D12+O$1)</f>
        <v>76</v>
      </c>
      <c r="P12">
        <f t="shared" si="9"/>
        <v>75</v>
      </c>
      <c r="Q12">
        <f t="shared" si="9"/>
        <v>74</v>
      </c>
      <c r="R12">
        <f t="shared" si="9"/>
        <v>73</v>
      </c>
      <c r="S12">
        <f t="shared" si="9"/>
        <v>72</v>
      </c>
      <c r="T12">
        <f t="shared" si="9"/>
        <v>71</v>
      </c>
      <c r="U12">
        <f t="shared" si="9"/>
        <v>70</v>
      </c>
      <c r="V12">
        <f t="shared" si="9"/>
        <v>69</v>
      </c>
      <c r="W12">
        <f t="shared" si="9"/>
        <v>68</v>
      </c>
      <c r="X12">
        <f t="shared" si="9"/>
        <v>67</v>
      </c>
      <c r="Y12">
        <f t="shared" ref="Y12:AH19" si="10">IF($D12+Y$1&lt;0,0,$D12+Y$1)</f>
        <v>66</v>
      </c>
      <c r="Z12">
        <f t="shared" si="10"/>
        <v>65</v>
      </c>
      <c r="AA12">
        <f t="shared" si="10"/>
        <v>64</v>
      </c>
      <c r="AB12">
        <f t="shared" si="10"/>
        <v>63</v>
      </c>
      <c r="AC12">
        <f t="shared" si="10"/>
        <v>62</v>
      </c>
      <c r="AD12">
        <f t="shared" si="10"/>
        <v>61</v>
      </c>
      <c r="AE12">
        <f t="shared" si="10"/>
        <v>60</v>
      </c>
      <c r="AF12">
        <f t="shared" si="10"/>
        <v>59</v>
      </c>
      <c r="AG12">
        <f t="shared" si="10"/>
        <v>58</v>
      </c>
      <c r="AH12">
        <f t="shared" si="10"/>
        <v>57</v>
      </c>
      <c r="AI12">
        <f t="shared" ref="AI12:AR19" si="11">IF($D12+AI$1&lt;0,0,$D12+AI$1)</f>
        <v>56</v>
      </c>
      <c r="AJ12">
        <f t="shared" si="11"/>
        <v>55</v>
      </c>
      <c r="AK12">
        <f t="shared" si="11"/>
        <v>54</v>
      </c>
      <c r="AL12">
        <f t="shared" si="11"/>
        <v>53</v>
      </c>
      <c r="AM12">
        <f t="shared" si="11"/>
        <v>52</v>
      </c>
      <c r="AN12">
        <f t="shared" si="11"/>
        <v>51</v>
      </c>
      <c r="AO12">
        <f t="shared" si="11"/>
        <v>50</v>
      </c>
      <c r="AP12">
        <f t="shared" si="11"/>
        <v>49</v>
      </c>
      <c r="AQ12">
        <f t="shared" si="11"/>
        <v>48</v>
      </c>
      <c r="AR12">
        <f t="shared" si="11"/>
        <v>47</v>
      </c>
      <c r="AS12">
        <f t="shared" ref="AS12:BB19" si="12">IF($D12+AS$1&lt;0,0,$D12+AS$1)</f>
        <v>46</v>
      </c>
      <c r="AT12">
        <f t="shared" si="12"/>
        <v>45</v>
      </c>
      <c r="AU12">
        <f t="shared" si="12"/>
        <v>44</v>
      </c>
      <c r="AV12">
        <f t="shared" si="12"/>
        <v>43</v>
      </c>
      <c r="AW12">
        <f t="shared" si="12"/>
        <v>42</v>
      </c>
      <c r="AX12">
        <f t="shared" si="12"/>
        <v>41</v>
      </c>
      <c r="AY12">
        <f t="shared" si="12"/>
        <v>40</v>
      </c>
      <c r="AZ12">
        <f t="shared" si="12"/>
        <v>39</v>
      </c>
      <c r="BA12">
        <f t="shared" si="12"/>
        <v>38</v>
      </c>
      <c r="BB12">
        <f t="shared" si="12"/>
        <v>37</v>
      </c>
      <c r="BC12">
        <f t="shared" ref="BC12:BN19" si="13">IF($D12+BC$1&lt;0,0,$D12+BC$1)</f>
        <v>36</v>
      </c>
      <c r="BD12">
        <f t="shared" si="13"/>
        <v>35</v>
      </c>
      <c r="BE12">
        <f t="shared" si="13"/>
        <v>34</v>
      </c>
      <c r="BF12">
        <f t="shared" si="13"/>
        <v>33</v>
      </c>
      <c r="BG12">
        <f t="shared" si="13"/>
        <v>32</v>
      </c>
      <c r="BH12">
        <f t="shared" si="13"/>
        <v>31</v>
      </c>
      <c r="BI12">
        <f t="shared" si="13"/>
        <v>30</v>
      </c>
      <c r="BJ12">
        <f t="shared" si="13"/>
        <v>29</v>
      </c>
      <c r="BK12">
        <f t="shared" si="13"/>
        <v>28</v>
      </c>
      <c r="BL12">
        <f t="shared" si="13"/>
        <v>27</v>
      </c>
      <c r="BM12">
        <f t="shared" si="13"/>
        <v>26</v>
      </c>
      <c r="BN12">
        <f t="shared" si="13"/>
        <v>25</v>
      </c>
    </row>
    <row r="13" spans="1:66" x14ac:dyDescent="0.2">
      <c r="B13" s="6">
        <f>Conc_Single!B15</f>
        <v>0</v>
      </c>
      <c r="C13" s="83">
        <v>1250</v>
      </c>
      <c r="D13" s="1">
        <v>56</v>
      </c>
      <c r="E13">
        <f t="shared" si="8"/>
        <v>86</v>
      </c>
      <c r="F13">
        <f t="shared" si="8"/>
        <v>85</v>
      </c>
      <c r="G13">
        <f t="shared" si="8"/>
        <v>84</v>
      </c>
      <c r="H13">
        <f t="shared" si="8"/>
        <v>83</v>
      </c>
      <c r="I13">
        <f t="shared" si="8"/>
        <v>82</v>
      </c>
      <c r="J13">
        <f t="shared" si="8"/>
        <v>81</v>
      </c>
      <c r="K13">
        <f t="shared" si="8"/>
        <v>80</v>
      </c>
      <c r="L13">
        <f t="shared" si="8"/>
        <v>79</v>
      </c>
      <c r="M13">
        <f t="shared" si="8"/>
        <v>78</v>
      </c>
      <c r="N13">
        <f t="shared" si="8"/>
        <v>77</v>
      </c>
      <c r="O13">
        <f t="shared" si="9"/>
        <v>76</v>
      </c>
      <c r="P13">
        <f t="shared" si="9"/>
        <v>75</v>
      </c>
      <c r="Q13">
        <f t="shared" si="9"/>
        <v>74</v>
      </c>
      <c r="R13">
        <f t="shared" si="9"/>
        <v>73</v>
      </c>
      <c r="S13">
        <f t="shared" si="9"/>
        <v>72</v>
      </c>
      <c r="T13">
        <f t="shared" si="9"/>
        <v>71</v>
      </c>
      <c r="U13">
        <f t="shared" si="9"/>
        <v>70</v>
      </c>
      <c r="V13">
        <f t="shared" si="9"/>
        <v>69</v>
      </c>
      <c r="W13">
        <f t="shared" si="9"/>
        <v>68</v>
      </c>
      <c r="X13">
        <f t="shared" si="9"/>
        <v>67</v>
      </c>
      <c r="Y13">
        <f t="shared" si="10"/>
        <v>66</v>
      </c>
      <c r="Z13">
        <f t="shared" si="10"/>
        <v>65</v>
      </c>
      <c r="AA13">
        <f t="shared" si="10"/>
        <v>64</v>
      </c>
      <c r="AB13">
        <f t="shared" si="10"/>
        <v>63</v>
      </c>
      <c r="AC13">
        <f t="shared" si="10"/>
        <v>62</v>
      </c>
      <c r="AD13">
        <f t="shared" si="10"/>
        <v>61</v>
      </c>
      <c r="AE13">
        <f t="shared" si="10"/>
        <v>60</v>
      </c>
      <c r="AF13">
        <f t="shared" si="10"/>
        <v>59</v>
      </c>
      <c r="AG13">
        <f t="shared" si="10"/>
        <v>58</v>
      </c>
      <c r="AH13">
        <f t="shared" si="10"/>
        <v>57</v>
      </c>
      <c r="AI13">
        <f t="shared" si="11"/>
        <v>56</v>
      </c>
      <c r="AJ13">
        <f t="shared" si="11"/>
        <v>55</v>
      </c>
      <c r="AK13">
        <f t="shared" si="11"/>
        <v>54</v>
      </c>
      <c r="AL13">
        <f t="shared" si="11"/>
        <v>53</v>
      </c>
      <c r="AM13">
        <f t="shared" si="11"/>
        <v>52</v>
      </c>
      <c r="AN13">
        <f t="shared" si="11"/>
        <v>51</v>
      </c>
      <c r="AO13">
        <f t="shared" si="11"/>
        <v>50</v>
      </c>
      <c r="AP13">
        <f t="shared" si="11"/>
        <v>49</v>
      </c>
      <c r="AQ13">
        <f t="shared" si="11"/>
        <v>48</v>
      </c>
      <c r="AR13">
        <f t="shared" si="11"/>
        <v>47</v>
      </c>
      <c r="AS13">
        <f t="shared" si="12"/>
        <v>46</v>
      </c>
      <c r="AT13">
        <f t="shared" si="12"/>
        <v>45</v>
      </c>
      <c r="AU13">
        <f t="shared" si="12"/>
        <v>44</v>
      </c>
      <c r="AV13">
        <f t="shared" si="12"/>
        <v>43</v>
      </c>
      <c r="AW13">
        <f t="shared" si="12"/>
        <v>42</v>
      </c>
      <c r="AX13">
        <f t="shared" si="12"/>
        <v>41</v>
      </c>
      <c r="AY13">
        <f t="shared" si="12"/>
        <v>40</v>
      </c>
      <c r="AZ13">
        <f t="shared" si="12"/>
        <v>39</v>
      </c>
      <c r="BA13">
        <f t="shared" si="12"/>
        <v>38</v>
      </c>
      <c r="BB13">
        <f t="shared" si="12"/>
        <v>37</v>
      </c>
      <c r="BC13">
        <f t="shared" si="13"/>
        <v>36</v>
      </c>
      <c r="BD13">
        <f t="shared" si="13"/>
        <v>35</v>
      </c>
      <c r="BE13">
        <f t="shared" si="13"/>
        <v>34</v>
      </c>
      <c r="BF13">
        <f t="shared" si="13"/>
        <v>33</v>
      </c>
      <c r="BG13">
        <f t="shared" si="13"/>
        <v>32</v>
      </c>
      <c r="BH13">
        <f t="shared" si="13"/>
        <v>31</v>
      </c>
      <c r="BI13">
        <f t="shared" si="13"/>
        <v>30</v>
      </c>
      <c r="BJ13">
        <f t="shared" si="13"/>
        <v>29</v>
      </c>
      <c r="BK13">
        <f t="shared" si="13"/>
        <v>28</v>
      </c>
      <c r="BL13">
        <f t="shared" si="13"/>
        <v>27</v>
      </c>
      <c r="BM13">
        <f t="shared" si="13"/>
        <v>26</v>
      </c>
      <c r="BN13">
        <f t="shared" si="13"/>
        <v>25</v>
      </c>
    </row>
    <row r="14" spans="1:66" x14ac:dyDescent="0.2">
      <c r="B14" s="6">
        <f>Conc_Single!B16</f>
        <v>0</v>
      </c>
      <c r="C14" s="83">
        <v>1600</v>
      </c>
      <c r="D14" s="1">
        <v>56</v>
      </c>
      <c r="E14">
        <f t="shared" si="8"/>
        <v>86</v>
      </c>
      <c r="F14">
        <f t="shared" si="8"/>
        <v>85</v>
      </c>
      <c r="G14">
        <f t="shared" si="8"/>
        <v>84</v>
      </c>
      <c r="H14">
        <f t="shared" si="8"/>
        <v>83</v>
      </c>
      <c r="I14">
        <f t="shared" si="8"/>
        <v>82</v>
      </c>
      <c r="J14">
        <f t="shared" si="8"/>
        <v>81</v>
      </c>
      <c r="K14">
        <f t="shared" si="8"/>
        <v>80</v>
      </c>
      <c r="L14">
        <f t="shared" si="8"/>
        <v>79</v>
      </c>
      <c r="M14">
        <f t="shared" si="8"/>
        <v>78</v>
      </c>
      <c r="N14">
        <f t="shared" si="8"/>
        <v>77</v>
      </c>
      <c r="O14">
        <f t="shared" si="9"/>
        <v>76</v>
      </c>
      <c r="P14">
        <f t="shared" si="9"/>
        <v>75</v>
      </c>
      <c r="Q14">
        <f t="shared" si="9"/>
        <v>74</v>
      </c>
      <c r="R14">
        <f t="shared" si="9"/>
        <v>73</v>
      </c>
      <c r="S14">
        <f t="shared" si="9"/>
        <v>72</v>
      </c>
      <c r="T14">
        <f t="shared" si="9"/>
        <v>71</v>
      </c>
      <c r="U14">
        <f t="shared" si="9"/>
        <v>70</v>
      </c>
      <c r="V14">
        <f t="shared" si="9"/>
        <v>69</v>
      </c>
      <c r="W14">
        <f t="shared" si="9"/>
        <v>68</v>
      </c>
      <c r="X14">
        <f t="shared" si="9"/>
        <v>67</v>
      </c>
      <c r="Y14">
        <f t="shared" si="10"/>
        <v>66</v>
      </c>
      <c r="Z14">
        <f t="shared" si="10"/>
        <v>65</v>
      </c>
      <c r="AA14">
        <f t="shared" si="10"/>
        <v>64</v>
      </c>
      <c r="AB14">
        <f t="shared" si="10"/>
        <v>63</v>
      </c>
      <c r="AC14">
        <f t="shared" si="10"/>
        <v>62</v>
      </c>
      <c r="AD14">
        <f t="shared" si="10"/>
        <v>61</v>
      </c>
      <c r="AE14">
        <f t="shared" si="10"/>
        <v>60</v>
      </c>
      <c r="AF14">
        <f t="shared" si="10"/>
        <v>59</v>
      </c>
      <c r="AG14">
        <f t="shared" si="10"/>
        <v>58</v>
      </c>
      <c r="AH14">
        <f t="shared" si="10"/>
        <v>57</v>
      </c>
      <c r="AI14">
        <f t="shared" si="11"/>
        <v>56</v>
      </c>
      <c r="AJ14">
        <f t="shared" si="11"/>
        <v>55</v>
      </c>
      <c r="AK14">
        <f t="shared" si="11"/>
        <v>54</v>
      </c>
      <c r="AL14">
        <f t="shared" si="11"/>
        <v>53</v>
      </c>
      <c r="AM14">
        <f t="shared" si="11"/>
        <v>52</v>
      </c>
      <c r="AN14">
        <f t="shared" si="11"/>
        <v>51</v>
      </c>
      <c r="AO14">
        <f t="shared" si="11"/>
        <v>50</v>
      </c>
      <c r="AP14">
        <f t="shared" si="11"/>
        <v>49</v>
      </c>
      <c r="AQ14">
        <f t="shared" si="11"/>
        <v>48</v>
      </c>
      <c r="AR14">
        <f t="shared" si="11"/>
        <v>47</v>
      </c>
      <c r="AS14">
        <f t="shared" si="12"/>
        <v>46</v>
      </c>
      <c r="AT14">
        <f t="shared" si="12"/>
        <v>45</v>
      </c>
      <c r="AU14">
        <f t="shared" si="12"/>
        <v>44</v>
      </c>
      <c r="AV14">
        <f t="shared" si="12"/>
        <v>43</v>
      </c>
      <c r="AW14">
        <f t="shared" si="12"/>
        <v>42</v>
      </c>
      <c r="AX14">
        <f t="shared" si="12"/>
        <v>41</v>
      </c>
      <c r="AY14">
        <f t="shared" si="12"/>
        <v>40</v>
      </c>
      <c r="AZ14">
        <f t="shared" si="12"/>
        <v>39</v>
      </c>
      <c r="BA14">
        <f t="shared" si="12"/>
        <v>38</v>
      </c>
      <c r="BB14">
        <f t="shared" si="12"/>
        <v>37</v>
      </c>
      <c r="BC14">
        <f t="shared" si="13"/>
        <v>36</v>
      </c>
      <c r="BD14">
        <f t="shared" si="13"/>
        <v>35</v>
      </c>
      <c r="BE14">
        <f t="shared" si="13"/>
        <v>34</v>
      </c>
      <c r="BF14">
        <f t="shared" si="13"/>
        <v>33</v>
      </c>
      <c r="BG14">
        <f t="shared" si="13"/>
        <v>32</v>
      </c>
      <c r="BH14">
        <f t="shared" si="13"/>
        <v>31</v>
      </c>
      <c r="BI14">
        <f t="shared" si="13"/>
        <v>30</v>
      </c>
      <c r="BJ14">
        <f t="shared" si="13"/>
        <v>29</v>
      </c>
      <c r="BK14">
        <f t="shared" si="13"/>
        <v>28</v>
      </c>
      <c r="BL14">
        <f t="shared" si="13"/>
        <v>27</v>
      </c>
      <c r="BM14">
        <f t="shared" si="13"/>
        <v>26</v>
      </c>
      <c r="BN14">
        <f t="shared" si="13"/>
        <v>25</v>
      </c>
    </row>
    <row r="15" spans="1:66" x14ac:dyDescent="0.2">
      <c r="B15" s="6">
        <f>Conc_Single!B17</f>
        <v>0</v>
      </c>
      <c r="C15" s="83">
        <v>2000</v>
      </c>
      <c r="D15" s="1">
        <v>56</v>
      </c>
      <c r="E15">
        <f t="shared" si="8"/>
        <v>86</v>
      </c>
      <c r="F15">
        <f t="shared" si="8"/>
        <v>85</v>
      </c>
      <c r="G15">
        <f t="shared" si="8"/>
        <v>84</v>
      </c>
      <c r="H15">
        <f t="shared" si="8"/>
        <v>83</v>
      </c>
      <c r="I15">
        <f t="shared" si="8"/>
        <v>82</v>
      </c>
      <c r="J15">
        <f t="shared" si="8"/>
        <v>81</v>
      </c>
      <c r="K15">
        <f t="shared" si="8"/>
        <v>80</v>
      </c>
      <c r="L15">
        <f t="shared" si="8"/>
        <v>79</v>
      </c>
      <c r="M15">
        <f t="shared" si="8"/>
        <v>78</v>
      </c>
      <c r="N15">
        <f t="shared" si="8"/>
        <v>77</v>
      </c>
      <c r="O15">
        <f t="shared" si="9"/>
        <v>76</v>
      </c>
      <c r="P15">
        <f t="shared" si="9"/>
        <v>75</v>
      </c>
      <c r="Q15">
        <f t="shared" si="9"/>
        <v>74</v>
      </c>
      <c r="R15">
        <f t="shared" si="9"/>
        <v>73</v>
      </c>
      <c r="S15">
        <f t="shared" si="9"/>
        <v>72</v>
      </c>
      <c r="T15">
        <f t="shared" si="9"/>
        <v>71</v>
      </c>
      <c r="U15">
        <f t="shared" si="9"/>
        <v>70</v>
      </c>
      <c r="V15">
        <f t="shared" si="9"/>
        <v>69</v>
      </c>
      <c r="W15">
        <f t="shared" si="9"/>
        <v>68</v>
      </c>
      <c r="X15">
        <f t="shared" si="9"/>
        <v>67</v>
      </c>
      <c r="Y15">
        <f t="shared" si="10"/>
        <v>66</v>
      </c>
      <c r="Z15">
        <f t="shared" si="10"/>
        <v>65</v>
      </c>
      <c r="AA15">
        <f t="shared" si="10"/>
        <v>64</v>
      </c>
      <c r="AB15">
        <f t="shared" si="10"/>
        <v>63</v>
      </c>
      <c r="AC15">
        <f t="shared" si="10"/>
        <v>62</v>
      </c>
      <c r="AD15">
        <f t="shared" si="10"/>
        <v>61</v>
      </c>
      <c r="AE15">
        <f t="shared" si="10"/>
        <v>60</v>
      </c>
      <c r="AF15">
        <f t="shared" si="10"/>
        <v>59</v>
      </c>
      <c r="AG15">
        <f t="shared" si="10"/>
        <v>58</v>
      </c>
      <c r="AH15">
        <f t="shared" si="10"/>
        <v>57</v>
      </c>
      <c r="AI15">
        <f t="shared" si="11"/>
        <v>56</v>
      </c>
      <c r="AJ15">
        <f t="shared" si="11"/>
        <v>55</v>
      </c>
      <c r="AK15">
        <f t="shared" si="11"/>
        <v>54</v>
      </c>
      <c r="AL15">
        <f t="shared" si="11"/>
        <v>53</v>
      </c>
      <c r="AM15">
        <f t="shared" si="11"/>
        <v>52</v>
      </c>
      <c r="AN15">
        <f t="shared" si="11"/>
        <v>51</v>
      </c>
      <c r="AO15">
        <f t="shared" si="11"/>
        <v>50</v>
      </c>
      <c r="AP15">
        <f t="shared" si="11"/>
        <v>49</v>
      </c>
      <c r="AQ15">
        <f t="shared" si="11"/>
        <v>48</v>
      </c>
      <c r="AR15">
        <f t="shared" si="11"/>
        <v>47</v>
      </c>
      <c r="AS15">
        <f t="shared" si="12"/>
        <v>46</v>
      </c>
      <c r="AT15">
        <f t="shared" si="12"/>
        <v>45</v>
      </c>
      <c r="AU15">
        <f t="shared" si="12"/>
        <v>44</v>
      </c>
      <c r="AV15">
        <f t="shared" si="12"/>
        <v>43</v>
      </c>
      <c r="AW15">
        <f t="shared" si="12"/>
        <v>42</v>
      </c>
      <c r="AX15">
        <f t="shared" si="12"/>
        <v>41</v>
      </c>
      <c r="AY15">
        <f t="shared" si="12"/>
        <v>40</v>
      </c>
      <c r="AZ15">
        <f t="shared" si="12"/>
        <v>39</v>
      </c>
      <c r="BA15">
        <f t="shared" si="12"/>
        <v>38</v>
      </c>
      <c r="BB15">
        <f t="shared" si="12"/>
        <v>37</v>
      </c>
      <c r="BC15">
        <f t="shared" si="13"/>
        <v>36</v>
      </c>
      <c r="BD15">
        <f t="shared" si="13"/>
        <v>35</v>
      </c>
      <c r="BE15">
        <f t="shared" si="13"/>
        <v>34</v>
      </c>
      <c r="BF15">
        <f t="shared" si="13"/>
        <v>33</v>
      </c>
      <c r="BG15">
        <f t="shared" si="13"/>
        <v>32</v>
      </c>
      <c r="BH15">
        <f t="shared" si="13"/>
        <v>31</v>
      </c>
      <c r="BI15">
        <f t="shared" si="13"/>
        <v>30</v>
      </c>
      <c r="BJ15">
        <f t="shared" si="13"/>
        <v>29</v>
      </c>
      <c r="BK15">
        <f t="shared" si="13"/>
        <v>28</v>
      </c>
      <c r="BL15">
        <f t="shared" si="13"/>
        <v>27</v>
      </c>
      <c r="BM15">
        <f t="shared" si="13"/>
        <v>26</v>
      </c>
      <c r="BN15">
        <f t="shared" si="13"/>
        <v>25</v>
      </c>
    </row>
    <row r="16" spans="1:66" x14ac:dyDescent="0.2">
      <c r="B16" s="6">
        <f>Conc_Single!B18</f>
        <v>0</v>
      </c>
      <c r="C16" s="83">
        <v>2500</v>
      </c>
      <c r="D16" s="1">
        <v>55</v>
      </c>
      <c r="E16">
        <f t="shared" si="8"/>
        <v>85</v>
      </c>
      <c r="F16">
        <f t="shared" si="8"/>
        <v>84</v>
      </c>
      <c r="G16">
        <f t="shared" si="8"/>
        <v>83</v>
      </c>
      <c r="H16">
        <f t="shared" si="8"/>
        <v>82</v>
      </c>
      <c r="I16">
        <f t="shared" si="8"/>
        <v>81</v>
      </c>
      <c r="J16">
        <f t="shared" si="8"/>
        <v>80</v>
      </c>
      <c r="K16">
        <f t="shared" si="8"/>
        <v>79</v>
      </c>
      <c r="L16">
        <f t="shared" si="8"/>
        <v>78</v>
      </c>
      <c r="M16">
        <f t="shared" si="8"/>
        <v>77</v>
      </c>
      <c r="N16">
        <f t="shared" si="8"/>
        <v>76</v>
      </c>
      <c r="O16">
        <f t="shared" si="9"/>
        <v>75</v>
      </c>
      <c r="P16">
        <f t="shared" si="9"/>
        <v>74</v>
      </c>
      <c r="Q16">
        <f t="shared" si="9"/>
        <v>73</v>
      </c>
      <c r="R16">
        <f t="shared" si="9"/>
        <v>72</v>
      </c>
      <c r="S16">
        <f t="shared" si="9"/>
        <v>71</v>
      </c>
      <c r="T16">
        <f t="shared" si="9"/>
        <v>70</v>
      </c>
      <c r="U16">
        <f t="shared" si="9"/>
        <v>69</v>
      </c>
      <c r="V16">
        <f t="shared" si="9"/>
        <v>68</v>
      </c>
      <c r="W16">
        <f t="shared" si="9"/>
        <v>67</v>
      </c>
      <c r="X16">
        <f t="shared" si="9"/>
        <v>66</v>
      </c>
      <c r="Y16">
        <f t="shared" si="10"/>
        <v>65</v>
      </c>
      <c r="Z16">
        <f t="shared" si="10"/>
        <v>64</v>
      </c>
      <c r="AA16">
        <f t="shared" si="10"/>
        <v>63</v>
      </c>
      <c r="AB16">
        <f t="shared" si="10"/>
        <v>62</v>
      </c>
      <c r="AC16">
        <f t="shared" si="10"/>
        <v>61</v>
      </c>
      <c r="AD16">
        <f t="shared" si="10"/>
        <v>60</v>
      </c>
      <c r="AE16">
        <f t="shared" si="10"/>
        <v>59</v>
      </c>
      <c r="AF16">
        <f t="shared" si="10"/>
        <v>58</v>
      </c>
      <c r="AG16">
        <f t="shared" si="10"/>
        <v>57</v>
      </c>
      <c r="AH16">
        <f t="shared" si="10"/>
        <v>56</v>
      </c>
      <c r="AI16">
        <f t="shared" si="11"/>
        <v>55</v>
      </c>
      <c r="AJ16">
        <f t="shared" si="11"/>
        <v>54</v>
      </c>
      <c r="AK16">
        <f t="shared" si="11"/>
        <v>53</v>
      </c>
      <c r="AL16">
        <f t="shared" si="11"/>
        <v>52</v>
      </c>
      <c r="AM16">
        <f t="shared" si="11"/>
        <v>51</v>
      </c>
      <c r="AN16">
        <f t="shared" si="11"/>
        <v>50</v>
      </c>
      <c r="AO16">
        <f t="shared" si="11"/>
        <v>49</v>
      </c>
      <c r="AP16">
        <f t="shared" si="11"/>
        <v>48</v>
      </c>
      <c r="AQ16">
        <f t="shared" si="11"/>
        <v>47</v>
      </c>
      <c r="AR16">
        <f t="shared" si="11"/>
        <v>46</v>
      </c>
      <c r="AS16">
        <f t="shared" si="12"/>
        <v>45</v>
      </c>
      <c r="AT16">
        <f t="shared" si="12"/>
        <v>44</v>
      </c>
      <c r="AU16">
        <f t="shared" si="12"/>
        <v>43</v>
      </c>
      <c r="AV16">
        <f t="shared" si="12"/>
        <v>42</v>
      </c>
      <c r="AW16">
        <f t="shared" si="12"/>
        <v>41</v>
      </c>
      <c r="AX16">
        <f t="shared" si="12"/>
        <v>40</v>
      </c>
      <c r="AY16">
        <f t="shared" si="12"/>
        <v>39</v>
      </c>
      <c r="AZ16">
        <f t="shared" si="12"/>
        <v>38</v>
      </c>
      <c r="BA16">
        <f t="shared" si="12"/>
        <v>37</v>
      </c>
      <c r="BB16">
        <f t="shared" si="12"/>
        <v>36</v>
      </c>
      <c r="BC16">
        <f t="shared" si="13"/>
        <v>35</v>
      </c>
      <c r="BD16">
        <f t="shared" si="13"/>
        <v>34</v>
      </c>
      <c r="BE16">
        <f t="shared" si="13"/>
        <v>33</v>
      </c>
      <c r="BF16">
        <f t="shared" si="13"/>
        <v>32</v>
      </c>
      <c r="BG16">
        <f t="shared" si="13"/>
        <v>31</v>
      </c>
      <c r="BH16">
        <f t="shared" si="13"/>
        <v>30</v>
      </c>
      <c r="BI16">
        <f t="shared" si="13"/>
        <v>29</v>
      </c>
      <c r="BJ16">
        <f t="shared" si="13"/>
        <v>28</v>
      </c>
      <c r="BK16">
        <f t="shared" si="13"/>
        <v>27</v>
      </c>
      <c r="BL16">
        <f t="shared" si="13"/>
        <v>26</v>
      </c>
      <c r="BM16">
        <f t="shared" si="13"/>
        <v>25</v>
      </c>
      <c r="BN16">
        <f t="shared" si="13"/>
        <v>24</v>
      </c>
    </row>
    <row r="17" spans="2:66" x14ac:dyDescent="0.2">
      <c r="B17" s="6">
        <f>Conc_Single!B19</f>
        <v>0</v>
      </c>
      <c r="C17" s="83">
        <v>3200</v>
      </c>
      <c r="D17" s="1">
        <v>54</v>
      </c>
      <c r="E17">
        <f t="shared" si="8"/>
        <v>84</v>
      </c>
      <c r="F17">
        <f t="shared" si="8"/>
        <v>83</v>
      </c>
      <c r="G17">
        <f t="shared" si="8"/>
        <v>82</v>
      </c>
      <c r="H17">
        <f t="shared" si="8"/>
        <v>81</v>
      </c>
      <c r="I17">
        <f t="shared" si="8"/>
        <v>80</v>
      </c>
      <c r="J17">
        <f t="shared" si="8"/>
        <v>79</v>
      </c>
      <c r="K17">
        <f t="shared" si="8"/>
        <v>78</v>
      </c>
      <c r="L17">
        <f t="shared" si="8"/>
        <v>77</v>
      </c>
      <c r="M17">
        <f t="shared" si="8"/>
        <v>76</v>
      </c>
      <c r="N17">
        <f t="shared" si="8"/>
        <v>75</v>
      </c>
      <c r="O17">
        <f t="shared" si="9"/>
        <v>74</v>
      </c>
      <c r="P17">
        <f t="shared" si="9"/>
        <v>73</v>
      </c>
      <c r="Q17">
        <f t="shared" si="9"/>
        <v>72</v>
      </c>
      <c r="R17">
        <f t="shared" si="9"/>
        <v>71</v>
      </c>
      <c r="S17">
        <f t="shared" si="9"/>
        <v>70</v>
      </c>
      <c r="T17">
        <f t="shared" si="9"/>
        <v>69</v>
      </c>
      <c r="U17">
        <f t="shared" si="9"/>
        <v>68</v>
      </c>
      <c r="V17">
        <f t="shared" si="9"/>
        <v>67</v>
      </c>
      <c r="W17">
        <f t="shared" si="9"/>
        <v>66</v>
      </c>
      <c r="X17">
        <f t="shared" si="9"/>
        <v>65</v>
      </c>
      <c r="Y17">
        <f t="shared" si="10"/>
        <v>64</v>
      </c>
      <c r="Z17">
        <f t="shared" si="10"/>
        <v>63</v>
      </c>
      <c r="AA17">
        <f t="shared" si="10"/>
        <v>62</v>
      </c>
      <c r="AB17">
        <f t="shared" si="10"/>
        <v>61</v>
      </c>
      <c r="AC17">
        <f t="shared" si="10"/>
        <v>60</v>
      </c>
      <c r="AD17">
        <f t="shared" si="10"/>
        <v>59</v>
      </c>
      <c r="AE17">
        <f t="shared" si="10"/>
        <v>58</v>
      </c>
      <c r="AF17">
        <f t="shared" si="10"/>
        <v>57</v>
      </c>
      <c r="AG17">
        <f t="shared" si="10"/>
        <v>56</v>
      </c>
      <c r="AH17">
        <f t="shared" si="10"/>
        <v>55</v>
      </c>
      <c r="AI17">
        <f t="shared" si="11"/>
        <v>54</v>
      </c>
      <c r="AJ17">
        <f t="shared" si="11"/>
        <v>53</v>
      </c>
      <c r="AK17">
        <f t="shared" si="11"/>
        <v>52</v>
      </c>
      <c r="AL17">
        <f t="shared" si="11"/>
        <v>51</v>
      </c>
      <c r="AM17">
        <f t="shared" si="11"/>
        <v>50</v>
      </c>
      <c r="AN17">
        <f t="shared" si="11"/>
        <v>49</v>
      </c>
      <c r="AO17">
        <f t="shared" si="11"/>
        <v>48</v>
      </c>
      <c r="AP17">
        <f t="shared" si="11"/>
        <v>47</v>
      </c>
      <c r="AQ17">
        <f t="shared" si="11"/>
        <v>46</v>
      </c>
      <c r="AR17">
        <f t="shared" si="11"/>
        <v>45</v>
      </c>
      <c r="AS17">
        <f t="shared" si="12"/>
        <v>44</v>
      </c>
      <c r="AT17">
        <f t="shared" si="12"/>
        <v>43</v>
      </c>
      <c r="AU17">
        <f t="shared" si="12"/>
        <v>42</v>
      </c>
      <c r="AV17">
        <f t="shared" si="12"/>
        <v>41</v>
      </c>
      <c r="AW17">
        <f t="shared" si="12"/>
        <v>40</v>
      </c>
      <c r="AX17">
        <f t="shared" si="12"/>
        <v>39</v>
      </c>
      <c r="AY17">
        <f t="shared" si="12"/>
        <v>38</v>
      </c>
      <c r="AZ17">
        <f t="shared" si="12"/>
        <v>37</v>
      </c>
      <c r="BA17">
        <f t="shared" si="12"/>
        <v>36</v>
      </c>
      <c r="BB17">
        <f t="shared" si="12"/>
        <v>35</v>
      </c>
      <c r="BC17">
        <f t="shared" si="13"/>
        <v>34</v>
      </c>
      <c r="BD17">
        <f t="shared" si="13"/>
        <v>33</v>
      </c>
      <c r="BE17">
        <f t="shared" si="13"/>
        <v>32</v>
      </c>
      <c r="BF17">
        <f t="shared" si="13"/>
        <v>31</v>
      </c>
      <c r="BG17">
        <f t="shared" si="13"/>
        <v>30</v>
      </c>
      <c r="BH17">
        <f t="shared" si="13"/>
        <v>29</v>
      </c>
      <c r="BI17">
        <f t="shared" si="13"/>
        <v>28</v>
      </c>
      <c r="BJ17">
        <f t="shared" si="13"/>
        <v>27</v>
      </c>
      <c r="BK17">
        <f t="shared" si="13"/>
        <v>26</v>
      </c>
      <c r="BL17">
        <f t="shared" si="13"/>
        <v>25</v>
      </c>
      <c r="BM17">
        <f t="shared" si="13"/>
        <v>24</v>
      </c>
      <c r="BN17">
        <f t="shared" si="13"/>
        <v>23</v>
      </c>
    </row>
    <row r="18" spans="2:66" x14ac:dyDescent="0.2">
      <c r="B18" s="6">
        <f>Conc_Single!B20</f>
        <v>0</v>
      </c>
      <c r="C18">
        <v>4000</v>
      </c>
      <c r="D18" s="1">
        <v>52</v>
      </c>
      <c r="E18">
        <f t="shared" si="8"/>
        <v>82</v>
      </c>
      <c r="F18">
        <f t="shared" si="8"/>
        <v>81</v>
      </c>
      <c r="G18">
        <f t="shared" si="8"/>
        <v>80</v>
      </c>
      <c r="H18">
        <f t="shared" si="8"/>
        <v>79</v>
      </c>
      <c r="I18">
        <f t="shared" si="8"/>
        <v>78</v>
      </c>
      <c r="J18">
        <f t="shared" si="8"/>
        <v>77</v>
      </c>
      <c r="K18">
        <f t="shared" si="8"/>
        <v>76</v>
      </c>
      <c r="L18">
        <f t="shared" si="8"/>
        <v>75</v>
      </c>
      <c r="M18">
        <f t="shared" si="8"/>
        <v>74</v>
      </c>
      <c r="N18">
        <f t="shared" si="8"/>
        <v>73</v>
      </c>
      <c r="O18">
        <f t="shared" si="9"/>
        <v>72</v>
      </c>
      <c r="P18">
        <f t="shared" si="9"/>
        <v>71</v>
      </c>
      <c r="Q18">
        <f t="shared" si="9"/>
        <v>70</v>
      </c>
      <c r="R18">
        <f t="shared" si="9"/>
        <v>69</v>
      </c>
      <c r="S18">
        <f t="shared" si="9"/>
        <v>68</v>
      </c>
      <c r="T18">
        <f t="shared" si="9"/>
        <v>67</v>
      </c>
      <c r="U18">
        <f t="shared" si="9"/>
        <v>66</v>
      </c>
      <c r="V18">
        <f t="shared" si="9"/>
        <v>65</v>
      </c>
      <c r="W18">
        <f t="shared" si="9"/>
        <v>64</v>
      </c>
      <c r="X18">
        <f t="shared" si="9"/>
        <v>63</v>
      </c>
      <c r="Y18">
        <f t="shared" si="10"/>
        <v>62</v>
      </c>
      <c r="Z18">
        <f t="shared" si="10"/>
        <v>61</v>
      </c>
      <c r="AA18">
        <f t="shared" si="10"/>
        <v>60</v>
      </c>
      <c r="AB18">
        <f t="shared" si="10"/>
        <v>59</v>
      </c>
      <c r="AC18">
        <f t="shared" si="10"/>
        <v>58</v>
      </c>
      <c r="AD18">
        <f t="shared" si="10"/>
        <v>57</v>
      </c>
      <c r="AE18">
        <f t="shared" si="10"/>
        <v>56</v>
      </c>
      <c r="AF18">
        <f t="shared" si="10"/>
        <v>55</v>
      </c>
      <c r="AG18">
        <f t="shared" si="10"/>
        <v>54</v>
      </c>
      <c r="AH18">
        <f t="shared" si="10"/>
        <v>53</v>
      </c>
      <c r="AI18">
        <f t="shared" si="11"/>
        <v>52</v>
      </c>
      <c r="AJ18">
        <f t="shared" si="11"/>
        <v>51</v>
      </c>
      <c r="AK18">
        <f t="shared" si="11"/>
        <v>50</v>
      </c>
      <c r="AL18">
        <f t="shared" si="11"/>
        <v>49</v>
      </c>
      <c r="AM18">
        <f t="shared" si="11"/>
        <v>48</v>
      </c>
      <c r="AN18">
        <f t="shared" si="11"/>
        <v>47</v>
      </c>
      <c r="AO18">
        <f t="shared" si="11"/>
        <v>46</v>
      </c>
      <c r="AP18">
        <f t="shared" si="11"/>
        <v>45</v>
      </c>
      <c r="AQ18">
        <f t="shared" si="11"/>
        <v>44</v>
      </c>
      <c r="AR18">
        <f t="shared" si="11"/>
        <v>43</v>
      </c>
      <c r="AS18">
        <f t="shared" si="12"/>
        <v>42</v>
      </c>
      <c r="AT18">
        <f t="shared" si="12"/>
        <v>41</v>
      </c>
      <c r="AU18">
        <f t="shared" si="12"/>
        <v>40</v>
      </c>
      <c r="AV18">
        <f t="shared" si="12"/>
        <v>39</v>
      </c>
      <c r="AW18">
        <f t="shared" si="12"/>
        <v>38</v>
      </c>
      <c r="AX18">
        <f t="shared" si="12"/>
        <v>37</v>
      </c>
      <c r="AY18">
        <f t="shared" si="12"/>
        <v>36</v>
      </c>
      <c r="AZ18">
        <f t="shared" si="12"/>
        <v>35</v>
      </c>
      <c r="BA18">
        <f t="shared" si="12"/>
        <v>34</v>
      </c>
      <c r="BB18">
        <f t="shared" si="12"/>
        <v>33</v>
      </c>
      <c r="BC18">
        <f t="shared" si="13"/>
        <v>32</v>
      </c>
      <c r="BD18">
        <f t="shared" si="13"/>
        <v>31</v>
      </c>
      <c r="BE18">
        <f t="shared" si="13"/>
        <v>30</v>
      </c>
      <c r="BF18">
        <f t="shared" si="13"/>
        <v>29</v>
      </c>
      <c r="BG18">
        <f t="shared" si="13"/>
        <v>28</v>
      </c>
      <c r="BH18">
        <f t="shared" si="13"/>
        <v>27</v>
      </c>
      <c r="BI18">
        <f t="shared" si="13"/>
        <v>26</v>
      </c>
      <c r="BJ18">
        <f t="shared" si="13"/>
        <v>25</v>
      </c>
      <c r="BK18">
        <f t="shared" si="13"/>
        <v>24</v>
      </c>
      <c r="BL18">
        <f t="shared" si="13"/>
        <v>23</v>
      </c>
      <c r="BM18">
        <f t="shared" si="13"/>
        <v>22</v>
      </c>
      <c r="BN18">
        <f t="shared" si="13"/>
        <v>21</v>
      </c>
    </row>
    <row r="19" spans="2:66" x14ac:dyDescent="0.2">
      <c r="B19" s="6">
        <f>Conc_Single!B21</f>
        <v>0</v>
      </c>
      <c r="C19">
        <v>5000</v>
      </c>
      <c r="D19" s="1">
        <v>50</v>
      </c>
      <c r="E19">
        <f t="shared" si="8"/>
        <v>80</v>
      </c>
      <c r="F19">
        <f t="shared" si="8"/>
        <v>79</v>
      </c>
      <c r="G19">
        <f t="shared" si="8"/>
        <v>78</v>
      </c>
      <c r="H19">
        <f t="shared" si="8"/>
        <v>77</v>
      </c>
      <c r="I19">
        <f t="shared" si="8"/>
        <v>76</v>
      </c>
      <c r="J19">
        <f t="shared" si="8"/>
        <v>75</v>
      </c>
      <c r="K19">
        <f t="shared" si="8"/>
        <v>74</v>
      </c>
      <c r="L19">
        <f t="shared" si="8"/>
        <v>73</v>
      </c>
      <c r="M19">
        <f t="shared" si="8"/>
        <v>72</v>
      </c>
      <c r="N19">
        <f t="shared" si="8"/>
        <v>71</v>
      </c>
      <c r="O19">
        <f t="shared" si="9"/>
        <v>70</v>
      </c>
      <c r="P19">
        <f t="shared" si="9"/>
        <v>69</v>
      </c>
      <c r="Q19">
        <f t="shared" si="9"/>
        <v>68</v>
      </c>
      <c r="R19">
        <f t="shared" si="9"/>
        <v>67</v>
      </c>
      <c r="S19">
        <f t="shared" si="9"/>
        <v>66</v>
      </c>
      <c r="T19">
        <f t="shared" si="9"/>
        <v>65</v>
      </c>
      <c r="U19">
        <f t="shared" si="9"/>
        <v>64</v>
      </c>
      <c r="V19">
        <f t="shared" si="9"/>
        <v>63</v>
      </c>
      <c r="W19">
        <f t="shared" si="9"/>
        <v>62</v>
      </c>
      <c r="X19">
        <f t="shared" si="9"/>
        <v>61</v>
      </c>
      <c r="Y19">
        <f t="shared" si="10"/>
        <v>60</v>
      </c>
      <c r="Z19">
        <f t="shared" si="10"/>
        <v>59</v>
      </c>
      <c r="AA19">
        <f t="shared" si="10"/>
        <v>58</v>
      </c>
      <c r="AB19">
        <f t="shared" si="10"/>
        <v>57</v>
      </c>
      <c r="AC19">
        <f t="shared" si="10"/>
        <v>56</v>
      </c>
      <c r="AD19">
        <f t="shared" si="10"/>
        <v>55</v>
      </c>
      <c r="AE19">
        <f t="shared" si="10"/>
        <v>54</v>
      </c>
      <c r="AF19">
        <f t="shared" si="10"/>
        <v>53</v>
      </c>
      <c r="AG19">
        <f t="shared" si="10"/>
        <v>52</v>
      </c>
      <c r="AH19">
        <f t="shared" si="10"/>
        <v>51</v>
      </c>
      <c r="AI19">
        <f t="shared" si="11"/>
        <v>50</v>
      </c>
      <c r="AJ19">
        <f t="shared" si="11"/>
        <v>49</v>
      </c>
      <c r="AK19">
        <f t="shared" si="11"/>
        <v>48</v>
      </c>
      <c r="AL19">
        <f t="shared" si="11"/>
        <v>47</v>
      </c>
      <c r="AM19">
        <f t="shared" si="11"/>
        <v>46</v>
      </c>
      <c r="AN19">
        <f t="shared" si="11"/>
        <v>45</v>
      </c>
      <c r="AO19">
        <f t="shared" si="11"/>
        <v>44</v>
      </c>
      <c r="AP19">
        <f t="shared" si="11"/>
        <v>43</v>
      </c>
      <c r="AQ19">
        <f t="shared" si="11"/>
        <v>42</v>
      </c>
      <c r="AR19">
        <f t="shared" si="11"/>
        <v>41</v>
      </c>
      <c r="AS19">
        <f t="shared" si="12"/>
        <v>40</v>
      </c>
      <c r="AT19">
        <f t="shared" si="12"/>
        <v>39</v>
      </c>
      <c r="AU19">
        <f t="shared" si="12"/>
        <v>38</v>
      </c>
      <c r="AV19">
        <f t="shared" si="12"/>
        <v>37</v>
      </c>
      <c r="AW19">
        <f t="shared" si="12"/>
        <v>36</v>
      </c>
      <c r="AX19">
        <f t="shared" si="12"/>
        <v>35</v>
      </c>
      <c r="AY19">
        <f t="shared" si="12"/>
        <v>34</v>
      </c>
      <c r="AZ19">
        <f t="shared" si="12"/>
        <v>33</v>
      </c>
      <c r="BA19">
        <f t="shared" si="12"/>
        <v>32</v>
      </c>
      <c r="BB19">
        <f t="shared" si="12"/>
        <v>31</v>
      </c>
      <c r="BC19">
        <f t="shared" si="13"/>
        <v>30</v>
      </c>
      <c r="BD19">
        <f t="shared" si="13"/>
        <v>29</v>
      </c>
      <c r="BE19">
        <f t="shared" si="13"/>
        <v>28</v>
      </c>
      <c r="BF19">
        <f t="shared" si="13"/>
        <v>27</v>
      </c>
      <c r="BG19">
        <f t="shared" si="13"/>
        <v>26</v>
      </c>
      <c r="BH19">
        <f t="shared" si="13"/>
        <v>25</v>
      </c>
      <c r="BI19">
        <f t="shared" si="13"/>
        <v>24</v>
      </c>
      <c r="BJ19">
        <f t="shared" si="13"/>
        <v>23</v>
      </c>
      <c r="BK19">
        <f t="shared" si="13"/>
        <v>22</v>
      </c>
      <c r="BL19">
        <f t="shared" si="13"/>
        <v>21</v>
      </c>
      <c r="BM19">
        <f t="shared" si="13"/>
        <v>20</v>
      </c>
      <c r="BN19">
        <f t="shared" si="13"/>
        <v>19</v>
      </c>
    </row>
    <row r="21" spans="2:66" x14ac:dyDescent="0.2">
      <c r="C21" s="83">
        <v>100</v>
      </c>
      <c r="D21">
        <f>IF(D2-$B2&lt;0,0,D2-$B2)</f>
        <v>27</v>
      </c>
      <c r="E21">
        <f t="shared" ref="E21:AI21" si="14">IF(E2-$B2&lt;0,0,E2-$B2)</f>
        <v>57</v>
      </c>
      <c r="F21">
        <f t="shared" si="14"/>
        <v>56</v>
      </c>
      <c r="G21">
        <f t="shared" si="14"/>
        <v>55</v>
      </c>
      <c r="H21">
        <f t="shared" si="14"/>
        <v>54</v>
      </c>
      <c r="I21">
        <f t="shared" si="14"/>
        <v>53</v>
      </c>
      <c r="J21">
        <f t="shared" si="14"/>
        <v>52</v>
      </c>
      <c r="K21">
        <f t="shared" si="14"/>
        <v>51</v>
      </c>
      <c r="L21">
        <f t="shared" si="14"/>
        <v>50</v>
      </c>
      <c r="M21">
        <f t="shared" si="14"/>
        <v>49</v>
      </c>
      <c r="N21">
        <f t="shared" si="14"/>
        <v>48</v>
      </c>
      <c r="O21">
        <f t="shared" si="14"/>
        <v>47</v>
      </c>
      <c r="P21">
        <f t="shared" si="14"/>
        <v>46</v>
      </c>
      <c r="Q21">
        <f t="shared" si="14"/>
        <v>45</v>
      </c>
      <c r="R21">
        <f t="shared" si="14"/>
        <v>44</v>
      </c>
      <c r="S21">
        <f t="shared" si="14"/>
        <v>43</v>
      </c>
      <c r="T21">
        <f t="shared" si="14"/>
        <v>42</v>
      </c>
      <c r="U21">
        <f t="shared" si="14"/>
        <v>41</v>
      </c>
      <c r="V21">
        <f t="shared" si="14"/>
        <v>40</v>
      </c>
      <c r="W21">
        <f t="shared" si="14"/>
        <v>39</v>
      </c>
      <c r="X21">
        <f t="shared" si="14"/>
        <v>38</v>
      </c>
      <c r="Y21">
        <f t="shared" si="14"/>
        <v>37</v>
      </c>
      <c r="Z21">
        <f t="shared" si="14"/>
        <v>36</v>
      </c>
      <c r="AA21">
        <f t="shared" si="14"/>
        <v>35</v>
      </c>
      <c r="AB21">
        <f t="shared" si="14"/>
        <v>34</v>
      </c>
      <c r="AC21">
        <f t="shared" si="14"/>
        <v>33</v>
      </c>
      <c r="AD21">
        <f t="shared" si="14"/>
        <v>32</v>
      </c>
      <c r="AE21">
        <f t="shared" si="14"/>
        <v>31</v>
      </c>
      <c r="AF21">
        <f t="shared" si="14"/>
        <v>30</v>
      </c>
      <c r="AG21">
        <f t="shared" si="14"/>
        <v>29</v>
      </c>
      <c r="AH21">
        <f t="shared" si="14"/>
        <v>28</v>
      </c>
      <c r="AI21">
        <f t="shared" si="14"/>
        <v>27</v>
      </c>
      <c r="AJ21">
        <f t="shared" ref="AJ21:BN21" si="15">IF(AJ2-$B2&lt;0,0,AJ2-$B2)</f>
        <v>26</v>
      </c>
      <c r="AK21">
        <f t="shared" si="15"/>
        <v>25</v>
      </c>
      <c r="AL21">
        <f t="shared" si="15"/>
        <v>24</v>
      </c>
      <c r="AM21">
        <f t="shared" si="15"/>
        <v>23</v>
      </c>
      <c r="AN21">
        <f t="shared" si="15"/>
        <v>22</v>
      </c>
      <c r="AO21">
        <f t="shared" si="15"/>
        <v>21</v>
      </c>
      <c r="AP21">
        <f t="shared" si="15"/>
        <v>20</v>
      </c>
      <c r="AQ21">
        <f t="shared" si="15"/>
        <v>19</v>
      </c>
      <c r="AR21">
        <f t="shared" si="15"/>
        <v>18</v>
      </c>
      <c r="AS21">
        <f t="shared" si="15"/>
        <v>17</v>
      </c>
      <c r="AT21">
        <f t="shared" si="15"/>
        <v>16</v>
      </c>
      <c r="AU21">
        <f t="shared" si="15"/>
        <v>15</v>
      </c>
      <c r="AV21">
        <f t="shared" si="15"/>
        <v>14</v>
      </c>
      <c r="AW21">
        <f t="shared" si="15"/>
        <v>13</v>
      </c>
      <c r="AX21">
        <f t="shared" si="15"/>
        <v>12</v>
      </c>
      <c r="AY21">
        <f t="shared" si="15"/>
        <v>11</v>
      </c>
      <c r="AZ21">
        <f t="shared" si="15"/>
        <v>10</v>
      </c>
      <c r="BA21">
        <f t="shared" si="15"/>
        <v>9</v>
      </c>
      <c r="BB21">
        <f t="shared" si="15"/>
        <v>8</v>
      </c>
      <c r="BC21">
        <f t="shared" si="15"/>
        <v>7</v>
      </c>
      <c r="BD21">
        <f t="shared" si="15"/>
        <v>6</v>
      </c>
      <c r="BE21">
        <f t="shared" si="15"/>
        <v>5</v>
      </c>
      <c r="BF21">
        <f t="shared" si="15"/>
        <v>4</v>
      </c>
      <c r="BG21">
        <f t="shared" si="15"/>
        <v>3</v>
      </c>
      <c r="BH21">
        <f t="shared" si="15"/>
        <v>2</v>
      </c>
      <c r="BI21">
        <f t="shared" si="15"/>
        <v>1</v>
      </c>
      <c r="BJ21">
        <f t="shared" si="15"/>
        <v>0</v>
      </c>
      <c r="BK21">
        <f t="shared" si="15"/>
        <v>0</v>
      </c>
      <c r="BL21">
        <f t="shared" si="15"/>
        <v>0</v>
      </c>
      <c r="BM21">
        <f t="shared" si="15"/>
        <v>0</v>
      </c>
      <c r="BN21">
        <f t="shared" si="15"/>
        <v>0</v>
      </c>
    </row>
    <row r="22" spans="2:66" x14ac:dyDescent="0.2">
      <c r="C22" s="83">
        <v>125</v>
      </c>
      <c r="D22">
        <f t="shared" ref="D22:AI22" si="16">IF(D3-$B3&lt;0,0,D3-$B3)</f>
        <v>32</v>
      </c>
      <c r="E22">
        <f t="shared" si="16"/>
        <v>62</v>
      </c>
      <c r="F22">
        <f t="shared" si="16"/>
        <v>61</v>
      </c>
      <c r="G22">
        <f t="shared" si="16"/>
        <v>60</v>
      </c>
      <c r="H22">
        <f t="shared" si="16"/>
        <v>59</v>
      </c>
      <c r="I22">
        <f t="shared" si="16"/>
        <v>58</v>
      </c>
      <c r="J22">
        <f t="shared" si="16"/>
        <v>57</v>
      </c>
      <c r="K22">
        <f t="shared" si="16"/>
        <v>56</v>
      </c>
      <c r="L22">
        <f t="shared" si="16"/>
        <v>55</v>
      </c>
      <c r="M22">
        <f t="shared" si="16"/>
        <v>54</v>
      </c>
      <c r="N22">
        <f t="shared" si="16"/>
        <v>53</v>
      </c>
      <c r="O22">
        <f t="shared" si="16"/>
        <v>52</v>
      </c>
      <c r="P22">
        <f t="shared" si="16"/>
        <v>51</v>
      </c>
      <c r="Q22">
        <f t="shared" si="16"/>
        <v>50</v>
      </c>
      <c r="R22">
        <f t="shared" si="16"/>
        <v>49</v>
      </c>
      <c r="S22">
        <f t="shared" si="16"/>
        <v>48</v>
      </c>
      <c r="T22">
        <f t="shared" si="16"/>
        <v>47</v>
      </c>
      <c r="U22">
        <f t="shared" si="16"/>
        <v>46</v>
      </c>
      <c r="V22">
        <f t="shared" si="16"/>
        <v>45</v>
      </c>
      <c r="W22">
        <f t="shared" si="16"/>
        <v>44</v>
      </c>
      <c r="X22">
        <f t="shared" si="16"/>
        <v>43</v>
      </c>
      <c r="Y22">
        <f t="shared" si="16"/>
        <v>42</v>
      </c>
      <c r="Z22">
        <f t="shared" si="16"/>
        <v>41</v>
      </c>
      <c r="AA22">
        <f t="shared" si="16"/>
        <v>40</v>
      </c>
      <c r="AB22">
        <f t="shared" si="16"/>
        <v>39</v>
      </c>
      <c r="AC22">
        <f t="shared" si="16"/>
        <v>38</v>
      </c>
      <c r="AD22">
        <f t="shared" si="16"/>
        <v>37</v>
      </c>
      <c r="AE22">
        <f t="shared" si="16"/>
        <v>36</v>
      </c>
      <c r="AF22">
        <f t="shared" si="16"/>
        <v>35</v>
      </c>
      <c r="AG22">
        <f t="shared" si="16"/>
        <v>34</v>
      </c>
      <c r="AH22">
        <f t="shared" si="16"/>
        <v>33</v>
      </c>
      <c r="AI22">
        <f t="shared" si="16"/>
        <v>32</v>
      </c>
      <c r="AJ22">
        <f t="shared" ref="AJ22:BN22" si="17">IF(AJ3-$B3&lt;0,0,AJ3-$B3)</f>
        <v>31</v>
      </c>
      <c r="AK22">
        <f t="shared" si="17"/>
        <v>30</v>
      </c>
      <c r="AL22">
        <f t="shared" si="17"/>
        <v>29</v>
      </c>
      <c r="AM22">
        <f t="shared" si="17"/>
        <v>28</v>
      </c>
      <c r="AN22">
        <f t="shared" si="17"/>
        <v>27</v>
      </c>
      <c r="AO22">
        <f t="shared" si="17"/>
        <v>26</v>
      </c>
      <c r="AP22">
        <f t="shared" si="17"/>
        <v>25</v>
      </c>
      <c r="AQ22">
        <f t="shared" si="17"/>
        <v>24</v>
      </c>
      <c r="AR22">
        <f t="shared" si="17"/>
        <v>23</v>
      </c>
      <c r="AS22">
        <f t="shared" si="17"/>
        <v>22</v>
      </c>
      <c r="AT22">
        <f t="shared" si="17"/>
        <v>21</v>
      </c>
      <c r="AU22">
        <f t="shared" si="17"/>
        <v>20</v>
      </c>
      <c r="AV22">
        <f t="shared" si="17"/>
        <v>19</v>
      </c>
      <c r="AW22">
        <f t="shared" si="17"/>
        <v>18</v>
      </c>
      <c r="AX22">
        <f t="shared" si="17"/>
        <v>17</v>
      </c>
      <c r="AY22">
        <f t="shared" si="17"/>
        <v>16</v>
      </c>
      <c r="AZ22">
        <f t="shared" si="17"/>
        <v>15</v>
      </c>
      <c r="BA22">
        <f t="shared" si="17"/>
        <v>14</v>
      </c>
      <c r="BB22">
        <f t="shared" si="17"/>
        <v>13</v>
      </c>
      <c r="BC22">
        <f t="shared" si="17"/>
        <v>12</v>
      </c>
      <c r="BD22">
        <f t="shared" si="17"/>
        <v>11</v>
      </c>
      <c r="BE22">
        <f t="shared" si="17"/>
        <v>10</v>
      </c>
      <c r="BF22">
        <f t="shared" si="17"/>
        <v>9</v>
      </c>
      <c r="BG22">
        <f t="shared" si="17"/>
        <v>8</v>
      </c>
      <c r="BH22">
        <f t="shared" si="17"/>
        <v>7</v>
      </c>
      <c r="BI22">
        <f t="shared" si="17"/>
        <v>6</v>
      </c>
      <c r="BJ22">
        <f t="shared" si="17"/>
        <v>5</v>
      </c>
      <c r="BK22">
        <f t="shared" si="17"/>
        <v>4</v>
      </c>
      <c r="BL22">
        <f t="shared" si="17"/>
        <v>3</v>
      </c>
      <c r="BM22">
        <f t="shared" si="17"/>
        <v>2</v>
      </c>
      <c r="BN22">
        <f t="shared" si="17"/>
        <v>1</v>
      </c>
    </row>
    <row r="23" spans="2:66" x14ac:dyDescent="0.2">
      <c r="C23" s="83">
        <v>160</v>
      </c>
      <c r="D23">
        <f t="shared" ref="D23:AI23" si="18">IF(D4-$B4&lt;0,0,D4-$B4)</f>
        <v>37</v>
      </c>
      <c r="E23">
        <f t="shared" si="18"/>
        <v>67</v>
      </c>
      <c r="F23">
        <f t="shared" si="18"/>
        <v>66</v>
      </c>
      <c r="G23">
        <f t="shared" si="18"/>
        <v>65</v>
      </c>
      <c r="H23">
        <f t="shared" si="18"/>
        <v>64</v>
      </c>
      <c r="I23">
        <f t="shared" si="18"/>
        <v>63</v>
      </c>
      <c r="J23">
        <f t="shared" si="18"/>
        <v>62</v>
      </c>
      <c r="K23">
        <f t="shared" si="18"/>
        <v>61</v>
      </c>
      <c r="L23">
        <f t="shared" si="18"/>
        <v>60</v>
      </c>
      <c r="M23">
        <f t="shared" si="18"/>
        <v>59</v>
      </c>
      <c r="N23">
        <f t="shared" si="18"/>
        <v>58</v>
      </c>
      <c r="O23">
        <f t="shared" si="18"/>
        <v>57</v>
      </c>
      <c r="P23">
        <f t="shared" si="18"/>
        <v>56</v>
      </c>
      <c r="Q23">
        <f t="shared" si="18"/>
        <v>55</v>
      </c>
      <c r="R23">
        <f t="shared" si="18"/>
        <v>54</v>
      </c>
      <c r="S23">
        <f t="shared" si="18"/>
        <v>53</v>
      </c>
      <c r="T23">
        <f t="shared" si="18"/>
        <v>52</v>
      </c>
      <c r="U23">
        <f t="shared" si="18"/>
        <v>51</v>
      </c>
      <c r="V23">
        <f t="shared" si="18"/>
        <v>50</v>
      </c>
      <c r="W23">
        <f t="shared" si="18"/>
        <v>49</v>
      </c>
      <c r="X23">
        <f t="shared" si="18"/>
        <v>48</v>
      </c>
      <c r="Y23">
        <f t="shared" si="18"/>
        <v>47</v>
      </c>
      <c r="Z23">
        <f t="shared" si="18"/>
        <v>46</v>
      </c>
      <c r="AA23">
        <f t="shared" si="18"/>
        <v>45</v>
      </c>
      <c r="AB23">
        <f t="shared" si="18"/>
        <v>44</v>
      </c>
      <c r="AC23">
        <f t="shared" si="18"/>
        <v>43</v>
      </c>
      <c r="AD23">
        <f t="shared" si="18"/>
        <v>42</v>
      </c>
      <c r="AE23">
        <f t="shared" si="18"/>
        <v>41</v>
      </c>
      <c r="AF23">
        <f t="shared" si="18"/>
        <v>40</v>
      </c>
      <c r="AG23">
        <f t="shared" si="18"/>
        <v>39</v>
      </c>
      <c r="AH23">
        <f t="shared" si="18"/>
        <v>38</v>
      </c>
      <c r="AI23">
        <f t="shared" si="18"/>
        <v>37</v>
      </c>
      <c r="AJ23">
        <f t="shared" ref="AJ23:BN23" si="19">IF(AJ4-$B4&lt;0,0,AJ4-$B4)</f>
        <v>36</v>
      </c>
      <c r="AK23">
        <f t="shared" si="19"/>
        <v>35</v>
      </c>
      <c r="AL23">
        <f t="shared" si="19"/>
        <v>34</v>
      </c>
      <c r="AM23">
        <f t="shared" si="19"/>
        <v>33</v>
      </c>
      <c r="AN23">
        <f t="shared" si="19"/>
        <v>32</v>
      </c>
      <c r="AO23">
        <f t="shared" si="19"/>
        <v>31</v>
      </c>
      <c r="AP23">
        <f t="shared" si="19"/>
        <v>30</v>
      </c>
      <c r="AQ23">
        <f t="shared" si="19"/>
        <v>29</v>
      </c>
      <c r="AR23">
        <f t="shared" si="19"/>
        <v>28</v>
      </c>
      <c r="AS23">
        <f t="shared" si="19"/>
        <v>27</v>
      </c>
      <c r="AT23">
        <f t="shared" si="19"/>
        <v>26</v>
      </c>
      <c r="AU23">
        <f t="shared" si="19"/>
        <v>25</v>
      </c>
      <c r="AV23">
        <f t="shared" si="19"/>
        <v>24</v>
      </c>
      <c r="AW23">
        <f t="shared" si="19"/>
        <v>23</v>
      </c>
      <c r="AX23">
        <f t="shared" si="19"/>
        <v>22</v>
      </c>
      <c r="AY23">
        <f t="shared" si="19"/>
        <v>21</v>
      </c>
      <c r="AZ23">
        <f t="shared" si="19"/>
        <v>20</v>
      </c>
      <c r="BA23">
        <f t="shared" si="19"/>
        <v>19</v>
      </c>
      <c r="BB23">
        <f t="shared" si="19"/>
        <v>18</v>
      </c>
      <c r="BC23">
        <f t="shared" si="19"/>
        <v>17</v>
      </c>
      <c r="BD23">
        <f t="shared" si="19"/>
        <v>16</v>
      </c>
      <c r="BE23">
        <f t="shared" si="19"/>
        <v>15</v>
      </c>
      <c r="BF23">
        <f t="shared" si="19"/>
        <v>14</v>
      </c>
      <c r="BG23">
        <f t="shared" si="19"/>
        <v>13</v>
      </c>
      <c r="BH23">
        <f t="shared" si="19"/>
        <v>12</v>
      </c>
      <c r="BI23">
        <f t="shared" si="19"/>
        <v>11</v>
      </c>
      <c r="BJ23">
        <f t="shared" si="19"/>
        <v>10</v>
      </c>
      <c r="BK23">
        <f t="shared" si="19"/>
        <v>9</v>
      </c>
      <c r="BL23">
        <f t="shared" si="19"/>
        <v>8</v>
      </c>
      <c r="BM23">
        <f t="shared" si="19"/>
        <v>7</v>
      </c>
      <c r="BN23">
        <f t="shared" si="19"/>
        <v>6</v>
      </c>
    </row>
    <row r="24" spans="2:66" x14ac:dyDescent="0.2">
      <c r="C24" s="83">
        <v>200</v>
      </c>
      <c r="D24">
        <f t="shared" ref="D24:AI24" si="20">IF(D5-$B5&lt;0,0,D5-$B5)</f>
        <v>42</v>
      </c>
      <c r="E24">
        <f t="shared" si="20"/>
        <v>72</v>
      </c>
      <c r="F24">
        <f t="shared" si="20"/>
        <v>71</v>
      </c>
      <c r="G24">
        <f t="shared" si="20"/>
        <v>70</v>
      </c>
      <c r="H24">
        <f t="shared" si="20"/>
        <v>69</v>
      </c>
      <c r="I24">
        <f t="shared" si="20"/>
        <v>68</v>
      </c>
      <c r="J24">
        <f t="shared" si="20"/>
        <v>67</v>
      </c>
      <c r="K24">
        <f t="shared" si="20"/>
        <v>66</v>
      </c>
      <c r="L24">
        <f t="shared" si="20"/>
        <v>65</v>
      </c>
      <c r="M24">
        <f t="shared" si="20"/>
        <v>64</v>
      </c>
      <c r="N24">
        <f t="shared" si="20"/>
        <v>63</v>
      </c>
      <c r="O24">
        <f t="shared" si="20"/>
        <v>62</v>
      </c>
      <c r="P24">
        <f t="shared" si="20"/>
        <v>61</v>
      </c>
      <c r="Q24">
        <f t="shared" si="20"/>
        <v>60</v>
      </c>
      <c r="R24">
        <f t="shared" si="20"/>
        <v>59</v>
      </c>
      <c r="S24">
        <f t="shared" si="20"/>
        <v>58</v>
      </c>
      <c r="T24">
        <f t="shared" si="20"/>
        <v>57</v>
      </c>
      <c r="U24">
        <f t="shared" si="20"/>
        <v>56</v>
      </c>
      <c r="V24">
        <f t="shared" si="20"/>
        <v>55</v>
      </c>
      <c r="W24">
        <f t="shared" si="20"/>
        <v>54</v>
      </c>
      <c r="X24">
        <f t="shared" si="20"/>
        <v>53</v>
      </c>
      <c r="Y24">
        <f t="shared" si="20"/>
        <v>52</v>
      </c>
      <c r="Z24">
        <f t="shared" si="20"/>
        <v>51</v>
      </c>
      <c r="AA24">
        <f t="shared" si="20"/>
        <v>50</v>
      </c>
      <c r="AB24">
        <f t="shared" si="20"/>
        <v>49</v>
      </c>
      <c r="AC24">
        <f t="shared" si="20"/>
        <v>48</v>
      </c>
      <c r="AD24">
        <f t="shared" si="20"/>
        <v>47</v>
      </c>
      <c r="AE24">
        <f t="shared" si="20"/>
        <v>46</v>
      </c>
      <c r="AF24">
        <f t="shared" si="20"/>
        <v>45</v>
      </c>
      <c r="AG24">
        <f t="shared" si="20"/>
        <v>44</v>
      </c>
      <c r="AH24">
        <f t="shared" si="20"/>
        <v>43</v>
      </c>
      <c r="AI24">
        <f t="shared" si="20"/>
        <v>42</v>
      </c>
      <c r="AJ24">
        <f t="shared" ref="AJ24:BN24" si="21">IF(AJ5-$B5&lt;0,0,AJ5-$B5)</f>
        <v>41</v>
      </c>
      <c r="AK24">
        <f t="shared" si="21"/>
        <v>40</v>
      </c>
      <c r="AL24">
        <f t="shared" si="21"/>
        <v>39</v>
      </c>
      <c r="AM24">
        <f t="shared" si="21"/>
        <v>38</v>
      </c>
      <c r="AN24">
        <f t="shared" si="21"/>
        <v>37</v>
      </c>
      <c r="AO24">
        <f t="shared" si="21"/>
        <v>36</v>
      </c>
      <c r="AP24">
        <f t="shared" si="21"/>
        <v>35</v>
      </c>
      <c r="AQ24">
        <f t="shared" si="21"/>
        <v>34</v>
      </c>
      <c r="AR24">
        <f t="shared" si="21"/>
        <v>33</v>
      </c>
      <c r="AS24">
        <f t="shared" si="21"/>
        <v>32</v>
      </c>
      <c r="AT24">
        <f t="shared" si="21"/>
        <v>31</v>
      </c>
      <c r="AU24">
        <f t="shared" si="21"/>
        <v>30</v>
      </c>
      <c r="AV24">
        <f t="shared" si="21"/>
        <v>29</v>
      </c>
      <c r="AW24">
        <f t="shared" si="21"/>
        <v>28</v>
      </c>
      <c r="AX24">
        <f t="shared" si="21"/>
        <v>27</v>
      </c>
      <c r="AY24">
        <f t="shared" si="21"/>
        <v>26</v>
      </c>
      <c r="AZ24">
        <f t="shared" si="21"/>
        <v>25</v>
      </c>
      <c r="BA24">
        <f t="shared" si="21"/>
        <v>24</v>
      </c>
      <c r="BB24">
        <f t="shared" si="21"/>
        <v>23</v>
      </c>
      <c r="BC24">
        <f t="shared" si="21"/>
        <v>22</v>
      </c>
      <c r="BD24">
        <f t="shared" si="21"/>
        <v>21</v>
      </c>
      <c r="BE24">
        <f t="shared" si="21"/>
        <v>20</v>
      </c>
      <c r="BF24">
        <f t="shared" si="21"/>
        <v>19</v>
      </c>
      <c r="BG24">
        <f t="shared" si="21"/>
        <v>18</v>
      </c>
      <c r="BH24">
        <f t="shared" si="21"/>
        <v>17</v>
      </c>
      <c r="BI24">
        <f t="shared" si="21"/>
        <v>16</v>
      </c>
      <c r="BJ24">
        <f t="shared" si="21"/>
        <v>15</v>
      </c>
      <c r="BK24">
        <f t="shared" si="21"/>
        <v>14</v>
      </c>
      <c r="BL24">
        <f t="shared" si="21"/>
        <v>13</v>
      </c>
      <c r="BM24">
        <f t="shared" si="21"/>
        <v>12</v>
      </c>
      <c r="BN24">
        <f t="shared" si="21"/>
        <v>11</v>
      </c>
    </row>
    <row r="25" spans="2:66" x14ac:dyDescent="0.2">
      <c r="C25" s="83">
        <v>250</v>
      </c>
      <c r="D25">
        <f t="shared" ref="D25:AI25" si="22">IF(D6-$B6&lt;0,0,D6-$B6)</f>
        <v>45</v>
      </c>
      <c r="E25">
        <f t="shared" si="22"/>
        <v>75</v>
      </c>
      <c r="F25">
        <f t="shared" si="22"/>
        <v>74</v>
      </c>
      <c r="G25">
        <f t="shared" si="22"/>
        <v>73</v>
      </c>
      <c r="H25">
        <f t="shared" si="22"/>
        <v>72</v>
      </c>
      <c r="I25">
        <f t="shared" si="22"/>
        <v>71</v>
      </c>
      <c r="J25">
        <f t="shared" si="22"/>
        <v>70</v>
      </c>
      <c r="K25">
        <f t="shared" si="22"/>
        <v>69</v>
      </c>
      <c r="L25">
        <f t="shared" si="22"/>
        <v>68</v>
      </c>
      <c r="M25">
        <f t="shared" si="22"/>
        <v>67</v>
      </c>
      <c r="N25">
        <f t="shared" si="22"/>
        <v>66</v>
      </c>
      <c r="O25">
        <f t="shared" si="22"/>
        <v>65</v>
      </c>
      <c r="P25">
        <f t="shared" si="22"/>
        <v>64</v>
      </c>
      <c r="Q25">
        <f t="shared" si="22"/>
        <v>63</v>
      </c>
      <c r="R25">
        <f t="shared" si="22"/>
        <v>62</v>
      </c>
      <c r="S25">
        <f t="shared" si="22"/>
        <v>61</v>
      </c>
      <c r="T25">
        <f t="shared" si="22"/>
        <v>60</v>
      </c>
      <c r="U25">
        <f t="shared" si="22"/>
        <v>59</v>
      </c>
      <c r="V25">
        <f t="shared" si="22"/>
        <v>58</v>
      </c>
      <c r="W25">
        <f t="shared" si="22"/>
        <v>57</v>
      </c>
      <c r="X25">
        <f t="shared" si="22"/>
        <v>56</v>
      </c>
      <c r="Y25">
        <f t="shared" si="22"/>
        <v>55</v>
      </c>
      <c r="Z25">
        <f t="shared" si="22"/>
        <v>54</v>
      </c>
      <c r="AA25">
        <f t="shared" si="22"/>
        <v>53</v>
      </c>
      <c r="AB25">
        <f t="shared" si="22"/>
        <v>52</v>
      </c>
      <c r="AC25">
        <f t="shared" si="22"/>
        <v>51</v>
      </c>
      <c r="AD25">
        <f t="shared" si="22"/>
        <v>50</v>
      </c>
      <c r="AE25">
        <f t="shared" si="22"/>
        <v>49</v>
      </c>
      <c r="AF25">
        <f t="shared" si="22"/>
        <v>48</v>
      </c>
      <c r="AG25">
        <f t="shared" si="22"/>
        <v>47</v>
      </c>
      <c r="AH25">
        <f t="shared" si="22"/>
        <v>46</v>
      </c>
      <c r="AI25">
        <f t="shared" si="22"/>
        <v>45</v>
      </c>
      <c r="AJ25">
        <f t="shared" ref="AJ25:BN25" si="23">IF(AJ6-$B6&lt;0,0,AJ6-$B6)</f>
        <v>44</v>
      </c>
      <c r="AK25">
        <f t="shared" si="23"/>
        <v>43</v>
      </c>
      <c r="AL25">
        <f t="shared" si="23"/>
        <v>42</v>
      </c>
      <c r="AM25">
        <f t="shared" si="23"/>
        <v>41</v>
      </c>
      <c r="AN25">
        <f t="shared" si="23"/>
        <v>40</v>
      </c>
      <c r="AO25">
        <f t="shared" si="23"/>
        <v>39</v>
      </c>
      <c r="AP25">
        <f t="shared" si="23"/>
        <v>38</v>
      </c>
      <c r="AQ25">
        <f t="shared" si="23"/>
        <v>37</v>
      </c>
      <c r="AR25">
        <f t="shared" si="23"/>
        <v>36</v>
      </c>
      <c r="AS25">
        <f t="shared" si="23"/>
        <v>35</v>
      </c>
      <c r="AT25">
        <f t="shared" si="23"/>
        <v>34</v>
      </c>
      <c r="AU25">
        <f t="shared" si="23"/>
        <v>33</v>
      </c>
      <c r="AV25">
        <f t="shared" si="23"/>
        <v>32</v>
      </c>
      <c r="AW25">
        <f t="shared" si="23"/>
        <v>31</v>
      </c>
      <c r="AX25">
        <f t="shared" si="23"/>
        <v>30</v>
      </c>
      <c r="AY25">
        <f t="shared" si="23"/>
        <v>29</v>
      </c>
      <c r="AZ25">
        <f t="shared" si="23"/>
        <v>28</v>
      </c>
      <c r="BA25">
        <f t="shared" si="23"/>
        <v>27</v>
      </c>
      <c r="BB25">
        <f t="shared" si="23"/>
        <v>26</v>
      </c>
      <c r="BC25">
        <f t="shared" si="23"/>
        <v>25</v>
      </c>
      <c r="BD25">
        <f t="shared" si="23"/>
        <v>24</v>
      </c>
      <c r="BE25">
        <f t="shared" si="23"/>
        <v>23</v>
      </c>
      <c r="BF25">
        <f t="shared" si="23"/>
        <v>22</v>
      </c>
      <c r="BG25">
        <f t="shared" si="23"/>
        <v>21</v>
      </c>
      <c r="BH25">
        <f t="shared" si="23"/>
        <v>20</v>
      </c>
      <c r="BI25">
        <f t="shared" si="23"/>
        <v>19</v>
      </c>
      <c r="BJ25">
        <f t="shared" si="23"/>
        <v>18</v>
      </c>
      <c r="BK25">
        <f t="shared" si="23"/>
        <v>17</v>
      </c>
      <c r="BL25">
        <f t="shared" si="23"/>
        <v>16</v>
      </c>
      <c r="BM25">
        <f t="shared" si="23"/>
        <v>15</v>
      </c>
      <c r="BN25">
        <f t="shared" si="23"/>
        <v>14</v>
      </c>
    </row>
    <row r="26" spans="2:66" x14ac:dyDescent="0.2">
      <c r="C26" s="83">
        <v>320</v>
      </c>
      <c r="D26">
        <f t="shared" ref="D26:AI26" si="24">IF(D7-$B7&lt;0,0,D7-$B7)</f>
        <v>48</v>
      </c>
      <c r="E26">
        <f t="shared" si="24"/>
        <v>78</v>
      </c>
      <c r="F26">
        <f t="shared" si="24"/>
        <v>77</v>
      </c>
      <c r="G26">
        <f t="shared" si="24"/>
        <v>76</v>
      </c>
      <c r="H26">
        <f t="shared" si="24"/>
        <v>75</v>
      </c>
      <c r="I26">
        <f t="shared" si="24"/>
        <v>74</v>
      </c>
      <c r="J26">
        <f t="shared" si="24"/>
        <v>73</v>
      </c>
      <c r="K26">
        <f t="shared" si="24"/>
        <v>72</v>
      </c>
      <c r="L26">
        <f t="shared" si="24"/>
        <v>71</v>
      </c>
      <c r="M26">
        <f t="shared" si="24"/>
        <v>70</v>
      </c>
      <c r="N26">
        <f t="shared" si="24"/>
        <v>69</v>
      </c>
      <c r="O26">
        <f t="shared" si="24"/>
        <v>68</v>
      </c>
      <c r="P26">
        <f t="shared" si="24"/>
        <v>67</v>
      </c>
      <c r="Q26">
        <f t="shared" si="24"/>
        <v>66</v>
      </c>
      <c r="R26">
        <f t="shared" si="24"/>
        <v>65</v>
      </c>
      <c r="S26">
        <f t="shared" si="24"/>
        <v>64</v>
      </c>
      <c r="T26">
        <f t="shared" si="24"/>
        <v>63</v>
      </c>
      <c r="U26">
        <f t="shared" si="24"/>
        <v>62</v>
      </c>
      <c r="V26">
        <f t="shared" si="24"/>
        <v>61</v>
      </c>
      <c r="W26">
        <f t="shared" si="24"/>
        <v>60</v>
      </c>
      <c r="X26">
        <f t="shared" si="24"/>
        <v>59</v>
      </c>
      <c r="Y26">
        <f t="shared" si="24"/>
        <v>58</v>
      </c>
      <c r="Z26">
        <f t="shared" si="24"/>
        <v>57</v>
      </c>
      <c r="AA26">
        <f t="shared" si="24"/>
        <v>56</v>
      </c>
      <c r="AB26">
        <f t="shared" si="24"/>
        <v>55</v>
      </c>
      <c r="AC26">
        <f t="shared" si="24"/>
        <v>54</v>
      </c>
      <c r="AD26">
        <f t="shared" si="24"/>
        <v>53</v>
      </c>
      <c r="AE26">
        <f t="shared" si="24"/>
        <v>52</v>
      </c>
      <c r="AF26">
        <f t="shared" si="24"/>
        <v>51</v>
      </c>
      <c r="AG26">
        <f t="shared" si="24"/>
        <v>50</v>
      </c>
      <c r="AH26">
        <f t="shared" si="24"/>
        <v>49</v>
      </c>
      <c r="AI26">
        <f t="shared" si="24"/>
        <v>48</v>
      </c>
      <c r="AJ26">
        <f t="shared" ref="AJ26:BN26" si="25">IF(AJ7-$B7&lt;0,0,AJ7-$B7)</f>
        <v>47</v>
      </c>
      <c r="AK26">
        <f t="shared" si="25"/>
        <v>46</v>
      </c>
      <c r="AL26">
        <f t="shared" si="25"/>
        <v>45</v>
      </c>
      <c r="AM26">
        <f t="shared" si="25"/>
        <v>44</v>
      </c>
      <c r="AN26">
        <f t="shared" si="25"/>
        <v>43</v>
      </c>
      <c r="AO26">
        <f t="shared" si="25"/>
        <v>42</v>
      </c>
      <c r="AP26">
        <f t="shared" si="25"/>
        <v>41</v>
      </c>
      <c r="AQ26">
        <f t="shared" si="25"/>
        <v>40</v>
      </c>
      <c r="AR26">
        <f t="shared" si="25"/>
        <v>39</v>
      </c>
      <c r="AS26">
        <f t="shared" si="25"/>
        <v>38</v>
      </c>
      <c r="AT26">
        <f t="shared" si="25"/>
        <v>37</v>
      </c>
      <c r="AU26">
        <f t="shared" si="25"/>
        <v>36</v>
      </c>
      <c r="AV26">
        <f t="shared" si="25"/>
        <v>35</v>
      </c>
      <c r="AW26">
        <f t="shared" si="25"/>
        <v>34</v>
      </c>
      <c r="AX26">
        <f t="shared" si="25"/>
        <v>33</v>
      </c>
      <c r="AY26">
        <f t="shared" si="25"/>
        <v>32</v>
      </c>
      <c r="AZ26">
        <f t="shared" si="25"/>
        <v>31</v>
      </c>
      <c r="BA26">
        <f t="shared" si="25"/>
        <v>30</v>
      </c>
      <c r="BB26">
        <f t="shared" si="25"/>
        <v>29</v>
      </c>
      <c r="BC26">
        <f t="shared" si="25"/>
        <v>28</v>
      </c>
      <c r="BD26">
        <f t="shared" si="25"/>
        <v>27</v>
      </c>
      <c r="BE26">
        <f t="shared" si="25"/>
        <v>26</v>
      </c>
      <c r="BF26">
        <f t="shared" si="25"/>
        <v>25</v>
      </c>
      <c r="BG26">
        <f t="shared" si="25"/>
        <v>24</v>
      </c>
      <c r="BH26">
        <f t="shared" si="25"/>
        <v>23</v>
      </c>
      <c r="BI26">
        <f t="shared" si="25"/>
        <v>22</v>
      </c>
      <c r="BJ26">
        <f t="shared" si="25"/>
        <v>21</v>
      </c>
      <c r="BK26">
        <f t="shared" si="25"/>
        <v>20</v>
      </c>
      <c r="BL26">
        <f t="shared" si="25"/>
        <v>19</v>
      </c>
      <c r="BM26">
        <f t="shared" si="25"/>
        <v>18</v>
      </c>
      <c r="BN26">
        <f t="shared" si="25"/>
        <v>17</v>
      </c>
    </row>
    <row r="27" spans="2:66" x14ac:dyDescent="0.2">
      <c r="C27" s="83">
        <v>400</v>
      </c>
      <c r="D27">
        <f t="shared" ref="D27:AI27" si="26">IF(D8-$B8&lt;0,0,D8-$B8)</f>
        <v>51</v>
      </c>
      <c r="E27">
        <f t="shared" si="26"/>
        <v>81</v>
      </c>
      <c r="F27">
        <f t="shared" si="26"/>
        <v>80</v>
      </c>
      <c r="G27">
        <f t="shared" si="26"/>
        <v>79</v>
      </c>
      <c r="H27">
        <f t="shared" si="26"/>
        <v>78</v>
      </c>
      <c r="I27">
        <f t="shared" si="26"/>
        <v>77</v>
      </c>
      <c r="J27">
        <f t="shared" si="26"/>
        <v>76</v>
      </c>
      <c r="K27">
        <f t="shared" si="26"/>
        <v>75</v>
      </c>
      <c r="L27">
        <f t="shared" si="26"/>
        <v>74</v>
      </c>
      <c r="M27">
        <f t="shared" si="26"/>
        <v>73</v>
      </c>
      <c r="N27">
        <f t="shared" si="26"/>
        <v>72</v>
      </c>
      <c r="O27">
        <f t="shared" si="26"/>
        <v>71</v>
      </c>
      <c r="P27">
        <f t="shared" si="26"/>
        <v>70</v>
      </c>
      <c r="Q27">
        <f t="shared" si="26"/>
        <v>69</v>
      </c>
      <c r="R27">
        <f t="shared" si="26"/>
        <v>68</v>
      </c>
      <c r="S27">
        <f t="shared" si="26"/>
        <v>67</v>
      </c>
      <c r="T27">
        <f t="shared" si="26"/>
        <v>66</v>
      </c>
      <c r="U27">
        <f t="shared" si="26"/>
        <v>65</v>
      </c>
      <c r="V27">
        <f t="shared" si="26"/>
        <v>64</v>
      </c>
      <c r="W27">
        <f t="shared" si="26"/>
        <v>63</v>
      </c>
      <c r="X27">
        <f t="shared" si="26"/>
        <v>62</v>
      </c>
      <c r="Y27">
        <f t="shared" si="26"/>
        <v>61</v>
      </c>
      <c r="Z27">
        <f t="shared" si="26"/>
        <v>60</v>
      </c>
      <c r="AA27">
        <f t="shared" si="26"/>
        <v>59</v>
      </c>
      <c r="AB27">
        <f t="shared" si="26"/>
        <v>58</v>
      </c>
      <c r="AC27">
        <f t="shared" si="26"/>
        <v>57</v>
      </c>
      <c r="AD27">
        <f t="shared" si="26"/>
        <v>56</v>
      </c>
      <c r="AE27">
        <f t="shared" si="26"/>
        <v>55</v>
      </c>
      <c r="AF27">
        <f t="shared" si="26"/>
        <v>54</v>
      </c>
      <c r="AG27">
        <f t="shared" si="26"/>
        <v>53</v>
      </c>
      <c r="AH27">
        <f t="shared" si="26"/>
        <v>52</v>
      </c>
      <c r="AI27">
        <f t="shared" si="26"/>
        <v>51</v>
      </c>
      <c r="AJ27">
        <f t="shared" ref="AJ27:BN27" si="27">IF(AJ8-$B8&lt;0,0,AJ8-$B8)</f>
        <v>50</v>
      </c>
      <c r="AK27">
        <f t="shared" si="27"/>
        <v>49</v>
      </c>
      <c r="AL27">
        <f t="shared" si="27"/>
        <v>48</v>
      </c>
      <c r="AM27">
        <f t="shared" si="27"/>
        <v>47</v>
      </c>
      <c r="AN27">
        <f t="shared" si="27"/>
        <v>46</v>
      </c>
      <c r="AO27">
        <f t="shared" si="27"/>
        <v>45</v>
      </c>
      <c r="AP27">
        <f t="shared" si="27"/>
        <v>44</v>
      </c>
      <c r="AQ27">
        <f t="shared" si="27"/>
        <v>43</v>
      </c>
      <c r="AR27">
        <f t="shared" si="27"/>
        <v>42</v>
      </c>
      <c r="AS27">
        <f t="shared" si="27"/>
        <v>41</v>
      </c>
      <c r="AT27">
        <f t="shared" si="27"/>
        <v>40</v>
      </c>
      <c r="AU27">
        <f t="shared" si="27"/>
        <v>39</v>
      </c>
      <c r="AV27">
        <f t="shared" si="27"/>
        <v>38</v>
      </c>
      <c r="AW27">
        <f t="shared" si="27"/>
        <v>37</v>
      </c>
      <c r="AX27">
        <f t="shared" si="27"/>
        <v>36</v>
      </c>
      <c r="AY27">
        <f t="shared" si="27"/>
        <v>35</v>
      </c>
      <c r="AZ27">
        <f t="shared" si="27"/>
        <v>34</v>
      </c>
      <c r="BA27">
        <f t="shared" si="27"/>
        <v>33</v>
      </c>
      <c r="BB27">
        <f t="shared" si="27"/>
        <v>32</v>
      </c>
      <c r="BC27">
        <f t="shared" si="27"/>
        <v>31</v>
      </c>
      <c r="BD27">
        <f t="shared" si="27"/>
        <v>30</v>
      </c>
      <c r="BE27">
        <f t="shared" si="27"/>
        <v>29</v>
      </c>
      <c r="BF27">
        <f t="shared" si="27"/>
        <v>28</v>
      </c>
      <c r="BG27">
        <f t="shared" si="27"/>
        <v>27</v>
      </c>
      <c r="BH27">
        <f t="shared" si="27"/>
        <v>26</v>
      </c>
      <c r="BI27">
        <f t="shared" si="27"/>
        <v>25</v>
      </c>
      <c r="BJ27">
        <f t="shared" si="27"/>
        <v>24</v>
      </c>
      <c r="BK27">
        <f t="shared" si="27"/>
        <v>23</v>
      </c>
      <c r="BL27">
        <f t="shared" si="27"/>
        <v>22</v>
      </c>
      <c r="BM27">
        <f t="shared" si="27"/>
        <v>21</v>
      </c>
      <c r="BN27">
        <f t="shared" si="27"/>
        <v>20</v>
      </c>
    </row>
    <row r="28" spans="2:66" x14ac:dyDescent="0.2">
      <c r="C28" s="83">
        <v>500</v>
      </c>
      <c r="D28">
        <f t="shared" ref="D28:AI28" si="28">IF(D9-$B9&lt;0,0,D9-$B9)</f>
        <v>53</v>
      </c>
      <c r="E28">
        <f t="shared" si="28"/>
        <v>83</v>
      </c>
      <c r="F28">
        <f t="shared" si="28"/>
        <v>82</v>
      </c>
      <c r="G28">
        <f t="shared" si="28"/>
        <v>81</v>
      </c>
      <c r="H28">
        <f t="shared" si="28"/>
        <v>80</v>
      </c>
      <c r="I28">
        <f t="shared" si="28"/>
        <v>79</v>
      </c>
      <c r="J28">
        <f t="shared" si="28"/>
        <v>78</v>
      </c>
      <c r="K28">
        <f t="shared" si="28"/>
        <v>77</v>
      </c>
      <c r="L28">
        <f t="shared" si="28"/>
        <v>76</v>
      </c>
      <c r="M28">
        <f t="shared" si="28"/>
        <v>75</v>
      </c>
      <c r="N28">
        <f t="shared" si="28"/>
        <v>74</v>
      </c>
      <c r="O28">
        <f t="shared" si="28"/>
        <v>73</v>
      </c>
      <c r="P28">
        <f t="shared" si="28"/>
        <v>72</v>
      </c>
      <c r="Q28">
        <f t="shared" si="28"/>
        <v>71</v>
      </c>
      <c r="R28">
        <f t="shared" si="28"/>
        <v>70</v>
      </c>
      <c r="S28">
        <f t="shared" si="28"/>
        <v>69</v>
      </c>
      <c r="T28">
        <f t="shared" si="28"/>
        <v>68</v>
      </c>
      <c r="U28">
        <f t="shared" si="28"/>
        <v>67</v>
      </c>
      <c r="V28">
        <f t="shared" si="28"/>
        <v>66</v>
      </c>
      <c r="W28">
        <f t="shared" si="28"/>
        <v>65</v>
      </c>
      <c r="X28">
        <f t="shared" si="28"/>
        <v>64</v>
      </c>
      <c r="Y28">
        <f t="shared" si="28"/>
        <v>63</v>
      </c>
      <c r="Z28">
        <f t="shared" si="28"/>
        <v>62</v>
      </c>
      <c r="AA28">
        <f t="shared" si="28"/>
        <v>61</v>
      </c>
      <c r="AB28">
        <f t="shared" si="28"/>
        <v>60</v>
      </c>
      <c r="AC28">
        <f t="shared" si="28"/>
        <v>59</v>
      </c>
      <c r="AD28">
        <f t="shared" si="28"/>
        <v>58</v>
      </c>
      <c r="AE28">
        <f t="shared" si="28"/>
        <v>57</v>
      </c>
      <c r="AF28">
        <f t="shared" si="28"/>
        <v>56</v>
      </c>
      <c r="AG28">
        <f t="shared" si="28"/>
        <v>55</v>
      </c>
      <c r="AH28">
        <f t="shared" si="28"/>
        <v>54</v>
      </c>
      <c r="AI28">
        <f t="shared" si="28"/>
        <v>53</v>
      </c>
      <c r="AJ28">
        <f t="shared" ref="AJ28:BN28" si="29">IF(AJ9-$B9&lt;0,0,AJ9-$B9)</f>
        <v>52</v>
      </c>
      <c r="AK28">
        <f t="shared" si="29"/>
        <v>51</v>
      </c>
      <c r="AL28">
        <f t="shared" si="29"/>
        <v>50</v>
      </c>
      <c r="AM28">
        <f t="shared" si="29"/>
        <v>49</v>
      </c>
      <c r="AN28">
        <f t="shared" si="29"/>
        <v>48</v>
      </c>
      <c r="AO28">
        <f t="shared" si="29"/>
        <v>47</v>
      </c>
      <c r="AP28">
        <f t="shared" si="29"/>
        <v>46</v>
      </c>
      <c r="AQ28">
        <f t="shared" si="29"/>
        <v>45</v>
      </c>
      <c r="AR28">
        <f t="shared" si="29"/>
        <v>44</v>
      </c>
      <c r="AS28">
        <f t="shared" si="29"/>
        <v>43</v>
      </c>
      <c r="AT28">
        <f t="shared" si="29"/>
        <v>42</v>
      </c>
      <c r="AU28">
        <f t="shared" si="29"/>
        <v>41</v>
      </c>
      <c r="AV28">
        <f t="shared" si="29"/>
        <v>40</v>
      </c>
      <c r="AW28">
        <f t="shared" si="29"/>
        <v>39</v>
      </c>
      <c r="AX28">
        <f t="shared" si="29"/>
        <v>38</v>
      </c>
      <c r="AY28">
        <f t="shared" si="29"/>
        <v>37</v>
      </c>
      <c r="AZ28">
        <f t="shared" si="29"/>
        <v>36</v>
      </c>
      <c r="BA28">
        <f t="shared" si="29"/>
        <v>35</v>
      </c>
      <c r="BB28">
        <f t="shared" si="29"/>
        <v>34</v>
      </c>
      <c r="BC28">
        <f t="shared" si="29"/>
        <v>33</v>
      </c>
      <c r="BD28">
        <f t="shared" si="29"/>
        <v>32</v>
      </c>
      <c r="BE28">
        <f t="shared" si="29"/>
        <v>31</v>
      </c>
      <c r="BF28">
        <f t="shared" si="29"/>
        <v>30</v>
      </c>
      <c r="BG28">
        <f t="shared" si="29"/>
        <v>29</v>
      </c>
      <c r="BH28">
        <f t="shared" si="29"/>
        <v>28</v>
      </c>
      <c r="BI28">
        <f t="shared" si="29"/>
        <v>27</v>
      </c>
      <c r="BJ28">
        <f t="shared" si="29"/>
        <v>26</v>
      </c>
      <c r="BK28">
        <f t="shared" si="29"/>
        <v>25</v>
      </c>
      <c r="BL28">
        <f t="shared" si="29"/>
        <v>24</v>
      </c>
      <c r="BM28">
        <f t="shared" si="29"/>
        <v>23</v>
      </c>
      <c r="BN28">
        <f t="shared" si="29"/>
        <v>22</v>
      </c>
    </row>
    <row r="29" spans="2:66" x14ac:dyDescent="0.2">
      <c r="C29" s="83">
        <v>630</v>
      </c>
      <c r="D29">
        <f t="shared" ref="D29:AI29" si="30">IF(D10-$B10&lt;0,0,D10-$B10)</f>
        <v>55</v>
      </c>
      <c r="E29">
        <f t="shared" si="30"/>
        <v>85</v>
      </c>
      <c r="F29">
        <f t="shared" si="30"/>
        <v>84</v>
      </c>
      <c r="G29">
        <f t="shared" si="30"/>
        <v>83</v>
      </c>
      <c r="H29">
        <f t="shared" si="30"/>
        <v>82</v>
      </c>
      <c r="I29">
        <f t="shared" si="30"/>
        <v>81</v>
      </c>
      <c r="J29">
        <f t="shared" si="30"/>
        <v>80</v>
      </c>
      <c r="K29">
        <f t="shared" si="30"/>
        <v>79</v>
      </c>
      <c r="L29">
        <f t="shared" si="30"/>
        <v>78</v>
      </c>
      <c r="M29">
        <f t="shared" si="30"/>
        <v>77</v>
      </c>
      <c r="N29">
        <f t="shared" si="30"/>
        <v>76</v>
      </c>
      <c r="O29">
        <f t="shared" si="30"/>
        <v>75</v>
      </c>
      <c r="P29">
        <f t="shared" si="30"/>
        <v>74</v>
      </c>
      <c r="Q29">
        <f t="shared" si="30"/>
        <v>73</v>
      </c>
      <c r="R29">
        <f t="shared" si="30"/>
        <v>72</v>
      </c>
      <c r="S29">
        <f t="shared" si="30"/>
        <v>71</v>
      </c>
      <c r="T29">
        <f t="shared" si="30"/>
        <v>70</v>
      </c>
      <c r="U29">
        <f t="shared" si="30"/>
        <v>69</v>
      </c>
      <c r="V29">
        <f t="shared" si="30"/>
        <v>68</v>
      </c>
      <c r="W29">
        <f t="shared" si="30"/>
        <v>67</v>
      </c>
      <c r="X29">
        <f t="shared" si="30"/>
        <v>66</v>
      </c>
      <c r="Y29">
        <f t="shared" si="30"/>
        <v>65</v>
      </c>
      <c r="Z29">
        <f t="shared" si="30"/>
        <v>64</v>
      </c>
      <c r="AA29">
        <f t="shared" si="30"/>
        <v>63</v>
      </c>
      <c r="AB29">
        <f t="shared" si="30"/>
        <v>62</v>
      </c>
      <c r="AC29">
        <f t="shared" si="30"/>
        <v>61</v>
      </c>
      <c r="AD29">
        <f t="shared" si="30"/>
        <v>60</v>
      </c>
      <c r="AE29">
        <f t="shared" si="30"/>
        <v>59</v>
      </c>
      <c r="AF29">
        <f t="shared" si="30"/>
        <v>58</v>
      </c>
      <c r="AG29">
        <f t="shared" si="30"/>
        <v>57</v>
      </c>
      <c r="AH29">
        <f t="shared" si="30"/>
        <v>56</v>
      </c>
      <c r="AI29">
        <f t="shared" si="30"/>
        <v>55</v>
      </c>
      <c r="AJ29">
        <f t="shared" ref="AJ29:BN29" si="31">IF(AJ10-$B10&lt;0,0,AJ10-$B10)</f>
        <v>54</v>
      </c>
      <c r="AK29">
        <f t="shared" si="31"/>
        <v>53</v>
      </c>
      <c r="AL29">
        <f t="shared" si="31"/>
        <v>52</v>
      </c>
      <c r="AM29">
        <f t="shared" si="31"/>
        <v>51</v>
      </c>
      <c r="AN29">
        <f t="shared" si="31"/>
        <v>50</v>
      </c>
      <c r="AO29">
        <f t="shared" si="31"/>
        <v>49</v>
      </c>
      <c r="AP29">
        <f t="shared" si="31"/>
        <v>48</v>
      </c>
      <c r="AQ29">
        <f t="shared" si="31"/>
        <v>47</v>
      </c>
      <c r="AR29">
        <f t="shared" si="31"/>
        <v>46</v>
      </c>
      <c r="AS29">
        <f t="shared" si="31"/>
        <v>45</v>
      </c>
      <c r="AT29">
        <f t="shared" si="31"/>
        <v>44</v>
      </c>
      <c r="AU29">
        <f t="shared" si="31"/>
        <v>43</v>
      </c>
      <c r="AV29">
        <f t="shared" si="31"/>
        <v>42</v>
      </c>
      <c r="AW29">
        <f t="shared" si="31"/>
        <v>41</v>
      </c>
      <c r="AX29">
        <f t="shared" si="31"/>
        <v>40</v>
      </c>
      <c r="AY29">
        <f t="shared" si="31"/>
        <v>39</v>
      </c>
      <c r="AZ29">
        <f t="shared" si="31"/>
        <v>38</v>
      </c>
      <c r="BA29">
        <f t="shared" si="31"/>
        <v>37</v>
      </c>
      <c r="BB29">
        <f t="shared" si="31"/>
        <v>36</v>
      </c>
      <c r="BC29">
        <f t="shared" si="31"/>
        <v>35</v>
      </c>
      <c r="BD29">
        <f t="shared" si="31"/>
        <v>34</v>
      </c>
      <c r="BE29">
        <f t="shared" si="31"/>
        <v>33</v>
      </c>
      <c r="BF29">
        <f t="shared" si="31"/>
        <v>32</v>
      </c>
      <c r="BG29">
        <f t="shared" si="31"/>
        <v>31</v>
      </c>
      <c r="BH29">
        <f t="shared" si="31"/>
        <v>30</v>
      </c>
      <c r="BI29">
        <f t="shared" si="31"/>
        <v>29</v>
      </c>
      <c r="BJ29">
        <f t="shared" si="31"/>
        <v>28</v>
      </c>
      <c r="BK29">
        <f t="shared" si="31"/>
        <v>27</v>
      </c>
      <c r="BL29">
        <f t="shared" si="31"/>
        <v>26</v>
      </c>
      <c r="BM29">
        <f t="shared" si="31"/>
        <v>25</v>
      </c>
      <c r="BN29">
        <f t="shared" si="31"/>
        <v>24</v>
      </c>
    </row>
    <row r="30" spans="2:66" x14ac:dyDescent="0.2">
      <c r="C30" s="83">
        <v>800</v>
      </c>
      <c r="D30">
        <f t="shared" ref="D30:AI30" si="32">IF(D11-$B11&lt;0,0,D11-$B11)</f>
        <v>56</v>
      </c>
      <c r="E30">
        <f t="shared" si="32"/>
        <v>86</v>
      </c>
      <c r="F30">
        <f t="shared" si="32"/>
        <v>85</v>
      </c>
      <c r="G30">
        <f t="shared" si="32"/>
        <v>84</v>
      </c>
      <c r="H30">
        <f t="shared" si="32"/>
        <v>83</v>
      </c>
      <c r="I30">
        <f t="shared" si="32"/>
        <v>82</v>
      </c>
      <c r="J30">
        <f t="shared" si="32"/>
        <v>81</v>
      </c>
      <c r="K30">
        <f t="shared" si="32"/>
        <v>80</v>
      </c>
      <c r="L30">
        <f t="shared" si="32"/>
        <v>79</v>
      </c>
      <c r="M30">
        <f t="shared" si="32"/>
        <v>78</v>
      </c>
      <c r="N30">
        <f t="shared" si="32"/>
        <v>77</v>
      </c>
      <c r="O30">
        <f t="shared" si="32"/>
        <v>76</v>
      </c>
      <c r="P30">
        <f t="shared" si="32"/>
        <v>75</v>
      </c>
      <c r="Q30">
        <f t="shared" si="32"/>
        <v>74</v>
      </c>
      <c r="R30">
        <f t="shared" si="32"/>
        <v>73</v>
      </c>
      <c r="S30">
        <f t="shared" si="32"/>
        <v>72</v>
      </c>
      <c r="T30">
        <f t="shared" si="32"/>
        <v>71</v>
      </c>
      <c r="U30">
        <f t="shared" si="32"/>
        <v>70</v>
      </c>
      <c r="V30">
        <f t="shared" si="32"/>
        <v>69</v>
      </c>
      <c r="W30">
        <f t="shared" si="32"/>
        <v>68</v>
      </c>
      <c r="X30">
        <f t="shared" si="32"/>
        <v>67</v>
      </c>
      <c r="Y30">
        <f t="shared" si="32"/>
        <v>66</v>
      </c>
      <c r="Z30">
        <f t="shared" si="32"/>
        <v>65</v>
      </c>
      <c r="AA30">
        <f t="shared" si="32"/>
        <v>64</v>
      </c>
      <c r="AB30">
        <f t="shared" si="32"/>
        <v>63</v>
      </c>
      <c r="AC30">
        <f t="shared" si="32"/>
        <v>62</v>
      </c>
      <c r="AD30">
        <f t="shared" si="32"/>
        <v>61</v>
      </c>
      <c r="AE30">
        <f t="shared" si="32"/>
        <v>60</v>
      </c>
      <c r="AF30">
        <f t="shared" si="32"/>
        <v>59</v>
      </c>
      <c r="AG30">
        <f t="shared" si="32"/>
        <v>58</v>
      </c>
      <c r="AH30">
        <f t="shared" si="32"/>
        <v>57</v>
      </c>
      <c r="AI30">
        <f t="shared" si="32"/>
        <v>56</v>
      </c>
      <c r="AJ30">
        <f t="shared" ref="AJ30:BN30" si="33">IF(AJ11-$B11&lt;0,0,AJ11-$B11)</f>
        <v>55</v>
      </c>
      <c r="AK30">
        <f t="shared" si="33"/>
        <v>54</v>
      </c>
      <c r="AL30">
        <f t="shared" si="33"/>
        <v>53</v>
      </c>
      <c r="AM30">
        <f t="shared" si="33"/>
        <v>52</v>
      </c>
      <c r="AN30">
        <f t="shared" si="33"/>
        <v>51</v>
      </c>
      <c r="AO30">
        <f t="shared" si="33"/>
        <v>50</v>
      </c>
      <c r="AP30">
        <f t="shared" si="33"/>
        <v>49</v>
      </c>
      <c r="AQ30">
        <f t="shared" si="33"/>
        <v>48</v>
      </c>
      <c r="AR30">
        <f t="shared" si="33"/>
        <v>47</v>
      </c>
      <c r="AS30">
        <f t="shared" si="33"/>
        <v>46</v>
      </c>
      <c r="AT30">
        <f t="shared" si="33"/>
        <v>45</v>
      </c>
      <c r="AU30">
        <f t="shared" si="33"/>
        <v>44</v>
      </c>
      <c r="AV30">
        <f t="shared" si="33"/>
        <v>43</v>
      </c>
      <c r="AW30">
        <f t="shared" si="33"/>
        <v>42</v>
      </c>
      <c r="AX30">
        <f t="shared" si="33"/>
        <v>41</v>
      </c>
      <c r="AY30">
        <f t="shared" si="33"/>
        <v>40</v>
      </c>
      <c r="AZ30">
        <f t="shared" si="33"/>
        <v>39</v>
      </c>
      <c r="BA30">
        <f t="shared" si="33"/>
        <v>38</v>
      </c>
      <c r="BB30">
        <f t="shared" si="33"/>
        <v>37</v>
      </c>
      <c r="BC30">
        <f t="shared" si="33"/>
        <v>36</v>
      </c>
      <c r="BD30">
        <f t="shared" si="33"/>
        <v>35</v>
      </c>
      <c r="BE30">
        <f t="shared" si="33"/>
        <v>34</v>
      </c>
      <c r="BF30">
        <f t="shared" si="33"/>
        <v>33</v>
      </c>
      <c r="BG30">
        <f t="shared" si="33"/>
        <v>32</v>
      </c>
      <c r="BH30">
        <f t="shared" si="33"/>
        <v>31</v>
      </c>
      <c r="BI30">
        <f t="shared" si="33"/>
        <v>30</v>
      </c>
      <c r="BJ30">
        <f t="shared" si="33"/>
        <v>29</v>
      </c>
      <c r="BK30">
        <f t="shared" si="33"/>
        <v>28</v>
      </c>
      <c r="BL30">
        <f t="shared" si="33"/>
        <v>27</v>
      </c>
      <c r="BM30">
        <f t="shared" si="33"/>
        <v>26</v>
      </c>
      <c r="BN30">
        <f t="shared" si="33"/>
        <v>25</v>
      </c>
    </row>
    <row r="31" spans="2:66" x14ac:dyDescent="0.2">
      <c r="C31" s="83">
        <v>1000</v>
      </c>
      <c r="D31">
        <f t="shared" ref="D31:AI31" si="34">IF(D12-$B12&lt;0,0,D12-$B12)</f>
        <v>56</v>
      </c>
      <c r="E31">
        <f t="shared" si="34"/>
        <v>86</v>
      </c>
      <c r="F31">
        <f t="shared" si="34"/>
        <v>85</v>
      </c>
      <c r="G31">
        <f t="shared" si="34"/>
        <v>84</v>
      </c>
      <c r="H31">
        <f t="shared" si="34"/>
        <v>83</v>
      </c>
      <c r="I31">
        <f t="shared" si="34"/>
        <v>82</v>
      </c>
      <c r="J31">
        <f t="shared" si="34"/>
        <v>81</v>
      </c>
      <c r="K31">
        <f t="shared" si="34"/>
        <v>80</v>
      </c>
      <c r="L31">
        <f t="shared" si="34"/>
        <v>79</v>
      </c>
      <c r="M31">
        <f t="shared" si="34"/>
        <v>78</v>
      </c>
      <c r="N31">
        <f t="shared" si="34"/>
        <v>77</v>
      </c>
      <c r="O31">
        <f t="shared" si="34"/>
        <v>76</v>
      </c>
      <c r="P31">
        <f t="shared" si="34"/>
        <v>75</v>
      </c>
      <c r="Q31">
        <f t="shared" si="34"/>
        <v>74</v>
      </c>
      <c r="R31">
        <f t="shared" si="34"/>
        <v>73</v>
      </c>
      <c r="S31">
        <f t="shared" si="34"/>
        <v>72</v>
      </c>
      <c r="T31">
        <f t="shared" si="34"/>
        <v>71</v>
      </c>
      <c r="U31">
        <f t="shared" si="34"/>
        <v>70</v>
      </c>
      <c r="V31">
        <f t="shared" si="34"/>
        <v>69</v>
      </c>
      <c r="W31">
        <f t="shared" si="34"/>
        <v>68</v>
      </c>
      <c r="X31">
        <f t="shared" si="34"/>
        <v>67</v>
      </c>
      <c r="Y31">
        <f t="shared" si="34"/>
        <v>66</v>
      </c>
      <c r="Z31">
        <f t="shared" si="34"/>
        <v>65</v>
      </c>
      <c r="AA31">
        <f t="shared" si="34"/>
        <v>64</v>
      </c>
      <c r="AB31">
        <f t="shared" si="34"/>
        <v>63</v>
      </c>
      <c r="AC31">
        <f t="shared" si="34"/>
        <v>62</v>
      </c>
      <c r="AD31">
        <f t="shared" si="34"/>
        <v>61</v>
      </c>
      <c r="AE31">
        <f t="shared" si="34"/>
        <v>60</v>
      </c>
      <c r="AF31">
        <f t="shared" si="34"/>
        <v>59</v>
      </c>
      <c r="AG31">
        <f t="shared" si="34"/>
        <v>58</v>
      </c>
      <c r="AH31">
        <f t="shared" si="34"/>
        <v>57</v>
      </c>
      <c r="AI31">
        <f t="shared" si="34"/>
        <v>56</v>
      </c>
      <c r="AJ31">
        <f t="shared" ref="AJ31:BN31" si="35">IF(AJ12-$B12&lt;0,0,AJ12-$B12)</f>
        <v>55</v>
      </c>
      <c r="AK31">
        <f t="shared" si="35"/>
        <v>54</v>
      </c>
      <c r="AL31">
        <f t="shared" si="35"/>
        <v>53</v>
      </c>
      <c r="AM31">
        <f t="shared" si="35"/>
        <v>52</v>
      </c>
      <c r="AN31">
        <f t="shared" si="35"/>
        <v>51</v>
      </c>
      <c r="AO31">
        <f t="shared" si="35"/>
        <v>50</v>
      </c>
      <c r="AP31">
        <f t="shared" si="35"/>
        <v>49</v>
      </c>
      <c r="AQ31">
        <f t="shared" si="35"/>
        <v>48</v>
      </c>
      <c r="AR31">
        <f t="shared" si="35"/>
        <v>47</v>
      </c>
      <c r="AS31">
        <f t="shared" si="35"/>
        <v>46</v>
      </c>
      <c r="AT31">
        <f t="shared" si="35"/>
        <v>45</v>
      </c>
      <c r="AU31">
        <f t="shared" si="35"/>
        <v>44</v>
      </c>
      <c r="AV31">
        <f t="shared" si="35"/>
        <v>43</v>
      </c>
      <c r="AW31">
        <f t="shared" si="35"/>
        <v>42</v>
      </c>
      <c r="AX31">
        <f t="shared" si="35"/>
        <v>41</v>
      </c>
      <c r="AY31">
        <f t="shared" si="35"/>
        <v>40</v>
      </c>
      <c r="AZ31">
        <f t="shared" si="35"/>
        <v>39</v>
      </c>
      <c r="BA31">
        <f t="shared" si="35"/>
        <v>38</v>
      </c>
      <c r="BB31">
        <f t="shared" si="35"/>
        <v>37</v>
      </c>
      <c r="BC31">
        <f t="shared" si="35"/>
        <v>36</v>
      </c>
      <c r="BD31">
        <f t="shared" si="35"/>
        <v>35</v>
      </c>
      <c r="BE31">
        <f t="shared" si="35"/>
        <v>34</v>
      </c>
      <c r="BF31">
        <f t="shared" si="35"/>
        <v>33</v>
      </c>
      <c r="BG31">
        <f t="shared" si="35"/>
        <v>32</v>
      </c>
      <c r="BH31">
        <f t="shared" si="35"/>
        <v>31</v>
      </c>
      <c r="BI31">
        <f t="shared" si="35"/>
        <v>30</v>
      </c>
      <c r="BJ31">
        <f t="shared" si="35"/>
        <v>29</v>
      </c>
      <c r="BK31">
        <f t="shared" si="35"/>
        <v>28</v>
      </c>
      <c r="BL31">
        <f t="shared" si="35"/>
        <v>27</v>
      </c>
      <c r="BM31">
        <f t="shared" si="35"/>
        <v>26</v>
      </c>
      <c r="BN31">
        <f t="shared" si="35"/>
        <v>25</v>
      </c>
    </row>
    <row r="32" spans="2:66" x14ac:dyDescent="0.2">
      <c r="C32" s="83">
        <v>1250</v>
      </c>
      <c r="D32">
        <f t="shared" ref="D32:AI32" si="36">IF(D13-$B13&lt;0,0,D13-$B13)</f>
        <v>56</v>
      </c>
      <c r="E32">
        <f t="shared" si="36"/>
        <v>86</v>
      </c>
      <c r="F32">
        <f t="shared" si="36"/>
        <v>85</v>
      </c>
      <c r="G32">
        <f t="shared" si="36"/>
        <v>84</v>
      </c>
      <c r="H32">
        <f t="shared" si="36"/>
        <v>83</v>
      </c>
      <c r="I32">
        <f t="shared" si="36"/>
        <v>82</v>
      </c>
      <c r="J32">
        <f t="shared" si="36"/>
        <v>81</v>
      </c>
      <c r="K32">
        <f t="shared" si="36"/>
        <v>80</v>
      </c>
      <c r="L32">
        <f t="shared" si="36"/>
        <v>79</v>
      </c>
      <c r="M32">
        <f t="shared" si="36"/>
        <v>78</v>
      </c>
      <c r="N32">
        <f t="shared" si="36"/>
        <v>77</v>
      </c>
      <c r="O32">
        <f t="shared" si="36"/>
        <v>76</v>
      </c>
      <c r="P32">
        <f t="shared" si="36"/>
        <v>75</v>
      </c>
      <c r="Q32">
        <f t="shared" si="36"/>
        <v>74</v>
      </c>
      <c r="R32">
        <f t="shared" si="36"/>
        <v>73</v>
      </c>
      <c r="S32">
        <f t="shared" si="36"/>
        <v>72</v>
      </c>
      <c r="T32">
        <f t="shared" si="36"/>
        <v>71</v>
      </c>
      <c r="U32">
        <f t="shared" si="36"/>
        <v>70</v>
      </c>
      <c r="V32">
        <f t="shared" si="36"/>
        <v>69</v>
      </c>
      <c r="W32">
        <f t="shared" si="36"/>
        <v>68</v>
      </c>
      <c r="X32">
        <f t="shared" si="36"/>
        <v>67</v>
      </c>
      <c r="Y32">
        <f t="shared" si="36"/>
        <v>66</v>
      </c>
      <c r="Z32">
        <f t="shared" si="36"/>
        <v>65</v>
      </c>
      <c r="AA32">
        <f t="shared" si="36"/>
        <v>64</v>
      </c>
      <c r="AB32">
        <f t="shared" si="36"/>
        <v>63</v>
      </c>
      <c r="AC32">
        <f t="shared" si="36"/>
        <v>62</v>
      </c>
      <c r="AD32">
        <f t="shared" si="36"/>
        <v>61</v>
      </c>
      <c r="AE32">
        <f t="shared" si="36"/>
        <v>60</v>
      </c>
      <c r="AF32">
        <f t="shared" si="36"/>
        <v>59</v>
      </c>
      <c r="AG32">
        <f t="shared" si="36"/>
        <v>58</v>
      </c>
      <c r="AH32">
        <f t="shared" si="36"/>
        <v>57</v>
      </c>
      <c r="AI32">
        <f t="shared" si="36"/>
        <v>56</v>
      </c>
      <c r="AJ32">
        <f t="shared" ref="AJ32:BN32" si="37">IF(AJ13-$B13&lt;0,0,AJ13-$B13)</f>
        <v>55</v>
      </c>
      <c r="AK32">
        <f t="shared" si="37"/>
        <v>54</v>
      </c>
      <c r="AL32">
        <f t="shared" si="37"/>
        <v>53</v>
      </c>
      <c r="AM32">
        <f t="shared" si="37"/>
        <v>52</v>
      </c>
      <c r="AN32">
        <f t="shared" si="37"/>
        <v>51</v>
      </c>
      <c r="AO32">
        <f t="shared" si="37"/>
        <v>50</v>
      </c>
      <c r="AP32">
        <f t="shared" si="37"/>
        <v>49</v>
      </c>
      <c r="AQ32">
        <f t="shared" si="37"/>
        <v>48</v>
      </c>
      <c r="AR32">
        <f t="shared" si="37"/>
        <v>47</v>
      </c>
      <c r="AS32">
        <f t="shared" si="37"/>
        <v>46</v>
      </c>
      <c r="AT32">
        <f t="shared" si="37"/>
        <v>45</v>
      </c>
      <c r="AU32">
        <f t="shared" si="37"/>
        <v>44</v>
      </c>
      <c r="AV32">
        <f t="shared" si="37"/>
        <v>43</v>
      </c>
      <c r="AW32">
        <f t="shared" si="37"/>
        <v>42</v>
      </c>
      <c r="AX32">
        <f t="shared" si="37"/>
        <v>41</v>
      </c>
      <c r="AY32">
        <f t="shared" si="37"/>
        <v>40</v>
      </c>
      <c r="AZ32">
        <f t="shared" si="37"/>
        <v>39</v>
      </c>
      <c r="BA32">
        <f t="shared" si="37"/>
        <v>38</v>
      </c>
      <c r="BB32">
        <f t="shared" si="37"/>
        <v>37</v>
      </c>
      <c r="BC32">
        <f t="shared" si="37"/>
        <v>36</v>
      </c>
      <c r="BD32">
        <f t="shared" si="37"/>
        <v>35</v>
      </c>
      <c r="BE32">
        <f t="shared" si="37"/>
        <v>34</v>
      </c>
      <c r="BF32">
        <f t="shared" si="37"/>
        <v>33</v>
      </c>
      <c r="BG32">
        <f t="shared" si="37"/>
        <v>32</v>
      </c>
      <c r="BH32">
        <f t="shared" si="37"/>
        <v>31</v>
      </c>
      <c r="BI32">
        <f t="shared" si="37"/>
        <v>30</v>
      </c>
      <c r="BJ32">
        <f t="shared" si="37"/>
        <v>29</v>
      </c>
      <c r="BK32">
        <f t="shared" si="37"/>
        <v>28</v>
      </c>
      <c r="BL32">
        <f t="shared" si="37"/>
        <v>27</v>
      </c>
      <c r="BM32">
        <f t="shared" si="37"/>
        <v>26</v>
      </c>
      <c r="BN32">
        <f t="shared" si="37"/>
        <v>25</v>
      </c>
    </row>
    <row r="33" spans="1:68" x14ac:dyDescent="0.2">
      <c r="C33" s="83">
        <v>1600</v>
      </c>
      <c r="D33">
        <f t="shared" ref="D33:AI33" si="38">IF(D14-$B14&lt;0,0,D14-$B14)</f>
        <v>56</v>
      </c>
      <c r="E33">
        <f t="shared" si="38"/>
        <v>86</v>
      </c>
      <c r="F33">
        <f t="shared" si="38"/>
        <v>85</v>
      </c>
      <c r="G33">
        <f t="shared" si="38"/>
        <v>84</v>
      </c>
      <c r="H33">
        <f t="shared" si="38"/>
        <v>83</v>
      </c>
      <c r="I33">
        <f t="shared" si="38"/>
        <v>82</v>
      </c>
      <c r="J33">
        <f t="shared" si="38"/>
        <v>81</v>
      </c>
      <c r="K33">
        <f t="shared" si="38"/>
        <v>80</v>
      </c>
      <c r="L33">
        <f t="shared" si="38"/>
        <v>79</v>
      </c>
      <c r="M33">
        <f t="shared" si="38"/>
        <v>78</v>
      </c>
      <c r="N33">
        <f t="shared" si="38"/>
        <v>77</v>
      </c>
      <c r="O33">
        <f t="shared" si="38"/>
        <v>76</v>
      </c>
      <c r="P33">
        <f t="shared" si="38"/>
        <v>75</v>
      </c>
      <c r="Q33">
        <f t="shared" si="38"/>
        <v>74</v>
      </c>
      <c r="R33">
        <f t="shared" si="38"/>
        <v>73</v>
      </c>
      <c r="S33">
        <f t="shared" si="38"/>
        <v>72</v>
      </c>
      <c r="T33">
        <f t="shared" si="38"/>
        <v>71</v>
      </c>
      <c r="U33">
        <f t="shared" si="38"/>
        <v>70</v>
      </c>
      <c r="V33">
        <f t="shared" si="38"/>
        <v>69</v>
      </c>
      <c r="W33">
        <f t="shared" si="38"/>
        <v>68</v>
      </c>
      <c r="X33">
        <f t="shared" si="38"/>
        <v>67</v>
      </c>
      <c r="Y33">
        <f t="shared" si="38"/>
        <v>66</v>
      </c>
      <c r="Z33">
        <f t="shared" si="38"/>
        <v>65</v>
      </c>
      <c r="AA33">
        <f t="shared" si="38"/>
        <v>64</v>
      </c>
      <c r="AB33">
        <f t="shared" si="38"/>
        <v>63</v>
      </c>
      <c r="AC33">
        <f t="shared" si="38"/>
        <v>62</v>
      </c>
      <c r="AD33">
        <f t="shared" si="38"/>
        <v>61</v>
      </c>
      <c r="AE33">
        <f t="shared" si="38"/>
        <v>60</v>
      </c>
      <c r="AF33">
        <f t="shared" si="38"/>
        <v>59</v>
      </c>
      <c r="AG33">
        <f t="shared" si="38"/>
        <v>58</v>
      </c>
      <c r="AH33">
        <f t="shared" si="38"/>
        <v>57</v>
      </c>
      <c r="AI33">
        <f t="shared" si="38"/>
        <v>56</v>
      </c>
      <c r="AJ33">
        <f t="shared" ref="AJ33:BN33" si="39">IF(AJ14-$B14&lt;0,0,AJ14-$B14)</f>
        <v>55</v>
      </c>
      <c r="AK33">
        <f t="shared" si="39"/>
        <v>54</v>
      </c>
      <c r="AL33">
        <f t="shared" si="39"/>
        <v>53</v>
      </c>
      <c r="AM33">
        <f t="shared" si="39"/>
        <v>52</v>
      </c>
      <c r="AN33">
        <f t="shared" si="39"/>
        <v>51</v>
      </c>
      <c r="AO33">
        <f t="shared" si="39"/>
        <v>50</v>
      </c>
      <c r="AP33">
        <f t="shared" si="39"/>
        <v>49</v>
      </c>
      <c r="AQ33">
        <f t="shared" si="39"/>
        <v>48</v>
      </c>
      <c r="AR33">
        <f t="shared" si="39"/>
        <v>47</v>
      </c>
      <c r="AS33">
        <f t="shared" si="39"/>
        <v>46</v>
      </c>
      <c r="AT33">
        <f t="shared" si="39"/>
        <v>45</v>
      </c>
      <c r="AU33">
        <f t="shared" si="39"/>
        <v>44</v>
      </c>
      <c r="AV33">
        <f t="shared" si="39"/>
        <v>43</v>
      </c>
      <c r="AW33">
        <f t="shared" si="39"/>
        <v>42</v>
      </c>
      <c r="AX33">
        <f t="shared" si="39"/>
        <v>41</v>
      </c>
      <c r="AY33">
        <f t="shared" si="39"/>
        <v>40</v>
      </c>
      <c r="AZ33">
        <f t="shared" si="39"/>
        <v>39</v>
      </c>
      <c r="BA33">
        <f t="shared" si="39"/>
        <v>38</v>
      </c>
      <c r="BB33">
        <f t="shared" si="39"/>
        <v>37</v>
      </c>
      <c r="BC33">
        <f t="shared" si="39"/>
        <v>36</v>
      </c>
      <c r="BD33">
        <f t="shared" si="39"/>
        <v>35</v>
      </c>
      <c r="BE33">
        <f t="shared" si="39"/>
        <v>34</v>
      </c>
      <c r="BF33">
        <f t="shared" si="39"/>
        <v>33</v>
      </c>
      <c r="BG33">
        <f t="shared" si="39"/>
        <v>32</v>
      </c>
      <c r="BH33">
        <f t="shared" si="39"/>
        <v>31</v>
      </c>
      <c r="BI33">
        <f t="shared" si="39"/>
        <v>30</v>
      </c>
      <c r="BJ33">
        <f t="shared" si="39"/>
        <v>29</v>
      </c>
      <c r="BK33">
        <f t="shared" si="39"/>
        <v>28</v>
      </c>
      <c r="BL33">
        <f t="shared" si="39"/>
        <v>27</v>
      </c>
      <c r="BM33">
        <f t="shared" si="39"/>
        <v>26</v>
      </c>
      <c r="BN33">
        <f t="shared" si="39"/>
        <v>25</v>
      </c>
    </row>
    <row r="34" spans="1:68" x14ac:dyDescent="0.2">
      <c r="C34" s="83">
        <v>2000</v>
      </c>
      <c r="D34">
        <f t="shared" ref="D34:AI34" si="40">IF(D15-$B15&lt;0,0,D15-$B15)</f>
        <v>56</v>
      </c>
      <c r="E34">
        <f t="shared" si="40"/>
        <v>86</v>
      </c>
      <c r="F34">
        <f t="shared" si="40"/>
        <v>85</v>
      </c>
      <c r="G34">
        <f t="shared" si="40"/>
        <v>84</v>
      </c>
      <c r="H34">
        <f t="shared" si="40"/>
        <v>83</v>
      </c>
      <c r="I34">
        <f t="shared" si="40"/>
        <v>82</v>
      </c>
      <c r="J34">
        <f t="shared" si="40"/>
        <v>81</v>
      </c>
      <c r="K34">
        <f t="shared" si="40"/>
        <v>80</v>
      </c>
      <c r="L34">
        <f t="shared" si="40"/>
        <v>79</v>
      </c>
      <c r="M34">
        <f t="shared" si="40"/>
        <v>78</v>
      </c>
      <c r="N34">
        <f t="shared" si="40"/>
        <v>77</v>
      </c>
      <c r="O34">
        <f t="shared" si="40"/>
        <v>76</v>
      </c>
      <c r="P34">
        <f t="shared" si="40"/>
        <v>75</v>
      </c>
      <c r="Q34">
        <f t="shared" si="40"/>
        <v>74</v>
      </c>
      <c r="R34">
        <f t="shared" si="40"/>
        <v>73</v>
      </c>
      <c r="S34">
        <f t="shared" si="40"/>
        <v>72</v>
      </c>
      <c r="T34">
        <f t="shared" si="40"/>
        <v>71</v>
      </c>
      <c r="U34">
        <f t="shared" si="40"/>
        <v>70</v>
      </c>
      <c r="V34">
        <f t="shared" si="40"/>
        <v>69</v>
      </c>
      <c r="W34">
        <f t="shared" si="40"/>
        <v>68</v>
      </c>
      <c r="X34">
        <f t="shared" si="40"/>
        <v>67</v>
      </c>
      <c r="Y34">
        <f t="shared" si="40"/>
        <v>66</v>
      </c>
      <c r="Z34">
        <f t="shared" si="40"/>
        <v>65</v>
      </c>
      <c r="AA34">
        <f t="shared" si="40"/>
        <v>64</v>
      </c>
      <c r="AB34">
        <f t="shared" si="40"/>
        <v>63</v>
      </c>
      <c r="AC34">
        <f t="shared" si="40"/>
        <v>62</v>
      </c>
      <c r="AD34">
        <f t="shared" si="40"/>
        <v>61</v>
      </c>
      <c r="AE34">
        <f t="shared" si="40"/>
        <v>60</v>
      </c>
      <c r="AF34">
        <f t="shared" si="40"/>
        <v>59</v>
      </c>
      <c r="AG34">
        <f t="shared" si="40"/>
        <v>58</v>
      </c>
      <c r="AH34">
        <f t="shared" si="40"/>
        <v>57</v>
      </c>
      <c r="AI34">
        <f t="shared" si="40"/>
        <v>56</v>
      </c>
      <c r="AJ34">
        <f t="shared" ref="AJ34:BN34" si="41">IF(AJ15-$B15&lt;0,0,AJ15-$B15)</f>
        <v>55</v>
      </c>
      <c r="AK34">
        <f t="shared" si="41"/>
        <v>54</v>
      </c>
      <c r="AL34">
        <f t="shared" si="41"/>
        <v>53</v>
      </c>
      <c r="AM34">
        <f t="shared" si="41"/>
        <v>52</v>
      </c>
      <c r="AN34">
        <f t="shared" si="41"/>
        <v>51</v>
      </c>
      <c r="AO34">
        <f t="shared" si="41"/>
        <v>50</v>
      </c>
      <c r="AP34">
        <f t="shared" si="41"/>
        <v>49</v>
      </c>
      <c r="AQ34">
        <f t="shared" si="41"/>
        <v>48</v>
      </c>
      <c r="AR34">
        <f t="shared" si="41"/>
        <v>47</v>
      </c>
      <c r="AS34">
        <f t="shared" si="41"/>
        <v>46</v>
      </c>
      <c r="AT34">
        <f t="shared" si="41"/>
        <v>45</v>
      </c>
      <c r="AU34">
        <f t="shared" si="41"/>
        <v>44</v>
      </c>
      <c r="AV34">
        <f t="shared" si="41"/>
        <v>43</v>
      </c>
      <c r="AW34">
        <f t="shared" si="41"/>
        <v>42</v>
      </c>
      <c r="AX34">
        <f t="shared" si="41"/>
        <v>41</v>
      </c>
      <c r="AY34">
        <f t="shared" si="41"/>
        <v>40</v>
      </c>
      <c r="AZ34">
        <f t="shared" si="41"/>
        <v>39</v>
      </c>
      <c r="BA34">
        <f t="shared" si="41"/>
        <v>38</v>
      </c>
      <c r="BB34">
        <f t="shared" si="41"/>
        <v>37</v>
      </c>
      <c r="BC34">
        <f t="shared" si="41"/>
        <v>36</v>
      </c>
      <c r="BD34">
        <f t="shared" si="41"/>
        <v>35</v>
      </c>
      <c r="BE34">
        <f t="shared" si="41"/>
        <v>34</v>
      </c>
      <c r="BF34">
        <f t="shared" si="41"/>
        <v>33</v>
      </c>
      <c r="BG34">
        <f t="shared" si="41"/>
        <v>32</v>
      </c>
      <c r="BH34">
        <f t="shared" si="41"/>
        <v>31</v>
      </c>
      <c r="BI34">
        <f t="shared" si="41"/>
        <v>30</v>
      </c>
      <c r="BJ34">
        <f t="shared" si="41"/>
        <v>29</v>
      </c>
      <c r="BK34">
        <f t="shared" si="41"/>
        <v>28</v>
      </c>
      <c r="BL34">
        <f t="shared" si="41"/>
        <v>27</v>
      </c>
      <c r="BM34">
        <f t="shared" si="41"/>
        <v>26</v>
      </c>
      <c r="BN34">
        <f t="shared" si="41"/>
        <v>25</v>
      </c>
    </row>
    <row r="35" spans="1:68" x14ac:dyDescent="0.2">
      <c r="C35" s="83">
        <v>2500</v>
      </c>
      <c r="D35">
        <f t="shared" ref="D35:AI35" si="42">IF(D16-$B16&lt;0,0,D16-$B16)</f>
        <v>55</v>
      </c>
      <c r="E35">
        <f t="shared" si="42"/>
        <v>85</v>
      </c>
      <c r="F35">
        <f t="shared" si="42"/>
        <v>84</v>
      </c>
      <c r="G35">
        <f t="shared" si="42"/>
        <v>83</v>
      </c>
      <c r="H35">
        <f t="shared" si="42"/>
        <v>82</v>
      </c>
      <c r="I35">
        <f t="shared" si="42"/>
        <v>81</v>
      </c>
      <c r="J35">
        <f t="shared" si="42"/>
        <v>80</v>
      </c>
      <c r="K35">
        <f t="shared" si="42"/>
        <v>79</v>
      </c>
      <c r="L35">
        <f t="shared" si="42"/>
        <v>78</v>
      </c>
      <c r="M35">
        <f t="shared" si="42"/>
        <v>77</v>
      </c>
      <c r="N35">
        <f t="shared" si="42"/>
        <v>76</v>
      </c>
      <c r="O35">
        <f t="shared" si="42"/>
        <v>75</v>
      </c>
      <c r="P35">
        <f t="shared" si="42"/>
        <v>74</v>
      </c>
      <c r="Q35">
        <f t="shared" si="42"/>
        <v>73</v>
      </c>
      <c r="R35">
        <f t="shared" si="42"/>
        <v>72</v>
      </c>
      <c r="S35">
        <f t="shared" si="42"/>
        <v>71</v>
      </c>
      <c r="T35">
        <f t="shared" si="42"/>
        <v>70</v>
      </c>
      <c r="U35">
        <f t="shared" si="42"/>
        <v>69</v>
      </c>
      <c r="V35">
        <f t="shared" si="42"/>
        <v>68</v>
      </c>
      <c r="W35">
        <f t="shared" si="42"/>
        <v>67</v>
      </c>
      <c r="X35">
        <f t="shared" si="42"/>
        <v>66</v>
      </c>
      <c r="Y35">
        <f t="shared" si="42"/>
        <v>65</v>
      </c>
      <c r="Z35">
        <f t="shared" si="42"/>
        <v>64</v>
      </c>
      <c r="AA35">
        <f t="shared" si="42"/>
        <v>63</v>
      </c>
      <c r="AB35">
        <f t="shared" si="42"/>
        <v>62</v>
      </c>
      <c r="AC35">
        <f t="shared" si="42"/>
        <v>61</v>
      </c>
      <c r="AD35">
        <f t="shared" si="42"/>
        <v>60</v>
      </c>
      <c r="AE35">
        <f t="shared" si="42"/>
        <v>59</v>
      </c>
      <c r="AF35">
        <f t="shared" si="42"/>
        <v>58</v>
      </c>
      <c r="AG35">
        <f t="shared" si="42"/>
        <v>57</v>
      </c>
      <c r="AH35">
        <f t="shared" si="42"/>
        <v>56</v>
      </c>
      <c r="AI35">
        <f t="shared" si="42"/>
        <v>55</v>
      </c>
      <c r="AJ35">
        <f t="shared" ref="AJ35:BN35" si="43">IF(AJ16-$B16&lt;0,0,AJ16-$B16)</f>
        <v>54</v>
      </c>
      <c r="AK35">
        <f t="shared" si="43"/>
        <v>53</v>
      </c>
      <c r="AL35">
        <f t="shared" si="43"/>
        <v>52</v>
      </c>
      <c r="AM35">
        <f t="shared" si="43"/>
        <v>51</v>
      </c>
      <c r="AN35">
        <f t="shared" si="43"/>
        <v>50</v>
      </c>
      <c r="AO35">
        <f t="shared" si="43"/>
        <v>49</v>
      </c>
      <c r="AP35">
        <f t="shared" si="43"/>
        <v>48</v>
      </c>
      <c r="AQ35">
        <f t="shared" si="43"/>
        <v>47</v>
      </c>
      <c r="AR35">
        <f t="shared" si="43"/>
        <v>46</v>
      </c>
      <c r="AS35">
        <f t="shared" si="43"/>
        <v>45</v>
      </c>
      <c r="AT35">
        <f t="shared" si="43"/>
        <v>44</v>
      </c>
      <c r="AU35">
        <f t="shared" si="43"/>
        <v>43</v>
      </c>
      <c r="AV35">
        <f t="shared" si="43"/>
        <v>42</v>
      </c>
      <c r="AW35">
        <f t="shared" si="43"/>
        <v>41</v>
      </c>
      <c r="AX35">
        <f t="shared" si="43"/>
        <v>40</v>
      </c>
      <c r="AY35">
        <f t="shared" si="43"/>
        <v>39</v>
      </c>
      <c r="AZ35">
        <f t="shared" si="43"/>
        <v>38</v>
      </c>
      <c r="BA35">
        <f t="shared" si="43"/>
        <v>37</v>
      </c>
      <c r="BB35">
        <f t="shared" si="43"/>
        <v>36</v>
      </c>
      <c r="BC35">
        <f t="shared" si="43"/>
        <v>35</v>
      </c>
      <c r="BD35">
        <f t="shared" si="43"/>
        <v>34</v>
      </c>
      <c r="BE35">
        <f t="shared" si="43"/>
        <v>33</v>
      </c>
      <c r="BF35">
        <f t="shared" si="43"/>
        <v>32</v>
      </c>
      <c r="BG35">
        <f t="shared" si="43"/>
        <v>31</v>
      </c>
      <c r="BH35">
        <f t="shared" si="43"/>
        <v>30</v>
      </c>
      <c r="BI35">
        <f t="shared" si="43"/>
        <v>29</v>
      </c>
      <c r="BJ35">
        <f t="shared" si="43"/>
        <v>28</v>
      </c>
      <c r="BK35">
        <f t="shared" si="43"/>
        <v>27</v>
      </c>
      <c r="BL35">
        <f t="shared" si="43"/>
        <v>26</v>
      </c>
      <c r="BM35">
        <f t="shared" si="43"/>
        <v>25</v>
      </c>
      <c r="BN35">
        <f t="shared" si="43"/>
        <v>24</v>
      </c>
    </row>
    <row r="36" spans="1:68" x14ac:dyDescent="0.2">
      <c r="C36" s="83">
        <v>3200</v>
      </c>
      <c r="D36">
        <f t="shared" ref="D36:AI36" si="44">IF(D17-$B17&lt;0,0,D17-$B17)</f>
        <v>54</v>
      </c>
      <c r="E36">
        <f t="shared" si="44"/>
        <v>84</v>
      </c>
      <c r="F36">
        <f t="shared" si="44"/>
        <v>83</v>
      </c>
      <c r="G36">
        <f t="shared" si="44"/>
        <v>82</v>
      </c>
      <c r="H36">
        <f t="shared" si="44"/>
        <v>81</v>
      </c>
      <c r="I36">
        <f t="shared" si="44"/>
        <v>80</v>
      </c>
      <c r="J36">
        <f t="shared" si="44"/>
        <v>79</v>
      </c>
      <c r="K36">
        <f t="shared" si="44"/>
        <v>78</v>
      </c>
      <c r="L36">
        <f t="shared" si="44"/>
        <v>77</v>
      </c>
      <c r="M36">
        <f t="shared" si="44"/>
        <v>76</v>
      </c>
      <c r="N36">
        <f t="shared" si="44"/>
        <v>75</v>
      </c>
      <c r="O36">
        <f t="shared" si="44"/>
        <v>74</v>
      </c>
      <c r="P36">
        <f t="shared" si="44"/>
        <v>73</v>
      </c>
      <c r="Q36">
        <f t="shared" si="44"/>
        <v>72</v>
      </c>
      <c r="R36">
        <f t="shared" si="44"/>
        <v>71</v>
      </c>
      <c r="S36">
        <f t="shared" si="44"/>
        <v>70</v>
      </c>
      <c r="T36">
        <f t="shared" si="44"/>
        <v>69</v>
      </c>
      <c r="U36">
        <f t="shared" si="44"/>
        <v>68</v>
      </c>
      <c r="V36">
        <f t="shared" si="44"/>
        <v>67</v>
      </c>
      <c r="W36">
        <f t="shared" si="44"/>
        <v>66</v>
      </c>
      <c r="X36">
        <f t="shared" si="44"/>
        <v>65</v>
      </c>
      <c r="Y36">
        <f t="shared" si="44"/>
        <v>64</v>
      </c>
      <c r="Z36">
        <f t="shared" si="44"/>
        <v>63</v>
      </c>
      <c r="AA36">
        <f t="shared" si="44"/>
        <v>62</v>
      </c>
      <c r="AB36">
        <f t="shared" si="44"/>
        <v>61</v>
      </c>
      <c r="AC36">
        <f t="shared" si="44"/>
        <v>60</v>
      </c>
      <c r="AD36">
        <f t="shared" si="44"/>
        <v>59</v>
      </c>
      <c r="AE36">
        <f t="shared" si="44"/>
        <v>58</v>
      </c>
      <c r="AF36">
        <f t="shared" si="44"/>
        <v>57</v>
      </c>
      <c r="AG36">
        <f t="shared" si="44"/>
        <v>56</v>
      </c>
      <c r="AH36">
        <f t="shared" si="44"/>
        <v>55</v>
      </c>
      <c r="AI36">
        <f t="shared" si="44"/>
        <v>54</v>
      </c>
      <c r="AJ36">
        <f t="shared" ref="AJ36:BN36" si="45">IF(AJ17-$B17&lt;0,0,AJ17-$B17)</f>
        <v>53</v>
      </c>
      <c r="AK36">
        <f t="shared" si="45"/>
        <v>52</v>
      </c>
      <c r="AL36">
        <f t="shared" si="45"/>
        <v>51</v>
      </c>
      <c r="AM36">
        <f t="shared" si="45"/>
        <v>50</v>
      </c>
      <c r="AN36">
        <f t="shared" si="45"/>
        <v>49</v>
      </c>
      <c r="AO36">
        <f t="shared" si="45"/>
        <v>48</v>
      </c>
      <c r="AP36">
        <f t="shared" si="45"/>
        <v>47</v>
      </c>
      <c r="AQ36">
        <f t="shared" si="45"/>
        <v>46</v>
      </c>
      <c r="AR36">
        <f t="shared" si="45"/>
        <v>45</v>
      </c>
      <c r="AS36">
        <f t="shared" si="45"/>
        <v>44</v>
      </c>
      <c r="AT36">
        <f t="shared" si="45"/>
        <v>43</v>
      </c>
      <c r="AU36">
        <f t="shared" si="45"/>
        <v>42</v>
      </c>
      <c r="AV36">
        <f t="shared" si="45"/>
        <v>41</v>
      </c>
      <c r="AW36">
        <f t="shared" si="45"/>
        <v>40</v>
      </c>
      <c r="AX36">
        <f t="shared" si="45"/>
        <v>39</v>
      </c>
      <c r="AY36">
        <f t="shared" si="45"/>
        <v>38</v>
      </c>
      <c r="AZ36">
        <f t="shared" si="45"/>
        <v>37</v>
      </c>
      <c r="BA36">
        <f t="shared" si="45"/>
        <v>36</v>
      </c>
      <c r="BB36">
        <f t="shared" si="45"/>
        <v>35</v>
      </c>
      <c r="BC36">
        <f t="shared" si="45"/>
        <v>34</v>
      </c>
      <c r="BD36">
        <f t="shared" si="45"/>
        <v>33</v>
      </c>
      <c r="BE36">
        <f t="shared" si="45"/>
        <v>32</v>
      </c>
      <c r="BF36">
        <f t="shared" si="45"/>
        <v>31</v>
      </c>
      <c r="BG36">
        <f t="shared" si="45"/>
        <v>30</v>
      </c>
      <c r="BH36">
        <f t="shared" si="45"/>
        <v>29</v>
      </c>
      <c r="BI36">
        <f t="shared" si="45"/>
        <v>28</v>
      </c>
      <c r="BJ36">
        <f t="shared" si="45"/>
        <v>27</v>
      </c>
      <c r="BK36">
        <f t="shared" si="45"/>
        <v>26</v>
      </c>
      <c r="BL36">
        <f t="shared" si="45"/>
        <v>25</v>
      </c>
      <c r="BM36">
        <f t="shared" si="45"/>
        <v>24</v>
      </c>
      <c r="BN36">
        <f t="shared" si="45"/>
        <v>23</v>
      </c>
    </row>
    <row r="37" spans="1:68" x14ac:dyDescent="0.2">
      <c r="C37">
        <v>4000</v>
      </c>
      <c r="D37">
        <f t="shared" ref="D37:AI37" si="46">IF(D18-$B18&lt;0,0,D18-$B18)</f>
        <v>52</v>
      </c>
      <c r="E37">
        <f t="shared" si="46"/>
        <v>82</v>
      </c>
      <c r="F37">
        <f t="shared" si="46"/>
        <v>81</v>
      </c>
      <c r="G37">
        <f t="shared" si="46"/>
        <v>80</v>
      </c>
      <c r="H37">
        <f t="shared" si="46"/>
        <v>79</v>
      </c>
      <c r="I37">
        <f t="shared" si="46"/>
        <v>78</v>
      </c>
      <c r="J37">
        <f t="shared" si="46"/>
        <v>77</v>
      </c>
      <c r="K37">
        <f t="shared" si="46"/>
        <v>76</v>
      </c>
      <c r="L37">
        <f t="shared" si="46"/>
        <v>75</v>
      </c>
      <c r="M37">
        <f t="shared" si="46"/>
        <v>74</v>
      </c>
      <c r="N37">
        <f t="shared" si="46"/>
        <v>73</v>
      </c>
      <c r="O37">
        <f t="shared" si="46"/>
        <v>72</v>
      </c>
      <c r="P37">
        <f t="shared" si="46"/>
        <v>71</v>
      </c>
      <c r="Q37">
        <f t="shared" si="46"/>
        <v>70</v>
      </c>
      <c r="R37">
        <f t="shared" si="46"/>
        <v>69</v>
      </c>
      <c r="S37">
        <f t="shared" si="46"/>
        <v>68</v>
      </c>
      <c r="T37">
        <f t="shared" si="46"/>
        <v>67</v>
      </c>
      <c r="U37">
        <f t="shared" si="46"/>
        <v>66</v>
      </c>
      <c r="V37">
        <f t="shared" si="46"/>
        <v>65</v>
      </c>
      <c r="W37">
        <f t="shared" si="46"/>
        <v>64</v>
      </c>
      <c r="X37">
        <f t="shared" si="46"/>
        <v>63</v>
      </c>
      <c r="Y37">
        <f t="shared" si="46"/>
        <v>62</v>
      </c>
      <c r="Z37">
        <f t="shared" si="46"/>
        <v>61</v>
      </c>
      <c r="AA37">
        <f t="shared" si="46"/>
        <v>60</v>
      </c>
      <c r="AB37">
        <f t="shared" si="46"/>
        <v>59</v>
      </c>
      <c r="AC37">
        <f t="shared" si="46"/>
        <v>58</v>
      </c>
      <c r="AD37">
        <f t="shared" si="46"/>
        <v>57</v>
      </c>
      <c r="AE37">
        <f t="shared" si="46"/>
        <v>56</v>
      </c>
      <c r="AF37">
        <f t="shared" si="46"/>
        <v>55</v>
      </c>
      <c r="AG37">
        <f t="shared" si="46"/>
        <v>54</v>
      </c>
      <c r="AH37">
        <f t="shared" si="46"/>
        <v>53</v>
      </c>
      <c r="AI37">
        <f t="shared" si="46"/>
        <v>52</v>
      </c>
      <c r="AJ37">
        <f t="shared" ref="AJ37:BN37" si="47">IF(AJ18-$B18&lt;0,0,AJ18-$B18)</f>
        <v>51</v>
      </c>
      <c r="AK37">
        <f t="shared" si="47"/>
        <v>50</v>
      </c>
      <c r="AL37">
        <f t="shared" si="47"/>
        <v>49</v>
      </c>
      <c r="AM37">
        <f t="shared" si="47"/>
        <v>48</v>
      </c>
      <c r="AN37">
        <f t="shared" si="47"/>
        <v>47</v>
      </c>
      <c r="AO37">
        <f t="shared" si="47"/>
        <v>46</v>
      </c>
      <c r="AP37">
        <f t="shared" si="47"/>
        <v>45</v>
      </c>
      <c r="AQ37">
        <f t="shared" si="47"/>
        <v>44</v>
      </c>
      <c r="AR37">
        <f t="shared" si="47"/>
        <v>43</v>
      </c>
      <c r="AS37">
        <f t="shared" si="47"/>
        <v>42</v>
      </c>
      <c r="AT37">
        <f t="shared" si="47"/>
        <v>41</v>
      </c>
      <c r="AU37">
        <f t="shared" si="47"/>
        <v>40</v>
      </c>
      <c r="AV37">
        <f t="shared" si="47"/>
        <v>39</v>
      </c>
      <c r="AW37">
        <f t="shared" si="47"/>
        <v>38</v>
      </c>
      <c r="AX37">
        <f t="shared" si="47"/>
        <v>37</v>
      </c>
      <c r="AY37">
        <f t="shared" si="47"/>
        <v>36</v>
      </c>
      <c r="AZ37">
        <f t="shared" si="47"/>
        <v>35</v>
      </c>
      <c r="BA37">
        <f t="shared" si="47"/>
        <v>34</v>
      </c>
      <c r="BB37">
        <f t="shared" si="47"/>
        <v>33</v>
      </c>
      <c r="BC37">
        <f t="shared" si="47"/>
        <v>32</v>
      </c>
      <c r="BD37">
        <f t="shared" si="47"/>
        <v>31</v>
      </c>
      <c r="BE37">
        <f t="shared" si="47"/>
        <v>30</v>
      </c>
      <c r="BF37">
        <f t="shared" si="47"/>
        <v>29</v>
      </c>
      <c r="BG37">
        <f t="shared" si="47"/>
        <v>28</v>
      </c>
      <c r="BH37">
        <f t="shared" si="47"/>
        <v>27</v>
      </c>
      <c r="BI37">
        <f t="shared" si="47"/>
        <v>26</v>
      </c>
      <c r="BJ37">
        <f t="shared" si="47"/>
        <v>25</v>
      </c>
      <c r="BK37">
        <f t="shared" si="47"/>
        <v>24</v>
      </c>
      <c r="BL37">
        <f t="shared" si="47"/>
        <v>23</v>
      </c>
      <c r="BM37">
        <f t="shared" si="47"/>
        <v>22</v>
      </c>
      <c r="BN37">
        <f t="shared" si="47"/>
        <v>21</v>
      </c>
    </row>
    <row r="38" spans="1:68" x14ac:dyDescent="0.2">
      <c r="C38">
        <v>5000</v>
      </c>
      <c r="D38">
        <f t="shared" ref="D38:AI38" si="48">IF(D19-$B19&lt;0,0,D19-$B19)</f>
        <v>50</v>
      </c>
      <c r="E38">
        <f t="shared" si="48"/>
        <v>80</v>
      </c>
      <c r="F38">
        <f t="shared" si="48"/>
        <v>79</v>
      </c>
      <c r="G38">
        <f t="shared" si="48"/>
        <v>78</v>
      </c>
      <c r="H38">
        <f t="shared" si="48"/>
        <v>77</v>
      </c>
      <c r="I38">
        <f t="shared" si="48"/>
        <v>76</v>
      </c>
      <c r="J38">
        <f t="shared" si="48"/>
        <v>75</v>
      </c>
      <c r="K38">
        <f t="shared" si="48"/>
        <v>74</v>
      </c>
      <c r="L38">
        <f t="shared" si="48"/>
        <v>73</v>
      </c>
      <c r="M38">
        <f t="shared" si="48"/>
        <v>72</v>
      </c>
      <c r="N38">
        <f t="shared" si="48"/>
        <v>71</v>
      </c>
      <c r="O38">
        <f t="shared" si="48"/>
        <v>70</v>
      </c>
      <c r="P38">
        <f t="shared" si="48"/>
        <v>69</v>
      </c>
      <c r="Q38">
        <f t="shared" si="48"/>
        <v>68</v>
      </c>
      <c r="R38">
        <f t="shared" si="48"/>
        <v>67</v>
      </c>
      <c r="S38">
        <f t="shared" si="48"/>
        <v>66</v>
      </c>
      <c r="T38">
        <f t="shared" si="48"/>
        <v>65</v>
      </c>
      <c r="U38">
        <f t="shared" si="48"/>
        <v>64</v>
      </c>
      <c r="V38">
        <f t="shared" si="48"/>
        <v>63</v>
      </c>
      <c r="W38">
        <f t="shared" si="48"/>
        <v>62</v>
      </c>
      <c r="X38">
        <f t="shared" si="48"/>
        <v>61</v>
      </c>
      <c r="Y38">
        <f t="shared" si="48"/>
        <v>60</v>
      </c>
      <c r="Z38">
        <f t="shared" si="48"/>
        <v>59</v>
      </c>
      <c r="AA38">
        <f t="shared" si="48"/>
        <v>58</v>
      </c>
      <c r="AB38">
        <f t="shared" si="48"/>
        <v>57</v>
      </c>
      <c r="AC38">
        <f t="shared" si="48"/>
        <v>56</v>
      </c>
      <c r="AD38">
        <f t="shared" si="48"/>
        <v>55</v>
      </c>
      <c r="AE38">
        <f t="shared" si="48"/>
        <v>54</v>
      </c>
      <c r="AF38">
        <f t="shared" si="48"/>
        <v>53</v>
      </c>
      <c r="AG38">
        <f t="shared" si="48"/>
        <v>52</v>
      </c>
      <c r="AH38">
        <f t="shared" si="48"/>
        <v>51</v>
      </c>
      <c r="AI38">
        <f t="shared" si="48"/>
        <v>50</v>
      </c>
      <c r="AJ38">
        <f t="shared" ref="AJ38:BN38" si="49">IF(AJ19-$B19&lt;0,0,AJ19-$B19)</f>
        <v>49</v>
      </c>
      <c r="AK38">
        <f t="shared" si="49"/>
        <v>48</v>
      </c>
      <c r="AL38">
        <f t="shared" si="49"/>
        <v>47</v>
      </c>
      <c r="AM38">
        <f t="shared" si="49"/>
        <v>46</v>
      </c>
      <c r="AN38">
        <f t="shared" si="49"/>
        <v>45</v>
      </c>
      <c r="AO38">
        <f t="shared" si="49"/>
        <v>44</v>
      </c>
      <c r="AP38">
        <f t="shared" si="49"/>
        <v>43</v>
      </c>
      <c r="AQ38">
        <f t="shared" si="49"/>
        <v>42</v>
      </c>
      <c r="AR38">
        <f t="shared" si="49"/>
        <v>41</v>
      </c>
      <c r="AS38">
        <f t="shared" si="49"/>
        <v>40</v>
      </c>
      <c r="AT38">
        <f t="shared" si="49"/>
        <v>39</v>
      </c>
      <c r="AU38">
        <f t="shared" si="49"/>
        <v>38</v>
      </c>
      <c r="AV38">
        <f t="shared" si="49"/>
        <v>37</v>
      </c>
      <c r="AW38">
        <f t="shared" si="49"/>
        <v>36</v>
      </c>
      <c r="AX38">
        <f t="shared" si="49"/>
        <v>35</v>
      </c>
      <c r="AY38">
        <f t="shared" si="49"/>
        <v>34</v>
      </c>
      <c r="AZ38">
        <f t="shared" si="49"/>
        <v>33</v>
      </c>
      <c r="BA38">
        <f t="shared" si="49"/>
        <v>32</v>
      </c>
      <c r="BB38">
        <f t="shared" si="49"/>
        <v>31</v>
      </c>
      <c r="BC38">
        <f t="shared" si="49"/>
        <v>30</v>
      </c>
      <c r="BD38">
        <f t="shared" si="49"/>
        <v>29</v>
      </c>
      <c r="BE38">
        <f t="shared" si="49"/>
        <v>28</v>
      </c>
      <c r="BF38">
        <f t="shared" si="49"/>
        <v>27</v>
      </c>
      <c r="BG38">
        <f t="shared" si="49"/>
        <v>26</v>
      </c>
      <c r="BH38">
        <f t="shared" si="49"/>
        <v>25</v>
      </c>
      <c r="BI38">
        <f t="shared" si="49"/>
        <v>24</v>
      </c>
      <c r="BJ38">
        <f t="shared" si="49"/>
        <v>23</v>
      </c>
      <c r="BK38">
        <f t="shared" si="49"/>
        <v>22</v>
      </c>
      <c r="BL38">
        <f t="shared" si="49"/>
        <v>21</v>
      </c>
      <c r="BM38">
        <f t="shared" si="49"/>
        <v>20</v>
      </c>
      <c r="BN38">
        <f t="shared" si="49"/>
        <v>19</v>
      </c>
    </row>
    <row r="39" spans="1:68" x14ac:dyDescent="0.2">
      <c r="C39" t="s">
        <v>2</v>
      </c>
      <c r="D39" s="1">
        <f>MAX(D21:D36)</f>
        <v>56</v>
      </c>
      <c r="E39" s="1">
        <f>MAX(E21:E36)</f>
        <v>86</v>
      </c>
      <c r="F39" s="1">
        <f t="shared" ref="F39:BN39" si="50">MAX(F21:F36)</f>
        <v>85</v>
      </c>
      <c r="G39" s="1">
        <f t="shared" si="50"/>
        <v>84</v>
      </c>
      <c r="H39" s="1">
        <f>MAX(H21:H36)</f>
        <v>83</v>
      </c>
      <c r="I39" s="1">
        <f t="shared" si="50"/>
        <v>82</v>
      </c>
      <c r="J39" s="1">
        <f t="shared" si="50"/>
        <v>81</v>
      </c>
      <c r="K39" s="1">
        <f t="shared" si="50"/>
        <v>80</v>
      </c>
      <c r="L39" s="1">
        <f t="shared" si="50"/>
        <v>79</v>
      </c>
      <c r="M39" s="1">
        <f t="shared" si="50"/>
        <v>78</v>
      </c>
      <c r="N39" s="1">
        <f t="shared" si="50"/>
        <v>77</v>
      </c>
      <c r="O39" s="1">
        <f t="shared" si="50"/>
        <v>76</v>
      </c>
      <c r="P39" s="1">
        <f t="shared" si="50"/>
        <v>75</v>
      </c>
      <c r="Q39" s="1">
        <f t="shared" si="50"/>
        <v>74</v>
      </c>
      <c r="R39" s="1">
        <f t="shared" si="50"/>
        <v>73</v>
      </c>
      <c r="S39" s="1">
        <f t="shared" si="50"/>
        <v>72</v>
      </c>
      <c r="T39" s="1">
        <f t="shared" si="50"/>
        <v>71</v>
      </c>
      <c r="U39" s="1">
        <f t="shared" si="50"/>
        <v>70</v>
      </c>
      <c r="V39" s="1">
        <f t="shared" si="50"/>
        <v>69</v>
      </c>
      <c r="W39" s="1">
        <f t="shared" si="50"/>
        <v>68</v>
      </c>
      <c r="X39" s="1">
        <f t="shared" si="50"/>
        <v>67</v>
      </c>
      <c r="Y39" s="1">
        <f t="shared" si="50"/>
        <v>66</v>
      </c>
      <c r="Z39" s="1">
        <f t="shared" si="50"/>
        <v>65</v>
      </c>
      <c r="AA39" s="1">
        <f t="shared" si="50"/>
        <v>64</v>
      </c>
      <c r="AB39" s="1">
        <f t="shared" si="50"/>
        <v>63</v>
      </c>
      <c r="AC39" s="1">
        <f t="shared" si="50"/>
        <v>62</v>
      </c>
      <c r="AD39" s="1">
        <f t="shared" si="50"/>
        <v>61</v>
      </c>
      <c r="AE39" s="1">
        <f t="shared" si="50"/>
        <v>60</v>
      </c>
      <c r="AF39" s="1">
        <f t="shared" si="50"/>
        <v>59</v>
      </c>
      <c r="AG39" s="1">
        <f t="shared" si="50"/>
        <v>58</v>
      </c>
      <c r="AH39" s="1">
        <f t="shared" si="50"/>
        <v>57</v>
      </c>
      <c r="AI39" s="1">
        <f t="shared" si="50"/>
        <v>56</v>
      </c>
      <c r="AJ39" s="1">
        <f t="shared" si="50"/>
        <v>55</v>
      </c>
      <c r="AK39" s="1">
        <f t="shared" si="50"/>
        <v>54</v>
      </c>
      <c r="AL39" s="1">
        <f t="shared" si="50"/>
        <v>53</v>
      </c>
      <c r="AM39" s="1">
        <f t="shared" si="50"/>
        <v>52</v>
      </c>
      <c r="AN39" s="1">
        <f t="shared" si="50"/>
        <v>51</v>
      </c>
      <c r="AO39" s="1">
        <f t="shared" si="50"/>
        <v>50</v>
      </c>
      <c r="AP39" s="1">
        <f t="shared" si="50"/>
        <v>49</v>
      </c>
      <c r="AQ39" s="1">
        <f t="shared" si="50"/>
        <v>48</v>
      </c>
      <c r="AR39" s="1">
        <f t="shared" si="50"/>
        <v>47</v>
      </c>
      <c r="AS39" s="1">
        <f t="shared" si="50"/>
        <v>46</v>
      </c>
      <c r="AT39" s="1">
        <f t="shared" si="50"/>
        <v>45</v>
      </c>
      <c r="AU39" s="1">
        <f t="shared" si="50"/>
        <v>44</v>
      </c>
      <c r="AV39" s="1">
        <f t="shared" si="50"/>
        <v>43</v>
      </c>
      <c r="AW39" s="1">
        <f t="shared" si="50"/>
        <v>42</v>
      </c>
      <c r="AX39" s="1">
        <f t="shared" si="50"/>
        <v>41</v>
      </c>
      <c r="AY39" s="1">
        <f t="shared" si="50"/>
        <v>40</v>
      </c>
      <c r="AZ39" s="1">
        <f t="shared" si="50"/>
        <v>39</v>
      </c>
      <c r="BA39" s="1">
        <f t="shared" si="50"/>
        <v>38</v>
      </c>
      <c r="BB39" s="1">
        <f t="shared" si="50"/>
        <v>37</v>
      </c>
      <c r="BC39" s="1">
        <f t="shared" si="50"/>
        <v>36</v>
      </c>
      <c r="BD39" s="1">
        <f t="shared" si="50"/>
        <v>35</v>
      </c>
      <c r="BE39" s="1">
        <f t="shared" si="50"/>
        <v>34</v>
      </c>
      <c r="BF39" s="1">
        <f t="shared" si="50"/>
        <v>33</v>
      </c>
      <c r="BG39" s="1">
        <f t="shared" si="50"/>
        <v>32</v>
      </c>
      <c r="BH39" s="1">
        <f t="shared" si="50"/>
        <v>31</v>
      </c>
      <c r="BI39" s="1">
        <f t="shared" si="50"/>
        <v>30</v>
      </c>
      <c r="BJ39" s="1">
        <f t="shared" si="50"/>
        <v>29</v>
      </c>
      <c r="BK39" s="1">
        <f t="shared" si="50"/>
        <v>28</v>
      </c>
      <c r="BL39" s="1">
        <f t="shared" si="50"/>
        <v>27</v>
      </c>
      <c r="BM39" s="1">
        <f t="shared" si="50"/>
        <v>26</v>
      </c>
      <c r="BN39" s="1">
        <f t="shared" si="50"/>
        <v>25</v>
      </c>
    </row>
    <row r="40" spans="1:68" x14ac:dyDescent="0.2">
      <c r="C40" t="s">
        <v>3</v>
      </c>
      <c r="D40">
        <f>SUM(D21:D36)/16</f>
        <v>48.6875</v>
      </c>
      <c r="E40">
        <f>SUM(E21:E36)/16</f>
        <v>78.6875</v>
      </c>
      <c r="F40">
        <f t="shared" ref="F40:BN40" si="51">SUM(F21:F36)/16</f>
        <v>77.6875</v>
      </c>
      <c r="G40">
        <f t="shared" si="51"/>
        <v>76.6875</v>
      </c>
      <c r="H40">
        <f>SUM(H21:H36)/16</f>
        <v>75.6875</v>
      </c>
      <c r="I40">
        <f t="shared" si="51"/>
        <v>74.6875</v>
      </c>
      <c r="J40">
        <f t="shared" si="51"/>
        <v>73.6875</v>
      </c>
      <c r="K40">
        <f t="shared" si="51"/>
        <v>72.6875</v>
      </c>
      <c r="L40">
        <f t="shared" si="51"/>
        <v>71.6875</v>
      </c>
      <c r="M40">
        <f t="shared" si="51"/>
        <v>70.6875</v>
      </c>
      <c r="N40">
        <f t="shared" si="51"/>
        <v>69.6875</v>
      </c>
      <c r="O40">
        <f t="shared" si="51"/>
        <v>68.6875</v>
      </c>
      <c r="P40">
        <f t="shared" si="51"/>
        <v>67.6875</v>
      </c>
      <c r="Q40">
        <f t="shared" si="51"/>
        <v>66.6875</v>
      </c>
      <c r="R40">
        <f t="shared" si="51"/>
        <v>65.6875</v>
      </c>
      <c r="S40">
        <f t="shared" si="51"/>
        <v>64.6875</v>
      </c>
      <c r="T40">
        <f t="shared" si="51"/>
        <v>63.6875</v>
      </c>
      <c r="U40">
        <f t="shared" si="51"/>
        <v>62.6875</v>
      </c>
      <c r="V40">
        <f t="shared" si="51"/>
        <v>61.6875</v>
      </c>
      <c r="W40">
        <f t="shared" si="51"/>
        <v>60.6875</v>
      </c>
      <c r="X40">
        <f t="shared" si="51"/>
        <v>59.6875</v>
      </c>
      <c r="Y40">
        <f t="shared" si="51"/>
        <v>58.6875</v>
      </c>
      <c r="Z40">
        <f t="shared" si="51"/>
        <v>57.6875</v>
      </c>
      <c r="AA40">
        <f t="shared" si="51"/>
        <v>56.6875</v>
      </c>
      <c r="AB40">
        <f t="shared" si="51"/>
        <v>55.6875</v>
      </c>
      <c r="AC40">
        <f t="shared" si="51"/>
        <v>54.6875</v>
      </c>
      <c r="AD40">
        <f t="shared" si="51"/>
        <v>53.6875</v>
      </c>
      <c r="AE40">
        <f t="shared" si="51"/>
        <v>52.6875</v>
      </c>
      <c r="AF40">
        <f t="shared" si="51"/>
        <v>51.6875</v>
      </c>
      <c r="AG40">
        <f t="shared" si="51"/>
        <v>50.6875</v>
      </c>
      <c r="AH40">
        <f t="shared" si="51"/>
        <v>49.6875</v>
      </c>
      <c r="AI40">
        <f t="shared" si="51"/>
        <v>48.6875</v>
      </c>
      <c r="AJ40">
        <f t="shared" si="51"/>
        <v>47.6875</v>
      </c>
      <c r="AK40">
        <f t="shared" si="51"/>
        <v>46.6875</v>
      </c>
      <c r="AL40">
        <f t="shared" si="51"/>
        <v>45.6875</v>
      </c>
      <c r="AM40">
        <f t="shared" si="51"/>
        <v>44.6875</v>
      </c>
      <c r="AN40">
        <f t="shared" si="51"/>
        <v>43.6875</v>
      </c>
      <c r="AO40">
        <f t="shared" si="51"/>
        <v>42.6875</v>
      </c>
      <c r="AP40">
        <f t="shared" si="51"/>
        <v>41.6875</v>
      </c>
      <c r="AQ40">
        <f t="shared" si="51"/>
        <v>40.6875</v>
      </c>
      <c r="AR40">
        <f t="shared" si="51"/>
        <v>39.6875</v>
      </c>
      <c r="AS40">
        <f t="shared" si="51"/>
        <v>38.6875</v>
      </c>
      <c r="AT40">
        <f t="shared" si="51"/>
        <v>37.6875</v>
      </c>
      <c r="AU40">
        <f t="shared" si="51"/>
        <v>36.6875</v>
      </c>
      <c r="AV40">
        <f t="shared" si="51"/>
        <v>35.6875</v>
      </c>
      <c r="AW40">
        <f t="shared" si="51"/>
        <v>34.6875</v>
      </c>
      <c r="AX40">
        <f t="shared" si="51"/>
        <v>33.6875</v>
      </c>
      <c r="AY40">
        <f t="shared" si="51"/>
        <v>32.6875</v>
      </c>
      <c r="AZ40">
        <f t="shared" si="51"/>
        <v>31.6875</v>
      </c>
      <c r="BA40">
        <f t="shared" si="51"/>
        <v>30.6875</v>
      </c>
      <c r="BB40">
        <f t="shared" si="51"/>
        <v>29.6875</v>
      </c>
      <c r="BC40">
        <f t="shared" si="51"/>
        <v>28.6875</v>
      </c>
      <c r="BD40">
        <f t="shared" si="51"/>
        <v>27.6875</v>
      </c>
      <c r="BE40">
        <f t="shared" si="51"/>
        <v>26.6875</v>
      </c>
      <c r="BF40">
        <f t="shared" si="51"/>
        <v>25.6875</v>
      </c>
      <c r="BG40">
        <f t="shared" si="51"/>
        <v>24.6875</v>
      </c>
      <c r="BH40">
        <f t="shared" si="51"/>
        <v>23.6875</v>
      </c>
      <c r="BI40">
        <f t="shared" si="51"/>
        <v>22.6875</v>
      </c>
      <c r="BJ40">
        <f t="shared" si="51"/>
        <v>21.6875</v>
      </c>
      <c r="BK40">
        <f t="shared" si="51"/>
        <v>20.75</v>
      </c>
      <c r="BL40">
        <f t="shared" si="51"/>
        <v>19.8125</v>
      </c>
      <c r="BM40">
        <f t="shared" si="51"/>
        <v>18.875</v>
      </c>
      <c r="BN40">
        <f t="shared" si="51"/>
        <v>17.9375</v>
      </c>
    </row>
    <row r="41" spans="1:68" x14ac:dyDescent="0.2">
      <c r="C41" s="1">
        <f>50+MAX(E41:BN41)</f>
        <v>0</v>
      </c>
      <c r="E41" s="85">
        <f>IF(E40&lt;=2,E1,-50)</f>
        <v>-50</v>
      </c>
      <c r="F41" s="85">
        <f t="shared" ref="F41:BN41" si="52">IF(F40&lt;=2,F1,-50)</f>
        <v>-50</v>
      </c>
      <c r="G41" s="85">
        <f t="shared" si="52"/>
        <v>-50</v>
      </c>
      <c r="H41" s="85">
        <f>IF(H40&lt;=2,H1,-50)</f>
        <v>-50</v>
      </c>
      <c r="I41" s="85">
        <f t="shared" si="52"/>
        <v>-50</v>
      </c>
      <c r="J41" s="85">
        <f t="shared" si="52"/>
        <v>-50</v>
      </c>
      <c r="K41" s="85">
        <f t="shared" si="52"/>
        <v>-50</v>
      </c>
      <c r="L41" s="85">
        <f t="shared" si="52"/>
        <v>-50</v>
      </c>
      <c r="M41" s="85">
        <f t="shared" si="52"/>
        <v>-50</v>
      </c>
      <c r="N41" s="85">
        <f t="shared" si="52"/>
        <v>-50</v>
      </c>
      <c r="O41" s="85">
        <f t="shared" si="52"/>
        <v>-50</v>
      </c>
      <c r="P41" s="85">
        <f t="shared" si="52"/>
        <v>-50</v>
      </c>
      <c r="Q41" s="85">
        <f t="shared" si="52"/>
        <v>-50</v>
      </c>
      <c r="R41" s="85">
        <f t="shared" si="52"/>
        <v>-50</v>
      </c>
      <c r="S41" s="85">
        <f t="shared" si="52"/>
        <v>-50</v>
      </c>
      <c r="T41" s="85">
        <f t="shared" si="52"/>
        <v>-50</v>
      </c>
      <c r="U41" s="85">
        <f t="shared" si="52"/>
        <v>-50</v>
      </c>
      <c r="V41" s="85">
        <f t="shared" si="52"/>
        <v>-50</v>
      </c>
      <c r="W41" s="85">
        <f t="shared" si="52"/>
        <v>-50</v>
      </c>
      <c r="X41" s="85">
        <f t="shared" si="52"/>
        <v>-50</v>
      </c>
      <c r="Y41" s="85">
        <f t="shared" si="52"/>
        <v>-50</v>
      </c>
      <c r="Z41" s="85">
        <f t="shared" si="52"/>
        <v>-50</v>
      </c>
      <c r="AA41" s="85">
        <f t="shared" si="52"/>
        <v>-50</v>
      </c>
      <c r="AB41" s="85">
        <f t="shared" si="52"/>
        <v>-50</v>
      </c>
      <c r="AC41" s="85">
        <f t="shared" si="52"/>
        <v>-50</v>
      </c>
      <c r="AD41" s="85">
        <f t="shared" si="52"/>
        <v>-50</v>
      </c>
      <c r="AE41" s="85">
        <f t="shared" si="52"/>
        <v>-50</v>
      </c>
      <c r="AF41" s="85">
        <f t="shared" si="52"/>
        <v>-50</v>
      </c>
      <c r="AG41" s="85">
        <f t="shared" si="52"/>
        <v>-50</v>
      </c>
      <c r="AH41" s="85">
        <f t="shared" si="52"/>
        <v>-50</v>
      </c>
      <c r="AI41" s="85">
        <f t="shared" si="52"/>
        <v>-50</v>
      </c>
      <c r="AJ41" s="85">
        <f t="shared" si="52"/>
        <v>-50</v>
      </c>
      <c r="AK41" s="85">
        <f t="shared" si="52"/>
        <v>-50</v>
      </c>
      <c r="AL41" s="85">
        <f t="shared" si="52"/>
        <v>-50</v>
      </c>
      <c r="AM41" s="85">
        <f t="shared" si="52"/>
        <v>-50</v>
      </c>
      <c r="AN41" s="85">
        <f t="shared" si="52"/>
        <v>-50</v>
      </c>
      <c r="AO41" s="85">
        <f t="shared" si="52"/>
        <v>-50</v>
      </c>
      <c r="AP41" s="85">
        <f t="shared" si="52"/>
        <v>-50</v>
      </c>
      <c r="AQ41" s="85">
        <f t="shared" si="52"/>
        <v>-50</v>
      </c>
      <c r="AR41" s="85">
        <f t="shared" si="52"/>
        <v>-50</v>
      </c>
      <c r="AS41" s="85">
        <f t="shared" si="52"/>
        <v>-50</v>
      </c>
      <c r="AT41" s="85">
        <f t="shared" si="52"/>
        <v>-50</v>
      </c>
      <c r="AU41" s="85">
        <f t="shared" si="52"/>
        <v>-50</v>
      </c>
      <c r="AV41" s="85">
        <f t="shared" si="52"/>
        <v>-50</v>
      </c>
      <c r="AW41" s="85">
        <f t="shared" si="52"/>
        <v>-50</v>
      </c>
      <c r="AX41" s="85">
        <f t="shared" si="52"/>
        <v>-50</v>
      </c>
      <c r="AY41" s="85">
        <f t="shared" si="52"/>
        <v>-50</v>
      </c>
      <c r="AZ41" s="85">
        <f t="shared" si="52"/>
        <v>-50</v>
      </c>
      <c r="BA41" s="85">
        <f t="shared" si="52"/>
        <v>-50</v>
      </c>
      <c r="BB41" s="85">
        <f t="shared" si="52"/>
        <v>-50</v>
      </c>
      <c r="BC41" s="85">
        <f t="shared" si="52"/>
        <v>-50</v>
      </c>
      <c r="BD41" s="85">
        <f t="shared" si="52"/>
        <v>-50</v>
      </c>
      <c r="BE41" s="85">
        <f t="shared" si="52"/>
        <v>-50</v>
      </c>
      <c r="BF41" s="85">
        <f t="shared" si="52"/>
        <v>-50</v>
      </c>
      <c r="BG41" s="85">
        <f t="shared" si="52"/>
        <v>-50</v>
      </c>
      <c r="BH41" s="85">
        <f t="shared" si="52"/>
        <v>-50</v>
      </c>
      <c r="BI41" s="85">
        <f t="shared" si="52"/>
        <v>-50</v>
      </c>
      <c r="BJ41" s="85">
        <f t="shared" si="52"/>
        <v>-50</v>
      </c>
      <c r="BK41" s="85">
        <f t="shared" si="52"/>
        <v>-50</v>
      </c>
      <c r="BL41" s="85">
        <f t="shared" si="52"/>
        <v>-50</v>
      </c>
      <c r="BM41" s="85">
        <f t="shared" si="52"/>
        <v>-50</v>
      </c>
      <c r="BN41" s="85">
        <f t="shared" si="52"/>
        <v>-50</v>
      </c>
    </row>
    <row r="42" spans="1:68" x14ac:dyDescent="0.2">
      <c r="A42" s="20"/>
      <c r="B42" s="20"/>
      <c r="C42" s="20" t="s">
        <v>92</v>
      </c>
      <c r="D42" s="20">
        <f>SUM(D21:D36)</f>
        <v>779</v>
      </c>
      <c r="E42" s="20">
        <f>SUM(E21:E36)</f>
        <v>1259</v>
      </c>
      <c r="F42" s="20">
        <f t="shared" ref="F42:BN42" si="53">SUM(F21:F36)</f>
        <v>1243</v>
      </c>
      <c r="G42" s="20">
        <f t="shared" si="53"/>
        <v>1227</v>
      </c>
      <c r="H42" s="20">
        <f>SUM(H21:H36)</f>
        <v>1211</v>
      </c>
      <c r="I42" s="20">
        <f t="shared" si="53"/>
        <v>1195</v>
      </c>
      <c r="J42" s="20">
        <f t="shared" si="53"/>
        <v>1179</v>
      </c>
      <c r="K42" s="20">
        <f t="shared" si="53"/>
        <v>1163</v>
      </c>
      <c r="L42" s="20">
        <f t="shared" si="53"/>
        <v>1147</v>
      </c>
      <c r="M42" s="20">
        <f t="shared" si="53"/>
        <v>1131</v>
      </c>
      <c r="N42" s="20">
        <f t="shared" si="53"/>
        <v>1115</v>
      </c>
      <c r="O42" s="20">
        <f t="shared" si="53"/>
        <v>1099</v>
      </c>
      <c r="P42" s="20">
        <f t="shared" si="53"/>
        <v>1083</v>
      </c>
      <c r="Q42" s="20">
        <f t="shared" si="53"/>
        <v>1067</v>
      </c>
      <c r="R42" s="20">
        <f t="shared" si="53"/>
        <v>1051</v>
      </c>
      <c r="S42" s="20">
        <f t="shared" si="53"/>
        <v>1035</v>
      </c>
      <c r="T42" s="20">
        <f t="shared" si="53"/>
        <v>1019</v>
      </c>
      <c r="U42" s="20">
        <f t="shared" si="53"/>
        <v>1003</v>
      </c>
      <c r="V42" s="20">
        <f t="shared" si="53"/>
        <v>987</v>
      </c>
      <c r="W42" s="20">
        <f t="shared" si="53"/>
        <v>971</v>
      </c>
      <c r="X42" s="20">
        <f t="shared" si="53"/>
        <v>955</v>
      </c>
      <c r="Y42" s="20">
        <f t="shared" si="53"/>
        <v>939</v>
      </c>
      <c r="Z42" s="20">
        <f t="shared" si="53"/>
        <v>923</v>
      </c>
      <c r="AA42" s="20">
        <f t="shared" si="53"/>
        <v>907</v>
      </c>
      <c r="AB42" s="20">
        <f t="shared" si="53"/>
        <v>891</v>
      </c>
      <c r="AC42" s="20">
        <f t="shared" si="53"/>
        <v>875</v>
      </c>
      <c r="AD42" s="20">
        <f t="shared" si="53"/>
        <v>859</v>
      </c>
      <c r="AE42" s="20">
        <f t="shared" si="53"/>
        <v>843</v>
      </c>
      <c r="AF42" s="20">
        <f t="shared" si="53"/>
        <v>827</v>
      </c>
      <c r="AG42" s="20">
        <f t="shared" si="53"/>
        <v>811</v>
      </c>
      <c r="AH42" s="20">
        <f t="shared" si="53"/>
        <v>795</v>
      </c>
      <c r="AI42" s="20">
        <f t="shared" si="53"/>
        <v>779</v>
      </c>
      <c r="AJ42" s="20">
        <f t="shared" si="53"/>
        <v>763</v>
      </c>
      <c r="AK42" s="20">
        <f t="shared" si="53"/>
        <v>747</v>
      </c>
      <c r="AL42" s="20">
        <f t="shared" si="53"/>
        <v>731</v>
      </c>
      <c r="AM42" s="20">
        <f t="shared" si="53"/>
        <v>715</v>
      </c>
      <c r="AN42" s="20">
        <f t="shared" si="53"/>
        <v>699</v>
      </c>
      <c r="AO42" s="20">
        <f t="shared" si="53"/>
        <v>683</v>
      </c>
      <c r="AP42" s="20">
        <f t="shared" si="53"/>
        <v>667</v>
      </c>
      <c r="AQ42" s="20">
        <f t="shared" si="53"/>
        <v>651</v>
      </c>
      <c r="AR42" s="20">
        <f t="shared" si="53"/>
        <v>635</v>
      </c>
      <c r="AS42" s="20">
        <f t="shared" si="53"/>
        <v>619</v>
      </c>
      <c r="AT42" s="20">
        <f t="shared" si="53"/>
        <v>603</v>
      </c>
      <c r="AU42" s="20">
        <f t="shared" si="53"/>
        <v>587</v>
      </c>
      <c r="AV42" s="20">
        <f t="shared" si="53"/>
        <v>571</v>
      </c>
      <c r="AW42" s="20">
        <f t="shared" si="53"/>
        <v>555</v>
      </c>
      <c r="AX42" s="20">
        <f t="shared" si="53"/>
        <v>539</v>
      </c>
      <c r="AY42" s="20">
        <f t="shared" si="53"/>
        <v>523</v>
      </c>
      <c r="AZ42" s="20">
        <f t="shared" si="53"/>
        <v>507</v>
      </c>
      <c r="BA42" s="20">
        <f t="shared" si="53"/>
        <v>491</v>
      </c>
      <c r="BB42" s="20">
        <f t="shared" si="53"/>
        <v>475</v>
      </c>
      <c r="BC42" s="20">
        <f t="shared" si="53"/>
        <v>459</v>
      </c>
      <c r="BD42" s="20">
        <f t="shared" si="53"/>
        <v>443</v>
      </c>
      <c r="BE42" s="20">
        <f t="shared" si="53"/>
        <v>427</v>
      </c>
      <c r="BF42" s="20">
        <f t="shared" si="53"/>
        <v>411</v>
      </c>
      <c r="BG42" s="20">
        <f t="shared" si="53"/>
        <v>395</v>
      </c>
      <c r="BH42" s="20">
        <f t="shared" si="53"/>
        <v>379</v>
      </c>
      <c r="BI42" s="20">
        <f t="shared" si="53"/>
        <v>363</v>
      </c>
      <c r="BJ42" s="20">
        <f t="shared" si="53"/>
        <v>347</v>
      </c>
      <c r="BK42" s="20">
        <f t="shared" si="53"/>
        <v>332</v>
      </c>
      <c r="BL42" s="20">
        <f t="shared" si="53"/>
        <v>317</v>
      </c>
      <c r="BM42" s="20">
        <f t="shared" si="53"/>
        <v>302</v>
      </c>
      <c r="BN42" s="20">
        <f t="shared" si="53"/>
        <v>287</v>
      </c>
      <c r="BO42" s="20"/>
      <c r="BP42" s="20"/>
    </row>
    <row r="43" spans="1:68" s="2" customFormat="1" x14ac:dyDescent="0.2">
      <c r="A43" s="3"/>
      <c r="B43" s="2" t="s">
        <v>91</v>
      </c>
      <c r="C43" s="2" t="s">
        <v>0</v>
      </c>
      <c r="D43" s="2" t="s">
        <v>1</v>
      </c>
      <c r="E43" s="3">
        <v>30</v>
      </c>
      <c r="F43" s="2">
        <f t="shared" ref="F43:BN43" si="54">E43-1</f>
        <v>29</v>
      </c>
      <c r="G43" s="2">
        <f t="shared" si="54"/>
        <v>28</v>
      </c>
      <c r="H43" s="2">
        <f t="shared" si="54"/>
        <v>27</v>
      </c>
      <c r="I43" s="2">
        <f t="shared" si="54"/>
        <v>26</v>
      </c>
      <c r="J43" s="2">
        <f t="shared" si="54"/>
        <v>25</v>
      </c>
      <c r="K43" s="2">
        <f t="shared" si="54"/>
        <v>24</v>
      </c>
      <c r="L43" s="2">
        <f t="shared" si="54"/>
        <v>23</v>
      </c>
      <c r="M43" s="2">
        <f t="shared" si="54"/>
        <v>22</v>
      </c>
      <c r="N43" s="2">
        <f t="shared" si="54"/>
        <v>21</v>
      </c>
      <c r="O43" s="2">
        <f t="shared" si="54"/>
        <v>20</v>
      </c>
      <c r="P43" s="2">
        <f t="shared" si="54"/>
        <v>19</v>
      </c>
      <c r="Q43" s="2">
        <f t="shared" si="54"/>
        <v>18</v>
      </c>
      <c r="R43" s="2">
        <f t="shared" si="54"/>
        <v>17</v>
      </c>
      <c r="S43" s="2">
        <f t="shared" si="54"/>
        <v>16</v>
      </c>
      <c r="T43" s="2">
        <f t="shared" si="54"/>
        <v>15</v>
      </c>
      <c r="U43" s="2">
        <f t="shared" si="54"/>
        <v>14</v>
      </c>
      <c r="V43" s="2">
        <f t="shared" si="54"/>
        <v>13</v>
      </c>
      <c r="W43" s="2">
        <f t="shared" si="54"/>
        <v>12</v>
      </c>
      <c r="X43" s="2">
        <f t="shared" si="54"/>
        <v>11</v>
      </c>
      <c r="Y43" s="2">
        <f t="shared" si="54"/>
        <v>10</v>
      </c>
      <c r="Z43" s="2">
        <f t="shared" si="54"/>
        <v>9</v>
      </c>
      <c r="AA43" s="2">
        <f t="shared" si="54"/>
        <v>8</v>
      </c>
      <c r="AB43" s="2">
        <f t="shared" si="54"/>
        <v>7</v>
      </c>
      <c r="AC43" s="2">
        <f t="shared" si="54"/>
        <v>6</v>
      </c>
      <c r="AD43" s="2">
        <f t="shared" si="54"/>
        <v>5</v>
      </c>
      <c r="AE43" s="2">
        <f t="shared" si="54"/>
        <v>4</v>
      </c>
      <c r="AF43" s="2">
        <f t="shared" si="54"/>
        <v>3</v>
      </c>
      <c r="AG43" s="2">
        <f t="shared" si="54"/>
        <v>2</v>
      </c>
      <c r="AH43" s="2">
        <f t="shared" si="54"/>
        <v>1</v>
      </c>
      <c r="AI43" s="2">
        <f t="shared" si="54"/>
        <v>0</v>
      </c>
      <c r="AJ43" s="2">
        <f t="shared" si="54"/>
        <v>-1</v>
      </c>
      <c r="AK43" s="2">
        <f t="shared" si="54"/>
        <v>-2</v>
      </c>
      <c r="AL43" s="2">
        <f t="shared" si="54"/>
        <v>-3</v>
      </c>
      <c r="AM43" s="2">
        <f t="shared" si="54"/>
        <v>-4</v>
      </c>
      <c r="AN43" s="2">
        <f t="shared" si="54"/>
        <v>-5</v>
      </c>
      <c r="AO43" s="2">
        <f t="shared" si="54"/>
        <v>-6</v>
      </c>
      <c r="AP43" s="2">
        <f t="shared" si="54"/>
        <v>-7</v>
      </c>
      <c r="AQ43" s="2">
        <f t="shared" si="54"/>
        <v>-8</v>
      </c>
      <c r="AR43" s="2">
        <f t="shared" si="54"/>
        <v>-9</v>
      </c>
      <c r="AS43" s="2">
        <f t="shared" si="54"/>
        <v>-10</v>
      </c>
      <c r="AT43" s="2">
        <f t="shared" si="54"/>
        <v>-11</v>
      </c>
      <c r="AU43" s="2">
        <f t="shared" si="54"/>
        <v>-12</v>
      </c>
      <c r="AV43" s="2">
        <f t="shared" si="54"/>
        <v>-13</v>
      </c>
      <c r="AW43" s="2">
        <f t="shared" si="54"/>
        <v>-14</v>
      </c>
      <c r="AX43" s="2">
        <f t="shared" si="54"/>
        <v>-15</v>
      </c>
      <c r="AY43" s="2">
        <f t="shared" si="54"/>
        <v>-16</v>
      </c>
      <c r="AZ43" s="2">
        <f t="shared" si="54"/>
        <v>-17</v>
      </c>
      <c r="BA43" s="2">
        <f t="shared" si="54"/>
        <v>-18</v>
      </c>
      <c r="BB43" s="2">
        <f t="shared" si="54"/>
        <v>-19</v>
      </c>
      <c r="BC43" s="2">
        <f t="shared" si="54"/>
        <v>-20</v>
      </c>
      <c r="BD43" s="2">
        <f t="shared" si="54"/>
        <v>-21</v>
      </c>
      <c r="BE43" s="2">
        <f t="shared" si="54"/>
        <v>-22</v>
      </c>
      <c r="BF43" s="2">
        <f t="shared" si="54"/>
        <v>-23</v>
      </c>
      <c r="BG43" s="2">
        <f t="shared" si="54"/>
        <v>-24</v>
      </c>
      <c r="BH43" s="2">
        <f t="shared" si="54"/>
        <v>-25</v>
      </c>
      <c r="BI43" s="2">
        <f t="shared" si="54"/>
        <v>-26</v>
      </c>
      <c r="BJ43" s="2">
        <f t="shared" si="54"/>
        <v>-27</v>
      </c>
      <c r="BK43" s="2">
        <f t="shared" si="54"/>
        <v>-28</v>
      </c>
      <c r="BL43" s="2">
        <f t="shared" si="54"/>
        <v>-29</v>
      </c>
      <c r="BM43" s="2">
        <f t="shared" si="54"/>
        <v>-30</v>
      </c>
      <c r="BN43" s="2">
        <f t="shared" si="54"/>
        <v>-31</v>
      </c>
    </row>
    <row r="44" spans="1:68" x14ac:dyDescent="0.2">
      <c r="B44" s="6">
        <f>Conc_Single!B24</f>
        <v>0</v>
      </c>
      <c r="C44">
        <v>100</v>
      </c>
      <c r="D44" s="1">
        <v>27</v>
      </c>
      <c r="E44">
        <f t="shared" ref="E44:U44" si="55">IF($D44+E$1&lt;0,0,$D44+E$1)</f>
        <v>57</v>
      </c>
      <c r="F44">
        <f t="shared" si="55"/>
        <v>56</v>
      </c>
      <c r="G44">
        <f t="shared" si="55"/>
        <v>55</v>
      </c>
      <c r="H44">
        <f t="shared" si="55"/>
        <v>54</v>
      </c>
      <c r="I44">
        <f t="shared" si="55"/>
        <v>53</v>
      </c>
      <c r="J44">
        <f t="shared" si="55"/>
        <v>52</v>
      </c>
      <c r="K44">
        <f t="shared" si="55"/>
        <v>51</v>
      </c>
      <c r="L44">
        <f t="shared" si="55"/>
        <v>50</v>
      </c>
      <c r="M44">
        <f t="shared" si="55"/>
        <v>49</v>
      </c>
      <c r="N44">
        <f t="shared" si="55"/>
        <v>48</v>
      </c>
      <c r="O44">
        <f t="shared" si="55"/>
        <v>47</v>
      </c>
      <c r="P44">
        <f t="shared" si="55"/>
        <v>46</v>
      </c>
      <c r="Q44">
        <f t="shared" si="55"/>
        <v>45</v>
      </c>
      <c r="R44">
        <f t="shared" si="55"/>
        <v>44</v>
      </c>
      <c r="S44">
        <f t="shared" si="55"/>
        <v>43</v>
      </c>
      <c r="T44">
        <f t="shared" si="55"/>
        <v>42</v>
      </c>
      <c r="U44">
        <f t="shared" si="55"/>
        <v>41</v>
      </c>
      <c r="V44">
        <f t="shared" ref="V44:AK59" si="56">IF($D44+V$1&lt;0,0,$D44+V$1)</f>
        <v>40</v>
      </c>
      <c r="W44">
        <f t="shared" si="56"/>
        <v>39</v>
      </c>
      <c r="X44">
        <f t="shared" si="56"/>
        <v>38</v>
      </c>
      <c r="Y44">
        <f t="shared" si="56"/>
        <v>37</v>
      </c>
      <c r="Z44">
        <f t="shared" si="56"/>
        <v>36</v>
      </c>
      <c r="AA44">
        <f t="shared" si="56"/>
        <v>35</v>
      </c>
      <c r="AB44">
        <f t="shared" si="56"/>
        <v>34</v>
      </c>
      <c r="AC44">
        <f t="shared" si="56"/>
        <v>33</v>
      </c>
      <c r="AD44">
        <f t="shared" si="56"/>
        <v>32</v>
      </c>
      <c r="AE44">
        <f t="shared" si="56"/>
        <v>31</v>
      </c>
      <c r="AF44">
        <f t="shared" si="56"/>
        <v>30</v>
      </c>
      <c r="AG44">
        <f t="shared" si="56"/>
        <v>29</v>
      </c>
      <c r="AH44">
        <f t="shared" si="56"/>
        <v>28</v>
      </c>
      <c r="AI44">
        <f t="shared" si="56"/>
        <v>27</v>
      </c>
      <c r="AJ44">
        <f t="shared" si="56"/>
        <v>26</v>
      </c>
      <c r="AK44">
        <f t="shared" si="56"/>
        <v>25</v>
      </c>
      <c r="AL44">
        <f t="shared" ref="AL44:BA59" si="57">IF($D44+AL$1&lt;0,0,$D44+AL$1)</f>
        <v>24</v>
      </c>
      <c r="AM44">
        <f t="shared" si="57"/>
        <v>23</v>
      </c>
      <c r="AN44">
        <f t="shared" si="57"/>
        <v>22</v>
      </c>
      <c r="AO44">
        <f t="shared" si="57"/>
        <v>21</v>
      </c>
      <c r="AP44">
        <f t="shared" si="57"/>
        <v>20</v>
      </c>
      <c r="AQ44">
        <f t="shared" si="57"/>
        <v>19</v>
      </c>
      <c r="AR44">
        <f t="shared" si="57"/>
        <v>18</v>
      </c>
      <c r="AS44">
        <f t="shared" si="57"/>
        <v>17</v>
      </c>
      <c r="AT44">
        <f t="shared" si="57"/>
        <v>16</v>
      </c>
      <c r="AU44">
        <f t="shared" si="57"/>
        <v>15</v>
      </c>
      <c r="AV44">
        <f t="shared" si="57"/>
        <v>14</v>
      </c>
      <c r="AW44">
        <f t="shared" si="57"/>
        <v>13</v>
      </c>
      <c r="AX44">
        <f t="shared" si="57"/>
        <v>12</v>
      </c>
      <c r="AY44">
        <f t="shared" si="57"/>
        <v>11</v>
      </c>
      <c r="AZ44">
        <f t="shared" si="57"/>
        <v>10</v>
      </c>
      <c r="BA44">
        <f t="shared" si="57"/>
        <v>9</v>
      </c>
      <c r="BB44">
        <f t="shared" ref="BB44:BN59" si="58">IF($D44+BB$1&lt;0,0,$D44+BB$1)</f>
        <v>8</v>
      </c>
      <c r="BC44">
        <f t="shared" si="58"/>
        <v>7</v>
      </c>
      <c r="BD44">
        <f t="shared" si="58"/>
        <v>6</v>
      </c>
      <c r="BE44">
        <f t="shared" si="58"/>
        <v>5</v>
      </c>
      <c r="BF44">
        <f t="shared" si="58"/>
        <v>4</v>
      </c>
      <c r="BG44">
        <f t="shared" si="58"/>
        <v>3</v>
      </c>
      <c r="BH44">
        <f t="shared" si="58"/>
        <v>2</v>
      </c>
      <c r="BI44">
        <f t="shared" si="58"/>
        <v>1</v>
      </c>
      <c r="BJ44">
        <f t="shared" si="58"/>
        <v>0</v>
      </c>
      <c r="BK44">
        <f t="shared" si="58"/>
        <v>0</v>
      </c>
      <c r="BL44">
        <f t="shared" si="58"/>
        <v>0</v>
      </c>
      <c r="BM44">
        <f t="shared" si="58"/>
        <v>0</v>
      </c>
      <c r="BN44">
        <f t="shared" si="58"/>
        <v>0</v>
      </c>
    </row>
    <row r="45" spans="1:68" x14ac:dyDescent="0.2">
      <c r="B45" s="6">
        <f>Conc_Single!B25</f>
        <v>0</v>
      </c>
      <c r="C45" s="84">
        <v>125</v>
      </c>
      <c r="D45" s="1">
        <v>32</v>
      </c>
      <c r="E45">
        <f t="shared" ref="E45:T60" si="59">IF($D45+E$1&lt;0,0,$D45+E$1)</f>
        <v>62</v>
      </c>
      <c r="F45">
        <f t="shared" si="59"/>
        <v>61</v>
      </c>
      <c r="G45">
        <f t="shared" si="59"/>
        <v>60</v>
      </c>
      <c r="H45">
        <f t="shared" si="59"/>
        <v>59</v>
      </c>
      <c r="I45">
        <f t="shared" si="59"/>
        <v>58</v>
      </c>
      <c r="J45">
        <f t="shared" si="59"/>
        <v>57</v>
      </c>
      <c r="K45">
        <f t="shared" si="59"/>
        <v>56</v>
      </c>
      <c r="L45">
        <f t="shared" si="59"/>
        <v>55</v>
      </c>
      <c r="M45">
        <f t="shared" si="59"/>
        <v>54</v>
      </c>
      <c r="N45">
        <f t="shared" si="59"/>
        <v>53</v>
      </c>
      <c r="O45">
        <f t="shared" ref="O45:U59" si="60">IF($D45+O$1&lt;0,0,$D45+O$1)</f>
        <v>52</v>
      </c>
      <c r="P45">
        <f t="shared" si="60"/>
        <v>51</v>
      </c>
      <c r="Q45">
        <f t="shared" si="60"/>
        <v>50</v>
      </c>
      <c r="R45">
        <f t="shared" si="60"/>
        <v>49</v>
      </c>
      <c r="S45">
        <f t="shared" si="60"/>
        <v>48</v>
      </c>
      <c r="T45">
        <f t="shared" si="60"/>
        <v>47</v>
      </c>
      <c r="U45">
        <f t="shared" si="60"/>
        <v>46</v>
      </c>
      <c r="V45">
        <f t="shared" si="56"/>
        <v>45</v>
      </c>
      <c r="W45">
        <f t="shared" si="56"/>
        <v>44</v>
      </c>
      <c r="X45">
        <f t="shared" si="56"/>
        <v>43</v>
      </c>
      <c r="Y45">
        <f t="shared" si="56"/>
        <v>42</v>
      </c>
      <c r="Z45">
        <f t="shared" si="56"/>
        <v>41</v>
      </c>
      <c r="AA45">
        <f t="shared" si="56"/>
        <v>40</v>
      </c>
      <c r="AB45">
        <f t="shared" si="56"/>
        <v>39</v>
      </c>
      <c r="AC45">
        <f t="shared" si="56"/>
        <v>38</v>
      </c>
      <c r="AD45">
        <f t="shared" si="56"/>
        <v>37</v>
      </c>
      <c r="AE45">
        <f t="shared" si="56"/>
        <v>36</v>
      </c>
      <c r="AF45">
        <f t="shared" si="56"/>
        <v>35</v>
      </c>
      <c r="AG45">
        <f t="shared" si="56"/>
        <v>34</v>
      </c>
      <c r="AH45">
        <f t="shared" si="56"/>
        <v>33</v>
      </c>
      <c r="AI45">
        <f t="shared" si="56"/>
        <v>32</v>
      </c>
      <c r="AJ45">
        <f t="shared" si="56"/>
        <v>31</v>
      </c>
      <c r="AK45">
        <f t="shared" si="56"/>
        <v>30</v>
      </c>
      <c r="AL45">
        <f t="shared" si="57"/>
        <v>29</v>
      </c>
      <c r="AM45">
        <f t="shared" si="57"/>
        <v>28</v>
      </c>
      <c r="AN45">
        <f t="shared" si="57"/>
        <v>27</v>
      </c>
      <c r="AO45">
        <f t="shared" si="57"/>
        <v>26</v>
      </c>
      <c r="AP45">
        <f t="shared" si="57"/>
        <v>25</v>
      </c>
      <c r="AQ45">
        <f t="shared" si="57"/>
        <v>24</v>
      </c>
      <c r="AR45">
        <f t="shared" si="57"/>
        <v>23</v>
      </c>
      <c r="AS45">
        <f t="shared" si="57"/>
        <v>22</v>
      </c>
      <c r="AT45">
        <f t="shared" si="57"/>
        <v>21</v>
      </c>
      <c r="AU45">
        <f t="shared" si="57"/>
        <v>20</v>
      </c>
      <c r="AV45">
        <f t="shared" si="57"/>
        <v>19</v>
      </c>
      <c r="AW45">
        <f t="shared" si="57"/>
        <v>18</v>
      </c>
      <c r="AX45">
        <f t="shared" si="57"/>
        <v>17</v>
      </c>
      <c r="AY45">
        <f t="shared" si="57"/>
        <v>16</v>
      </c>
      <c r="AZ45">
        <f t="shared" si="57"/>
        <v>15</v>
      </c>
      <c r="BA45">
        <f t="shared" si="57"/>
        <v>14</v>
      </c>
      <c r="BB45">
        <f t="shared" si="58"/>
        <v>13</v>
      </c>
      <c r="BC45">
        <f t="shared" si="58"/>
        <v>12</v>
      </c>
      <c r="BD45">
        <f t="shared" si="58"/>
        <v>11</v>
      </c>
      <c r="BE45">
        <f t="shared" si="58"/>
        <v>10</v>
      </c>
      <c r="BF45">
        <f t="shared" si="58"/>
        <v>9</v>
      </c>
      <c r="BG45">
        <f t="shared" si="58"/>
        <v>8</v>
      </c>
      <c r="BH45">
        <f t="shared" si="58"/>
        <v>7</v>
      </c>
      <c r="BI45">
        <f t="shared" si="58"/>
        <v>6</v>
      </c>
      <c r="BJ45">
        <f t="shared" si="58"/>
        <v>5</v>
      </c>
      <c r="BK45">
        <f t="shared" si="58"/>
        <v>4</v>
      </c>
      <c r="BL45">
        <f t="shared" si="58"/>
        <v>3</v>
      </c>
      <c r="BM45">
        <f t="shared" si="58"/>
        <v>2</v>
      </c>
      <c r="BN45">
        <f t="shared" si="58"/>
        <v>1</v>
      </c>
    </row>
    <row r="46" spans="1:68" x14ac:dyDescent="0.2">
      <c r="B46" s="6">
        <f>Conc_Single!B26</f>
        <v>0</v>
      </c>
      <c r="C46" s="84">
        <v>160</v>
      </c>
      <c r="D46" s="1">
        <v>37</v>
      </c>
      <c r="E46">
        <f t="shared" si="59"/>
        <v>67</v>
      </c>
      <c r="F46">
        <f t="shared" si="59"/>
        <v>66</v>
      </c>
      <c r="G46">
        <f t="shared" si="59"/>
        <v>65</v>
      </c>
      <c r="H46">
        <f t="shared" si="59"/>
        <v>64</v>
      </c>
      <c r="I46">
        <f t="shared" si="59"/>
        <v>63</v>
      </c>
      <c r="J46">
        <f t="shared" si="59"/>
        <v>62</v>
      </c>
      <c r="K46">
        <f t="shared" si="59"/>
        <v>61</v>
      </c>
      <c r="L46">
        <f t="shared" si="59"/>
        <v>60</v>
      </c>
      <c r="M46">
        <f t="shared" si="59"/>
        <v>59</v>
      </c>
      <c r="N46">
        <f t="shared" si="59"/>
        <v>58</v>
      </c>
      <c r="O46">
        <f t="shared" si="60"/>
        <v>57</v>
      </c>
      <c r="P46">
        <f t="shared" si="60"/>
        <v>56</v>
      </c>
      <c r="Q46">
        <f t="shared" si="60"/>
        <v>55</v>
      </c>
      <c r="R46">
        <f t="shared" si="60"/>
        <v>54</v>
      </c>
      <c r="S46">
        <f t="shared" si="60"/>
        <v>53</v>
      </c>
      <c r="T46">
        <f t="shared" si="60"/>
        <v>52</v>
      </c>
      <c r="U46">
        <f t="shared" si="60"/>
        <v>51</v>
      </c>
      <c r="V46">
        <f t="shared" si="56"/>
        <v>50</v>
      </c>
      <c r="W46">
        <f t="shared" si="56"/>
        <v>49</v>
      </c>
      <c r="X46">
        <f t="shared" si="56"/>
        <v>48</v>
      </c>
      <c r="Y46">
        <f t="shared" si="56"/>
        <v>47</v>
      </c>
      <c r="Z46">
        <f t="shared" si="56"/>
        <v>46</v>
      </c>
      <c r="AA46">
        <f t="shared" si="56"/>
        <v>45</v>
      </c>
      <c r="AB46">
        <f t="shared" si="56"/>
        <v>44</v>
      </c>
      <c r="AC46">
        <f t="shared" si="56"/>
        <v>43</v>
      </c>
      <c r="AD46">
        <f t="shared" si="56"/>
        <v>42</v>
      </c>
      <c r="AE46">
        <f t="shared" si="56"/>
        <v>41</v>
      </c>
      <c r="AF46">
        <f t="shared" si="56"/>
        <v>40</v>
      </c>
      <c r="AG46">
        <f t="shared" si="56"/>
        <v>39</v>
      </c>
      <c r="AH46">
        <f t="shared" si="56"/>
        <v>38</v>
      </c>
      <c r="AI46">
        <f t="shared" si="56"/>
        <v>37</v>
      </c>
      <c r="AJ46">
        <f t="shared" si="56"/>
        <v>36</v>
      </c>
      <c r="AK46">
        <f t="shared" si="56"/>
        <v>35</v>
      </c>
      <c r="AL46">
        <f t="shared" si="57"/>
        <v>34</v>
      </c>
      <c r="AM46">
        <f t="shared" si="57"/>
        <v>33</v>
      </c>
      <c r="AN46">
        <f t="shared" si="57"/>
        <v>32</v>
      </c>
      <c r="AO46">
        <f t="shared" si="57"/>
        <v>31</v>
      </c>
      <c r="AP46">
        <f t="shared" si="57"/>
        <v>30</v>
      </c>
      <c r="AQ46">
        <f t="shared" si="57"/>
        <v>29</v>
      </c>
      <c r="AR46">
        <f t="shared" si="57"/>
        <v>28</v>
      </c>
      <c r="AS46">
        <f t="shared" si="57"/>
        <v>27</v>
      </c>
      <c r="AT46">
        <f t="shared" si="57"/>
        <v>26</v>
      </c>
      <c r="AU46">
        <f t="shared" si="57"/>
        <v>25</v>
      </c>
      <c r="AV46">
        <f t="shared" si="57"/>
        <v>24</v>
      </c>
      <c r="AW46">
        <f t="shared" si="57"/>
        <v>23</v>
      </c>
      <c r="AX46">
        <f t="shared" si="57"/>
        <v>22</v>
      </c>
      <c r="AY46">
        <f t="shared" si="57"/>
        <v>21</v>
      </c>
      <c r="AZ46">
        <f t="shared" si="57"/>
        <v>20</v>
      </c>
      <c r="BA46">
        <f t="shared" si="57"/>
        <v>19</v>
      </c>
      <c r="BB46">
        <f t="shared" si="58"/>
        <v>18</v>
      </c>
      <c r="BC46">
        <f t="shared" si="58"/>
        <v>17</v>
      </c>
      <c r="BD46">
        <f t="shared" si="58"/>
        <v>16</v>
      </c>
      <c r="BE46">
        <f t="shared" si="58"/>
        <v>15</v>
      </c>
      <c r="BF46">
        <f t="shared" si="58"/>
        <v>14</v>
      </c>
      <c r="BG46">
        <f t="shared" si="58"/>
        <v>13</v>
      </c>
      <c r="BH46">
        <f t="shared" si="58"/>
        <v>12</v>
      </c>
      <c r="BI46">
        <f t="shared" si="58"/>
        <v>11</v>
      </c>
      <c r="BJ46">
        <f t="shared" si="58"/>
        <v>10</v>
      </c>
      <c r="BK46">
        <f t="shared" si="58"/>
        <v>9</v>
      </c>
      <c r="BL46">
        <f t="shared" si="58"/>
        <v>8</v>
      </c>
      <c r="BM46">
        <f t="shared" si="58"/>
        <v>7</v>
      </c>
      <c r="BN46">
        <f t="shared" si="58"/>
        <v>6</v>
      </c>
    </row>
    <row r="47" spans="1:68" x14ac:dyDescent="0.2">
      <c r="B47" s="6">
        <f>Conc_Single!B27</f>
        <v>0</v>
      </c>
      <c r="C47" s="84">
        <v>200</v>
      </c>
      <c r="D47" s="1">
        <v>42</v>
      </c>
      <c r="E47">
        <f t="shared" si="59"/>
        <v>72</v>
      </c>
      <c r="F47">
        <f t="shared" si="59"/>
        <v>71</v>
      </c>
      <c r="G47">
        <f t="shared" si="59"/>
        <v>70</v>
      </c>
      <c r="H47">
        <f t="shared" si="59"/>
        <v>69</v>
      </c>
      <c r="I47">
        <f t="shared" si="59"/>
        <v>68</v>
      </c>
      <c r="J47">
        <f t="shared" si="59"/>
        <v>67</v>
      </c>
      <c r="K47">
        <f t="shared" si="59"/>
        <v>66</v>
      </c>
      <c r="L47">
        <f t="shared" si="59"/>
        <v>65</v>
      </c>
      <c r="M47">
        <f t="shared" si="59"/>
        <v>64</v>
      </c>
      <c r="N47">
        <f t="shared" si="59"/>
        <v>63</v>
      </c>
      <c r="O47">
        <f t="shared" si="60"/>
        <v>62</v>
      </c>
      <c r="P47">
        <f t="shared" si="60"/>
        <v>61</v>
      </c>
      <c r="Q47">
        <f t="shared" si="60"/>
        <v>60</v>
      </c>
      <c r="R47">
        <f t="shared" si="60"/>
        <v>59</v>
      </c>
      <c r="S47">
        <f t="shared" si="60"/>
        <v>58</v>
      </c>
      <c r="T47">
        <f t="shared" si="60"/>
        <v>57</v>
      </c>
      <c r="U47">
        <f t="shared" si="60"/>
        <v>56</v>
      </c>
      <c r="V47">
        <f t="shared" si="56"/>
        <v>55</v>
      </c>
      <c r="W47">
        <f t="shared" si="56"/>
        <v>54</v>
      </c>
      <c r="X47">
        <f t="shared" si="56"/>
        <v>53</v>
      </c>
      <c r="Y47">
        <f t="shared" si="56"/>
        <v>52</v>
      </c>
      <c r="Z47">
        <f t="shared" si="56"/>
        <v>51</v>
      </c>
      <c r="AA47">
        <f t="shared" si="56"/>
        <v>50</v>
      </c>
      <c r="AB47">
        <f t="shared" si="56"/>
        <v>49</v>
      </c>
      <c r="AC47">
        <f t="shared" si="56"/>
        <v>48</v>
      </c>
      <c r="AD47">
        <f t="shared" si="56"/>
        <v>47</v>
      </c>
      <c r="AE47">
        <f t="shared" si="56"/>
        <v>46</v>
      </c>
      <c r="AF47">
        <f t="shared" si="56"/>
        <v>45</v>
      </c>
      <c r="AG47">
        <f t="shared" si="56"/>
        <v>44</v>
      </c>
      <c r="AH47">
        <f t="shared" si="56"/>
        <v>43</v>
      </c>
      <c r="AI47">
        <f t="shared" si="56"/>
        <v>42</v>
      </c>
      <c r="AJ47">
        <f t="shared" si="56"/>
        <v>41</v>
      </c>
      <c r="AK47">
        <f t="shared" si="56"/>
        <v>40</v>
      </c>
      <c r="AL47">
        <f t="shared" si="57"/>
        <v>39</v>
      </c>
      <c r="AM47">
        <f t="shared" si="57"/>
        <v>38</v>
      </c>
      <c r="AN47">
        <f t="shared" si="57"/>
        <v>37</v>
      </c>
      <c r="AO47">
        <f t="shared" si="57"/>
        <v>36</v>
      </c>
      <c r="AP47">
        <f t="shared" si="57"/>
        <v>35</v>
      </c>
      <c r="AQ47">
        <f t="shared" si="57"/>
        <v>34</v>
      </c>
      <c r="AR47">
        <f t="shared" si="57"/>
        <v>33</v>
      </c>
      <c r="AS47">
        <f t="shared" si="57"/>
        <v>32</v>
      </c>
      <c r="AT47">
        <f t="shared" si="57"/>
        <v>31</v>
      </c>
      <c r="AU47">
        <f t="shared" si="57"/>
        <v>30</v>
      </c>
      <c r="AV47">
        <f t="shared" si="57"/>
        <v>29</v>
      </c>
      <c r="AW47">
        <f t="shared" si="57"/>
        <v>28</v>
      </c>
      <c r="AX47">
        <f t="shared" si="57"/>
        <v>27</v>
      </c>
      <c r="AY47">
        <f t="shared" si="57"/>
        <v>26</v>
      </c>
      <c r="AZ47">
        <f t="shared" si="57"/>
        <v>25</v>
      </c>
      <c r="BA47">
        <f t="shared" si="57"/>
        <v>24</v>
      </c>
      <c r="BB47">
        <f t="shared" si="58"/>
        <v>23</v>
      </c>
      <c r="BC47">
        <f t="shared" si="58"/>
        <v>22</v>
      </c>
      <c r="BD47">
        <f t="shared" si="58"/>
        <v>21</v>
      </c>
      <c r="BE47">
        <f t="shared" si="58"/>
        <v>20</v>
      </c>
      <c r="BF47">
        <f t="shared" si="58"/>
        <v>19</v>
      </c>
      <c r="BG47">
        <f t="shared" si="58"/>
        <v>18</v>
      </c>
      <c r="BH47">
        <f t="shared" si="58"/>
        <v>17</v>
      </c>
      <c r="BI47">
        <f t="shared" si="58"/>
        <v>16</v>
      </c>
      <c r="BJ47">
        <f t="shared" si="58"/>
        <v>15</v>
      </c>
      <c r="BK47">
        <f t="shared" si="58"/>
        <v>14</v>
      </c>
      <c r="BL47">
        <f t="shared" si="58"/>
        <v>13</v>
      </c>
      <c r="BM47">
        <f t="shared" si="58"/>
        <v>12</v>
      </c>
      <c r="BN47">
        <f t="shared" si="58"/>
        <v>11</v>
      </c>
    </row>
    <row r="48" spans="1:68" x14ac:dyDescent="0.2">
      <c r="B48" s="6">
        <f>Conc_Single!B28</f>
        <v>0</v>
      </c>
      <c r="C48" s="84">
        <v>250</v>
      </c>
      <c r="D48" s="1">
        <v>45</v>
      </c>
      <c r="E48">
        <f t="shared" si="59"/>
        <v>75</v>
      </c>
      <c r="F48">
        <f t="shared" si="59"/>
        <v>74</v>
      </c>
      <c r="G48">
        <f t="shared" si="59"/>
        <v>73</v>
      </c>
      <c r="H48">
        <f t="shared" si="59"/>
        <v>72</v>
      </c>
      <c r="I48">
        <f t="shared" si="59"/>
        <v>71</v>
      </c>
      <c r="J48">
        <f t="shared" si="59"/>
        <v>70</v>
      </c>
      <c r="K48">
        <f t="shared" si="59"/>
        <v>69</v>
      </c>
      <c r="L48">
        <f t="shared" si="59"/>
        <v>68</v>
      </c>
      <c r="M48">
        <f t="shared" si="59"/>
        <v>67</v>
      </c>
      <c r="N48">
        <f t="shared" si="59"/>
        <v>66</v>
      </c>
      <c r="O48">
        <f t="shared" si="60"/>
        <v>65</v>
      </c>
      <c r="P48">
        <f t="shared" si="60"/>
        <v>64</v>
      </c>
      <c r="Q48">
        <f t="shared" si="60"/>
        <v>63</v>
      </c>
      <c r="R48">
        <f t="shared" si="60"/>
        <v>62</v>
      </c>
      <c r="S48">
        <f t="shared" si="60"/>
        <v>61</v>
      </c>
      <c r="T48">
        <f t="shared" si="60"/>
        <v>60</v>
      </c>
      <c r="U48">
        <f t="shared" si="60"/>
        <v>59</v>
      </c>
      <c r="V48">
        <f t="shared" si="56"/>
        <v>58</v>
      </c>
      <c r="W48">
        <f t="shared" si="56"/>
        <v>57</v>
      </c>
      <c r="X48">
        <f t="shared" si="56"/>
        <v>56</v>
      </c>
      <c r="Y48">
        <f t="shared" si="56"/>
        <v>55</v>
      </c>
      <c r="Z48">
        <f t="shared" si="56"/>
        <v>54</v>
      </c>
      <c r="AA48">
        <f t="shared" si="56"/>
        <v>53</v>
      </c>
      <c r="AB48">
        <f t="shared" si="56"/>
        <v>52</v>
      </c>
      <c r="AC48">
        <f t="shared" si="56"/>
        <v>51</v>
      </c>
      <c r="AD48">
        <f t="shared" si="56"/>
        <v>50</v>
      </c>
      <c r="AE48">
        <f t="shared" si="56"/>
        <v>49</v>
      </c>
      <c r="AF48">
        <f t="shared" si="56"/>
        <v>48</v>
      </c>
      <c r="AG48">
        <f t="shared" si="56"/>
        <v>47</v>
      </c>
      <c r="AH48">
        <f t="shared" si="56"/>
        <v>46</v>
      </c>
      <c r="AI48">
        <f t="shared" si="56"/>
        <v>45</v>
      </c>
      <c r="AJ48">
        <f t="shared" si="56"/>
        <v>44</v>
      </c>
      <c r="AK48">
        <f t="shared" si="56"/>
        <v>43</v>
      </c>
      <c r="AL48">
        <f t="shared" si="57"/>
        <v>42</v>
      </c>
      <c r="AM48">
        <f t="shared" si="57"/>
        <v>41</v>
      </c>
      <c r="AN48">
        <f t="shared" si="57"/>
        <v>40</v>
      </c>
      <c r="AO48">
        <f t="shared" si="57"/>
        <v>39</v>
      </c>
      <c r="AP48">
        <f t="shared" si="57"/>
        <v>38</v>
      </c>
      <c r="AQ48">
        <f t="shared" si="57"/>
        <v>37</v>
      </c>
      <c r="AR48">
        <f t="shared" si="57"/>
        <v>36</v>
      </c>
      <c r="AS48">
        <f t="shared" si="57"/>
        <v>35</v>
      </c>
      <c r="AT48">
        <f t="shared" si="57"/>
        <v>34</v>
      </c>
      <c r="AU48">
        <f t="shared" si="57"/>
        <v>33</v>
      </c>
      <c r="AV48">
        <f t="shared" si="57"/>
        <v>32</v>
      </c>
      <c r="AW48">
        <f t="shared" si="57"/>
        <v>31</v>
      </c>
      <c r="AX48">
        <f t="shared" si="57"/>
        <v>30</v>
      </c>
      <c r="AY48">
        <f t="shared" si="57"/>
        <v>29</v>
      </c>
      <c r="AZ48">
        <f t="shared" si="57"/>
        <v>28</v>
      </c>
      <c r="BA48">
        <f t="shared" si="57"/>
        <v>27</v>
      </c>
      <c r="BB48">
        <f t="shared" si="58"/>
        <v>26</v>
      </c>
      <c r="BC48">
        <f t="shared" si="58"/>
        <v>25</v>
      </c>
      <c r="BD48">
        <f t="shared" si="58"/>
        <v>24</v>
      </c>
      <c r="BE48">
        <f t="shared" si="58"/>
        <v>23</v>
      </c>
      <c r="BF48">
        <f t="shared" si="58"/>
        <v>22</v>
      </c>
      <c r="BG48">
        <f t="shared" si="58"/>
        <v>21</v>
      </c>
      <c r="BH48">
        <f t="shared" si="58"/>
        <v>20</v>
      </c>
      <c r="BI48">
        <f t="shared" si="58"/>
        <v>19</v>
      </c>
      <c r="BJ48">
        <f t="shared" si="58"/>
        <v>18</v>
      </c>
      <c r="BK48">
        <f t="shared" si="58"/>
        <v>17</v>
      </c>
      <c r="BL48">
        <f t="shared" si="58"/>
        <v>16</v>
      </c>
      <c r="BM48">
        <f t="shared" si="58"/>
        <v>15</v>
      </c>
      <c r="BN48">
        <f t="shared" si="58"/>
        <v>14</v>
      </c>
    </row>
    <row r="49" spans="2:66" x14ac:dyDescent="0.2">
      <c r="B49" s="6">
        <f>Conc_Single!B29</f>
        <v>0</v>
      </c>
      <c r="C49" s="84">
        <v>320</v>
      </c>
      <c r="D49" s="1">
        <v>48</v>
      </c>
      <c r="E49">
        <f t="shared" si="59"/>
        <v>78</v>
      </c>
      <c r="F49">
        <f t="shared" si="59"/>
        <v>77</v>
      </c>
      <c r="G49">
        <f t="shared" si="59"/>
        <v>76</v>
      </c>
      <c r="H49">
        <f t="shared" si="59"/>
        <v>75</v>
      </c>
      <c r="I49">
        <f t="shared" si="59"/>
        <v>74</v>
      </c>
      <c r="J49">
        <f t="shared" si="59"/>
        <v>73</v>
      </c>
      <c r="K49">
        <f t="shared" si="59"/>
        <v>72</v>
      </c>
      <c r="L49">
        <f t="shared" si="59"/>
        <v>71</v>
      </c>
      <c r="M49">
        <f t="shared" si="59"/>
        <v>70</v>
      </c>
      <c r="N49">
        <f t="shared" si="59"/>
        <v>69</v>
      </c>
      <c r="O49">
        <f t="shared" si="60"/>
        <v>68</v>
      </c>
      <c r="P49">
        <f t="shared" si="60"/>
        <v>67</v>
      </c>
      <c r="Q49">
        <f t="shared" si="60"/>
        <v>66</v>
      </c>
      <c r="R49">
        <f t="shared" si="60"/>
        <v>65</v>
      </c>
      <c r="S49">
        <f t="shared" si="60"/>
        <v>64</v>
      </c>
      <c r="T49">
        <f t="shared" si="60"/>
        <v>63</v>
      </c>
      <c r="U49">
        <f t="shared" si="60"/>
        <v>62</v>
      </c>
      <c r="V49">
        <f t="shared" si="56"/>
        <v>61</v>
      </c>
      <c r="W49">
        <f t="shared" si="56"/>
        <v>60</v>
      </c>
      <c r="X49">
        <f t="shared" si="56"/>
        <v>59</v>
      </c>
      <c r="Y49">
        <f t="shared" si="56"/>
        <v>58</v>
      </c>
      <c r="Z49">
        <f t="shared" si="56"/>
        <v>57</v>
      </c>
      <c r="AA49">
        <f t="shared" si="56"/>
        <v>56</v>
      </c>
      <c r="AB49">
        <f t="shared" si="56"/>
        <v>55</v>
      </c>
      <c r="AC49">
        <f t="shared" si="56"/>
        <v>54</v>
      </c>
      <c r="AD49">
        <f t="shared" si="56"/>
        <v>53</v>
      </c>
      <c r="AE49">
        <f t="shared" si="56"/>
        <v>52</v>
      </c>
      <c r="AF49">
        <f t="shared" si="56"/>
        <v>51</v>
      </c>
      <c r="AG49">
        <f t="shared" si="56"/>
        <v>50</v>
      </c>
      <c r="AH49">
        <f t="shared" si="56"/>
        <v>49</v>
      </c>
      <c r="AI49">
        <f t="shared" si="56"/>
        <v>48</v>
      </c>
      <c r="AJ49">
        <f t="shared" si="56"/>
        <v>47</v>
      </c>
      <c r="AK49">
        <f t="shared" si="56"/>
        <v>46</v>
      </c>
      <c r="AL49">
        <f t="shared" si="57"/>
        <v>45</v>
      </c>
      <c r="AM49">
        <f t="shared" si="57"/>
        <v>44</v>
      </c>
      <c r="AN49">
        <f t="shared" si="57"/>
        <v>43</v>
      </c>
      <c r="AO49">
        <f t="shared" si="57"/>
        <v>42</v>
      </c>
      <c r="AP49">
        <f t="shared" si="57"/>
        <v>41</v>
      </c>
      <c r="AQ49">
        <f t="shared" si="57"/>
        <v>40</v>
      </c>
      <c r="AR49">
        <f t="shared" si="57"/>
        <v>39</v>
      </c>
      <c r="AS49">
        <f t="shared" si="57"/>
        <v>38</v>
      </c>
      <c r="AT49">
        <f t="shared" si="57"/>
        <v>37</v>
      </c>
      <c r="AU49">
        <f t="shared" si="57"/>
        <v>36</v>
      </c>
      <c r="AV49">
        <f t="shared" si="57"/>
        <v>35</v>
      </c>
      <c r="AW49">
        <f t="shared" si="57"/>
        <v>34</v>
      </c>
      <c r="AX49">
        <f t="shared" si="57"/>
        <v>33</v>
      </c>
      <c r="AY49">
        <f t="shared" si="57"/>
        <v>32</v>
      </c>
      <c r="AZ49">
        <f t="shared" si="57"/>
        <v>31</v>
      </c>
      <c r="BA49">
        <f t="shared" si="57"/>
        <v>30</v>
      </c>
      <c r="BB49">
        <f t="shared" si="58"/>
        <v>29</v>
      </c>
      <c r="BC49">
        <f t="shared" si="58"/>
        <v>28</v>
      </c>
      <c r="BD49">
        <f t="shared" si="58"/>
        <v>27</v>
      </c>
      <c r="BE49">
        <f t="shared" si="58"/>
        <v>26</v>
      </c>
      <c r="BF49">
        <f t="shared" si="58"/>
        <v>25</v>
      </c>
      <c r="BG49">
        <f t="shared" si="58"/>
        <v>24</v>
      </c>
      <c r="BH49">
        <f t="shared" si="58"/>
        <v>23</v>
      </c>
      <c r="BI49">
        <f t="shared" si="58"/>
        <v>22</v>
      </c>
      <c r="BJ49">
        <f t="shared" si="58"/>
        <v>21</v>
      </c>
      <c r="BK49">
        <f t="shared" si="58"/>
        <v>20</v>
      </c>
      <c r="BL49">
        <f t="shared" si="58"/>
        <v>19</v>
      </c>
      <c r="BM49">
        <f t="shared" si="58"/>
        <v>18</v>
      </c>
      <c r="BN49">
        <f t="shared" si="58"/>
        <v>17</v>
      </c>
    </row>
    <row r="50" spans="2:66" x14ac:dyDescent="0.2">
      <c r="B50" s="6">
        <f>Conc_Single!B30</f>
        <v>0</v>
      </c>
      <c r="C50" s="84">
        <v>400</v>
      </c>
      <c r="D50" s="1">
        <v>51</v>
      </c>
      <c r="E50">
        <f t="shared" si="59"/>
        <v>81</v>
      </c>
      <c r="F50">
        <f t="shared" si="59"/>
        <v>80</v>
      </c>
      <c r="G50">
        <f t="shared" si="59"/>
        <v>79</v>
      </c>
      <c r="H50">
        <f t="shared" si="59"/>
        <v>78</v>
      </c>
      <c r="I50">
        <f t="shared" si="59"/>
        <v>77</v>
      </c>
      <c r="J50">
        <f t="shared" si="59"/>
        <v>76</v>
      </c>
      <c r="K50">
        <f t="shared" si="59"/>
        <v>75</v>
      </c>
      <c r="L50">
        <f t="shared" si="59"/>
        <v>74</v>
      </c>
      <c r="M50">
        <f t="shared" si="59"/>
        <v>73</v>
      </c>
      <c r="N50">
        <f t="shared" si="59"/>
        <v>72</v>
      </c>
      <c r="O50">
        <f t="shared" si="60"/>
        <v>71</v>
      </c>
      <c r="P50">
        <f t="shared" si="60"/>
        <v>70</v>
      </c>
      <c r="Q50">
        <f t="shared" si="60"/>
        <v>69</v>
      </c>
      <c r="R50">
        <f t="shared" si="60"/>
        <v>68</v>
      </c>
      <c r="S50">
        <f t="shared" si="60"/>
        <v>67</v>
      </c>
      <c r="T50">
        <f t="shared" si="60"/>
        <v>66</v>
      </c>
      <c r="U50">
        <f t="shared" si="60"/>
        <v>65</v>
      </c>
      <c r="V50">
        <f t="shared" si="56"/>
        <v>64</v>
      </c>
      <c r="W50">
        <f t="shared" si="56"/>
        <v>63</v>
      </c>
      <c r="X50">
        <f t="shared" si="56"/>
        <v>62</v>
      </c>
      <c r="Y50">
        <f t="shared" si="56"/>
        <v>61</v>
      </c>
      <c r="Z50">
        <f t="shared" si="56"/>
        <v>60</v>
      </c>
      <c r="AA50">
        <f t="shared" si="56"/>
        <v>59</v>
      </c>
      <c r="AB50">
        <f t="shared" si="56"/>
        <v>58</v>
      </c>
      <c r="AC50">
        <f t="shared" si="56"/>
        <v>57</v>
      </c>
      <c r="AD50">
        <f t="shared" si="56"/>
        <v>56</v>
      </c>
      <c r="AE50">
        <f t="shared" si="56"/>
        <v>55</v>
      </c>
      <c r="AF50">
        <f t="shared" si="56"/>
        <v>54</v>
      </c>
      <c r="AG50">
        <f t="shared" si="56"/>
        <v>53</v>
      </c>
      <c r="AH50">
        <f t="shared" si="56"/>
        <v>52</v>
      </c>
      <c r="AI50">
        <f t="shared" si="56"/>
        <v>51</v>
      </c>
      <c r="AJ50">
        <f t="shared" si="56"/>
        <v>50</v>
      </c>
      <c r="AK50">
        <f t="shared" si="56"/>
        <v>49</v>
      </c>
      <c r="AL50">
        <f t="shared" si="57"/>
        <v>48</v>
      </c>
      <c r="AM50">
        <f t="shared" si="57"/>
        <v>47</v>
      </c>
      <c r="AN50">
        <f t="shared" si="57"/>
        <v>46</v>
      </c>
      <c r="AO50">
        <f t="shared" si="57"/>
        <v>45</v>
      </c>
      <c r="AP50">
        <f t="shared" si="57"/>
        <v>44</v>
      </c>
      <c r="AQ50">
        <f t="shared" si="57"/>
        <v>43</v>
      </c>
      <c r="AR50">
        <f t="shared" si="57"/>
        <v>42</v>
      </c>
      <c r="AS50">
        <f t="shared" si="57"/>
        <v>41</v>
      </c>
      <c r="AT50">
        <f t="shared" si="57"/>
        <v>40</v>
      </c>
      <c r="AU50">
        <f t="shared" si="57"/>
        <v>39</v>
      </c>
      <c r="AV50">
        <f t="shared" si="57"/>
        <v>38</v>
      </c>
      <c r="AW50">
        <f t="shared" si="57"/>
        <v>37</v>
      </c>
      <c r="AX50">
        <f t="shared" si="57"/>
        <v>36</v>
      </c>
      <c r="AY50">
        <f t="shared" si="57"/>
        <v>35</v>
      </c>
      <c r="AZ50">
        <f t="shared" si="57"/>
        <v>34</v>
      </c>
      <c r="BA50">
        <f t="shared" si="57"/>
        <v>33</v>
      </c>
      <c r="BB50">
        <f t="shared" si="58"/>
        <v>32</v>
      </c>
      <c r="BC50">
        <f t="shared" si="58"/>
        <v>31</v>
      </c>
      <c r="BD50">
        <f t="shared" si="58"/>
        <v>30</v>
      </c>
      <c r="BE50">
        <f t="shared" si="58"/>
        <v>29</v>
      </c>
      <c r="BF50">
        <f t="shared" si="58"/>
        <v>28</v>
      </c>
      <c r="BG50">
        <f t="shared" si="58"/>
        <v>27</v>
      </c>
      <c r="BH50">
        <f t="shared" si="58"/>
        <v>26</v>
      </c>
      <c r="BI50">
        <f t="shared" si="58"/>
        <v>25</v>
      </c>
      <c r="BJ50">
        <f t="shared" si="58"/>
        <v>24</v>
      </c>
      <c r="BK50">
        <f t="shared" si="58"/>
        <v>23</v>
      </c>
      <c r="BL50">
        <f t="shared" si="58"/>
        <v>22</v>
      </c>
      <c r="BM50">
        <f t="shared" si="58"/>
        <v>21</v>
      </c>
      <c r="BN50">
        <f t="shared" si="58"/>
        <v>20</v>
      </c>
    </row>
    <row r="51" spans="2:66" x14ac:dyDescent="0.2">
      <c r="B51" s="6">
        <f>Conc_Single!B31</f>
        <v>0</v>
      </c>
      <c r="C51" s="84">
        <v>500</v>
      </c>
      <c r="D51" s="1">
        <v>53</v>
      </c>
      <c r="E51">
        <f t="shared" si="59"/>
        <v>83</v>
      </c>
      <c r="F51">
        <f t="shared" si="59"/>
        <v>82</v>
      </c>
      <c r="G51">
        <f t="shared" si="59"/>
        <v>81</v>
      </c>
      <c r="H51">
        <f t="shared" si="59"/>
        <v>80</v>
      </c>
      <c r="I51">
        <f t="shared" si="59"/>
        <v>79</v>
      </c>
      <c r="J51">
        <f t="shared" si="59"/>
        <v>78</v>
      </c>
      <c r="K51">
        <f t="shared" si="59"/>
        <v>77</v>
      </c>
      <c r="L51">
        <f t="shared" si="59"/>
        <v>76</v>
      </c>
      <c r="M51">
        <f t="shared" si="59"/>
        <v>75</v>
      </c>
      <c r="N51">
        <f t="shared" si="59"/>
        <v>74</v>
      </c>
      <c r="O51">
        <f t="shared" si="60"/>
        <v>73</v>
      </c>
      <c r="P51">
        <f t="shared" si="60"/>
        <v>72</v>
      </c>
      <c r="Q51">
        <f t="shared" si="60"/>
        <v>71</v>
      </c>
      <c r="R51">
        <f t="shared" si="60"/>
        <v>70</v>
      </c>
      <c r="S51">
        <f t="shared" si="60"/>
        <v>69</v>
      </c>
      <c r="T51">
        <f t="shared" si="60"/>
        <v>68</v>
      </c>
      <c r="U51">
        <f t="shared" si="60"/>
        <v>67</v>
      </c>
      <c r="V51">
        <f t="shared" si="56"/>
        <v>66</v>
      </c>
      <c r="W51">
        <f t="shared" si="56"/>
        <v>65</v>
      </c>
      <c r="X51">
        <f t="shared" si="56"/>
        <v>64</v>
      </c>
      <c r="Y51">
        <f t="shared" si="56"/>
        <v>63</v>
      </c>
      <c r="Z51">
        <f t="shared" si="56"/>
        <v>62</v>
      </c>
      <c r="AA51">
        <f t="shared" si="56"/>
        <v>61</v>
      </c>
      <c r="AB51">
        <f t="shared" si="56"/>
        <v>60</v>
      </c>
      <c r="AC51">
        <f t="shared" si="56"/>
        <v>59</v>
      </c>
      <c r="AD51">
        <f t="shared" si="56"/>
        <v>58</v>
      </c>
      <c r="AE51">
        <f t="shared" si="56"/>
        <v>57</v>
      </c>
      <c r="AF51">
        <f t="shared" si="56"/>
        <v>56</v>
      </c>
      <c r="AG51">
        <f t="shared" si="56"/>
        <v>55</v>
      </c>
      <c r="AH51">
        <f t="shared" si="56"/>
        <v>54</v>
      </c>
      <c r="AI51">
        <f t="shared" si="56"/>
        <v>53</v>
      </c>
      <c r="AJ51">
        <f t="shared" si="56"/>
        <v>52</v>
      </c>
      <c r="AK51">
        <f t="shared" si="56"/>
        <v>51</v>
      </c>
      <c r="AL51">
        <f t="shared" si="57"/>
        <v>50</v>
      </c>
      <c r="AM51">
        <f t="shared" si="57"/>
        <v>49</v>
      </c>
      <c r="AN51">
        <f t="shared" si="57"/>
        <v>48</v>
      </c>
      <c r="AO51">
        <f t="shared" si="57"/>
        <v>47</v>
      </c>
      <c r="AP51">
        <f t="shared" si="57"/>
        <v>46</v>
      </c>
      <c r="AQ51">
        <f t="shared" si="57"/>
        <v>45</v>
      </c>
      <c r="AR51">
        <f t="shared" si="57"/>
        <v>44</v>
      </c>
      <c r="AS51">
        <f t="shared" si="57"/>
        <v>43</v>
      </c>
      <c r="AT51">
        <f t="shared" si="57"/>
        <v>42</v>
      </c>
      <c r="AU51">
        <f t="shared" si="57"/>
        <v>41</v>
      </c>
      <c r="AV51">
        <f t="shared" si="57"/>
        <v>40</v>
      </c>
      <c r="AW51">
        <f t="shared" si="57"/>
        <v>39</v>
      </c>
      <c r="AX51">
        <f t="shared" si="57"/>
        <v>38</v>
      </c>
      <c r="AY51">
        <f t="shared" si="57"/>
        <v>37</v>
      </c>
      <c r="AZ51">
        <f t="shared" si="57"/>
        <v>36</v>
      </c>
      <c r="BA51">
        <f t="shared" si="57"/>
        <v>35</v>
      </c>
      <c r="BB51">
        <f t="shared" si="58"/>
        <v>34</v>
      </c>
      <c r="BC51">
        <f t="shared" si="58"/>
        <v>33</v>
      </c>
      <c r="BD51">
        <f t="shared" si="58"/>
        <v>32</v>
      </c>
      <c r="BE51">
        <f t="shared" si="58"/>
        <v>31</v>
      </c>
      <c r="BF51">
        <f t="shared" si="58"/>
        <v>30</v>
      </c>
      <c r="BG51">
        <f t="shared" si="58"/>
        <v>29</v>
      </c>
      <c r="BH51">
        <f t="shared" si="58"/>
        <v>28</v>
      </c>
      <c r="BI51">
        <f t="shared" si="58"/>
        <v>27</v>
      </c>
      <c r="BJ51">
        <f t="shared" si="58"/>
        <v>26</v>
      </c>
      <c r="BK51">
        <f t="shared" si="58"/>
        <v>25</v>
      </c>
      <c r="BL51">
        <f t="shared" si="58"/>
        <v>24</v>
      </c>
      <c r="BM51">
        <f t="shared" si="58"/>
        <v>23</v>
      </c>
      <c r="BN51">
        <f t="shared" si="58"/>
        <v>22</v>
      </c>
    </row>
    <row r="52" spans="2:66" x14ac:dyDescent="0.2">
      <c r="B52" s="6">
        <f>Conc_Single!B32</f>
        <v>0</v>
      </c>
      <c r="C52" s="84">
        <v>630</v>
      </c>
      <c r="D52" s="1">
        <v>55</v>
      </c>
      <c r="E52">
        <f t="shared" si="59"/>
        <v>85</v>
      </c>
      <c r="F52">
        <f t="shared" si="59"/>
        <v>84</v>
      </c>
      <c r="G52">
        <f t="shared" si="59"/>
        <v>83</v>
      </c>
      <c r="H52">
        <f t="shared" si="59"/>
        <v>82</v>
      </c>
      <c r="I52">
        <f t="shared" si="59"/>
        <v>81</v>
      </c>
      <c r="J52">
        <f t="shared" si="59"/>
        <v>80</v>
      </c>
      <c r="K52">
        <f t="shared" si="59"/>
        <v>79</v>
      </c>
      <c r="L52">
        <f t="shared" si="59"/>
        <v>78</v>
      </c>
      <c r="M52">
        <f t="shared" si="59"/>
        <v>77</v>
      </c>
      <c r="N52">
        <f t="shared" si="59"/>
        <v>76</v>
      </c>
      <c r="O52">
        <f t="shared" si="60"/>
        <v>75</v>
      </c>
      <c r="P52">
        <f t="shared" si="60"/>
        <v>74</v>
      </c>
      <c r="Q52">
        <f t="shared" si="60"/>
        <v>73</v>
      </c>
      <c r="R52">
        <f t="shared" si="60"/>
        <v>72</v>
      </c>
      <c r="S52">
        <f t="shared" si="60"/>
        <v>71</v>
      </c>
      <c r="T52">
        <f t="shared" si="60"/>
        <v>70</v>
      </c>
      <c r="U52">
        <f t="shared" si="60"/>
        <v>69</v>
      </c>
      <c r="V52">
        <f t="shared" si="56"/>
        <v>68</v>
      </c>
      <c r="W52">
        <f t="shared" si="56"/>
        <v>67</v>
      </c>
      <c r="X52">
        <f t="shared" si="56"/>
        <v>66</v>
      </c>
      <c r="Y52">
        <f t="shared" si="56"/>
        <v>65</v>
      </c>
      <c r="Z52">
        <f t="shared" si="56"/>
        <v>64</v>
      </c>
      <c r="AA52">
        <f t="shared" si="56"/>
        <v>63</v>
      </c>
      <c r="AB52">
        <f t="shared" si="56"/>
        <v>62</v>
      </c>
      <c r="AC52">
        <f t="shared" si="56"/>
        <v>61</v>
      </c>
      <c r="AD52">
        <f t="shared" si="56"/>
        <v>60</v>
      </c>
      <c r="AE52">
        <f t="shared" si="56"/>
        <v>59</v>
      </c>
      <c r="AF52">
        <f t="shared" si="56"/>
        <v>58</v>
      </c>
      <c r="AG52">
        <f t="shared" si="56"/>
        <v>57</v>
      </c>
      <c r="AH52">
        <f t="shared" si="56"/>
        <v>56</v>
      </c>
      <c r="AI52">
        <f t="shared" si="56"/>
        <v>55</v>
      </c>
      <c r="AJ52">
        <f t="shared" si="56"/>
        <v>54</v>
      </c>
      <c r="AK52">
        <f t="shared" si="56"/>
        <v>53</v>
      </c>
      <c r="AL52">
        <f t="shared" si="57"/>
        <v>52</v>
      </c>
      <c r="AM52">
        <f t="shared" si="57"/>
        <v>51</v>
      </c>
      <c r="AN52">
        <f t="shared" si="57"/>
        <v>50</v>
      </c>
      <c r="AO52">
        <f t="shared" si="57"/>
        <v>49</v>
      </c>
      <c r="AP52">
        <f t="shared" si="57"/>
        <v>48</v>
      </c>
      <c r="AQ52">
        <f t="shared" si="57"/>
        <v>47</v>
      </c>
      <c r="AR52">
        <f t="shared" si="57"/>
        <v>46</v>
      </c>
      <c r="AS52">
        <f t="shared" si="57"/>
        <v>45</v>
      </c>
      <c r="AT52">
        <f t="shared" si="57"/>
        <v>44</v>
      </c>
      <c r="AU52">
        <f t="shared" si="57"/>
        <v>43</v>
      </c>
      <c r="AV52">
        <f t="shared" si="57"/>
        <v>42</v>
      </c>
      <c r="AW52">
        <f t="shared" si="57"/>
        <v>41</v>
      </c>
      <c r="AX52">
        <f t="shared" si="57"/>
        <v>40</v>
      </c>
      <c r="AY52">
        <f t="shared" si="57"/>
        <v>39</v>
      </c>
      <c r="AZ52">
        <f t="shared" si="57"/>
        <v>38</v>
      </c>
      <c r="BA52">
        <f t="shared" si="57"/>
        <v>37</v>
      </c>
      <c r="BB52">
        <f t="shared" si="58"/>
        <v>36</v>
      </c>
      <c r="BC52">
        <f t="shared" si="58"/>
        <v>35</v>
      </c>
      <c r="BD52">
        <f t="shared" si="58"/>
        <v>34</v>
      </c>
      <c r="BE52">
        <f t="shared" si="58"/>
        <v>33</v>
      </c>
      <c r="BF52">
        <f t="shared" si="58"/>
        <v>32</v>
      </c>
      <c r="BG52">
        <f t="shared" si="58"/>
        <v>31</v>
      </c>
      <c r="BH52">
        <f t="shared" si="58"/>
        <v>30</v>
      </c>
      <c r="BI52">
        <f t="shared" si="58"/>
        <v>29</v>
      </c>
      <c r="BJ52">
        <f t="shared" si="58"/>
        <v>28</v>
      </c>
      <c r="BK52">
        <f t="shared" si="58"/>
        <v>27</v>
      </c>
      <c r="BL52">
        <f t="shared" si="58"/>
        <v>26</v>
      </c>
      <c r="BM52">
        <f t="shared" si="58"/>
        <v>25</v>
      </c>
      <c r="BN52">
        <f t="shared" si="58"/>
        <v>24</v>
      </c>
    </row>
    <row r="53" spans="2:66" x14ac:dyDescent="0.2">
      <c r="B53" s="6">
        <f>Conc_Single!B33</f>
        <v>0</v>
      </c>
      <c r="C53" s="84">
        <v>800</v>
      </c>
      <c r="D53" s="1">
        <v>56</v>
      </c>
      <c r="E53">
        <f t="shared" si="59"/>
        <v>86</v>
      </c>
      <c r="F53">
        <f t="shared" si="59"/>
        <v>85</v>
      </c>
      <c r="G53">
        <f t="shared" si="59"/>
        <v>84</v>
      </c>
      <c r="H53">
        <f t="shared" si="59"/>
        <v>83</v>
      </c>
      <c r="I53">
        <f t="shared" si="59"/>
        <v>82</v>
      </c>
      <c r="J53">
        <f t="shared" si="59"/>
        <v>81</v>
      </c>
      <c r="K53">
        <f t="shared" si="59"/>
        <v>80</v>
      </c>
      <c r="L53">
        <f t="shared" si="59"/>
        <v>79</v>
      </c>
      <c r="M53">
        <f t="shared" si="59"/>
        <v>78</v>
      </c>
      <c r="N53">
        <f t="shared" si="59"/>
        <v>77</v>
      </c>
      <c r="O53">
        <f t="shared" si="60"/>
        <v>76</v>
      </c>
      <c r="P53">
        <f t="shared" si="60"/>
        <v>75</v>
      </c>
      <c r="Q53">
        <f t="shared" si="60"/>
        <v>74</v>
      </c>
      <c r="R53">
        <f t="shared" si="60"/>
        <v>73</v>
      </c>
      <c r="S53">
        <f t="shared" si="60"/>
        <v>72</v>
      </c>
      <c r="T53">
        <f t="shared" si="60"/>
        <v>71</v>
      </c>
      <c r="U53">
        <f t="shared" si="60"/>
        <v>70</v>
      </c>
      <c r="V53">
        <f t="shared" si="56"/>
        <v>69</v>
      </c>
      <c r="W53">
        <f t="shared" si="56"/>
        <v>68</v>
      </c>
      <c r="X53">
        <f t="shared" si="56"/>
        <v>67</v>
      </c>
      <c r="Y53">
        <f t="shared" si="56"/>
        <v>66</v>
      </c>
      <c r="Z53">
        <f t="shared" si="56"/>
        <v>65</v>
      </c>
      <c r="AA53">
        <f t="shared" si="56"/>
        <v>64</v>
      </c>
      <c r="AB53">
        <f t="shared" si="56"/>
        <v>63</v>
      </c>
      <c r="AC53">
        <f t="shared" si="56"/>
        <v>62</v>
      </c>
      <c r="AD53">
        <f t="shared" si="56"/>
        <v>61</v>
      </c>
      <c r="AE53">
        <f t="shared" si="56"/>
        <v>60</v>
      </c>
      <c r="AF53">
        <f t="shared" si="56"/>
        <v>59</v>
      </c>
      <c r="AG53">
        <f t="shared" si="56"/>
        <v>58</v>
      </c>
      <c r="AH53">
        <f t="shared" si="56"/>
        <v>57</v>
      </c>
      <c r="AI53">
        <f t="shared" si="56"/>
        <v>56</v>
      </c>
      <c r="AJ53">
        <f t="shared" si="56"/>
        <v>55</v>
      </c>
      <c r="AK53">
        <f t="shared" si="56"/>
        <v>54</v>
      </c>
      <c r="AL53">
        <f t="shared" si="57"/>
        <v>53</v>
      </c>
      <c r="AM53">
        <f t="shared" si="57"/>
        <v>52</v>
      </c>
      <c r="AN53">
        <f t="shared" si="57"/>
        <v>51</v>
      </c>
      <c r="AO53">
        <f t="shared" si="57"/>
        <v>50</v>
      </c>
      <c r="AP53">
        <f t="shared" si="57"/>
        <v>49</v>
      </c>
      <c r="AQ53">
        <f t="shared" si="57"/>
        <v>48</v>
      </c>
      <c r="AR53">
        <f t="shared" si="57"/>
        <v>47</v>
      </c>
      <c r="AS53">
        <f t="shared" si="57"/>
        <v>46</v>
      </c>
      <c r="AT53">
        <f t="shared" si="57"/>
        <v>45</v>
      </c>
      <c r="AU53">
        <f t="shared" si="57"/>
        <v>44</v>
      </c>
      <c r="AV53">
        <f t="shared" si="57"/>
        <v>43</v>
      </c>
      <c r="AW53">
        <f t="shared" si="57"/>
        <v>42</v>
      </c>
      <c r="AX53">
        <f t="shared" si="57"/>
        <v>41</v>
      </c>
      <c r="AY53">
        <f t="shared" si="57"/>
        <v>40</v>
      </c>
      <c r="AZ53">
        <f t="shared" si="57"/>
        <v>39</v>
      </c>
      <c r="BA53">
        <f t="shared" si="57"/>
        <v>38</v>
      </c>
      <c r="BB53">
        <f t="shared" si="58"/>
        <v>37</v>
      </c>
      <c r="BC53">
        <f t="shared" si="58"/>
        <v>36</v>
      </c>
      <c r="BD53">
        <f t="shared" si="58"/>
        <v>35</v>
      </c>
      <c r="BE53">
        <f t="shared" si="58"/>
        <v>34</v>
      </c>
      <c r="BF53">
        <f t="shared" si="58"/>
        <v>33</v>
      </c>
      <c r="BG53">
        <f t="shared" si="58"/>
        <v>32</v>
      </c>
      <c r="BH53">
        <f t="shared" si="58"/>
        <v>31</v>
      </c>
      <c r="BI53">
        <f t="shared" si="58"/>
        <v>30</v>
      </c>
      <c r="BJ53">
        <f t="shared" si="58"/>
        <v>29</v>
      </c>
      <c r="BK53">
        <f t="shared" si="58"/>
        <v>28</v>
      </c>
      <c r="BL53">
        <f t="shared" si="58"/>
        <v>27</v>
      </c>
      <c r="BM53">
        <f t="shared" si="58"/>
        <v>26</v>
      </c>
      <c r="BN53">
        <f t="shared" si="58"/>
        <v>25</v>
      </c>
    </row>
    <row r="54" spans="2:66" x14ac:dyDescent="0.2">
      <c r="B54" s="6">
        <f>Conc_Single!B34</f>
        <v>0</v>
      </c>
      <c r="C54" s="84">
        <v>1000</v>
      </c>
      <c r="D54" s="1">
        <v>56</v>
      </c>
      <c r="E54">
        <f t="shared" si="59"/>
        <v>86</v>
      </c>
      <c r="F54">
        <f t="shared" si="59"/>
        <v>85</v>
      </c>
      <c r="G54">
        <f t="shared" si="59"/>
        <v>84</v>
      </c>
      <c r="H54">
        <f t="shared" si="59"/>
        <v>83</v>
      </c>
      <c r="I54">
        <f t="shared" si="59"/>
        <v>82</v>
      </c>
      <c r="J54">
        <f t="shared" si="59"/>
        <v>81</v>
      </c>
      <c r="K54">
        <f t="shared" si="59"/>
        <v>80</v>
      </c>
      <c r="L54">
        <f t="shared" si="59"/>
        <v>79</v>
      </c>
      <c r="M54">
        <f t="shared" si="59"/>
        <v>78</v>
      </c>
      <c r="N54">
        <f t="shared" si="59"/>
        <v>77</v>
      </c>
      <c r="O54">
        <f t="shared" si="60"/>
        <v>76</v>
      </c>
      <c r="P54">
        <f t="shared" si="60"/>
        <v>75</v>
      </c>
      <c r="Q54">
        <f t="shared" si="60"/>
        <v>74</v>
      </c>
      <c r="R54">
        <f t="shared" si="60"/>
        <v>73</v>
      </c>
      <c r="S54">
        <f t="shared" si="60"/>
        <v>72</v>
      </c>
      <c r="T54">
        <f t="shared" si="60"/>
        <v>71</v>
      </c>
      <c r="U54">
        <f t="shared" si="60"/>
        <v>70</v>
      </c>
      <c r="V54">
        <f t="shared" si="56"/>
        <v>69</v>
      </c>
      <c r="W54">
        <f t="shared" si="56"/>
        <v>68</v>
      </c>
      <c r="X54">
        <f t="shared" si="56"/>
        <v>67</v>
      </c>
      <c r="Y54">
        <f t="shared" si="56"/>
        <v>66</v>
      </c>
      <c r="Z54">
        <f t="shared" si="56"/>
        <v>65</v>
      </c>
      <c r="AA54">
        <f t="shared" si="56"/>
        <v>64</v>
      </c>
      <c r="AB54">
        <f t="shared" si="56"/>
        <v>63</v>
      </c>
      <c r="AC54">
        <f t="shared" si="56"/>
        <v>62</v>
      </c>
      <c r="AD54">
        <f t="shared" si="56"/>
        <v>61</v>
      </c>
      <c r="AE54">
        <f t="shared" si="56"/>
        <v>60</v>
      </c>
      <c r="AF54">
        <f t="shared" si="56"/>
        <v>59</v>
      </c>
      <c r="AG54">
        <f t="shared" si="56"/>
        <v>58</v>
      </c>
      <c r="AH54">
        <f t="shared" si="56"/>
        <v>57</v>
      </c>
      <c r="AI54">
        <f t="shared" si="56"/>
        <v>56</v>
      </c>
      <c r="AJ54">
        <f t="shared" si="56"/>
        <v>55</v>
      </c>
      <c r="AK54">
        <f t="shared" si="56"/>
        <v>54</v>
      </c>
      <c r="AL54">
        <f t="shared" si="57"/>
        <v>53</v>
      </c>
      <c r="AM54">
        <f t="shared" si="57"/>
        <v>52</v>
      </c>
      <c r="AN54">
        <f t="shared" si="57"/>
        <v>51</v>
      </c>
      <c r="AO54">
        <f t="shared" si="57"/>
        <v>50</v>
      </c>
      <c r="AP54">
        <f t="shared" si="57"/>
        <v>49</v>
      </c>
      <c r="AQ54">
        <f t="shared" si="57"/>
        <v>48</v>
      </c>
      <c r="AR54">
        <f t="shared" si="57"/>
        <v>47</v>
      </c>
      <c r="AS54">
        <f t="shared" si="57"/>
        <v>46</v>
      </c>
      <c r="AT54">
        <f t="shared" si="57"/>
        <v>45</v>
      </c>
      <c r="AU54">
        <f t="shared" si="57"/>
        <v>44</v>
      </c>
      <c r="AV54">
        <f t="shared" si="57"/>
        <v>43</v>
      </c>
      <c r="AW54">
        <f t="shared" si="57"/>
        <v>42</v>
      </c>
      <c r="AX54">
        <f t="shared" si="57"/>
        <v>41</v>
      </c>
      <c r="AY54">
        <f t="shared" si="57"/>
        <v>40</v>
      </c>
      <c r="AZ54">
        <f t="shared" si="57"/>
        <v>39</v>
      </c>
      <c r="BA54">
        <f t="shared" si="57"/>
        <v>38</v>
      </c>
      <c r="BB54">
        <f t="shared" si="58"/>
        <v>37</v>
      </c>
      <c r="BC54">
        <f t="shared" si="58"/>
        <v>36</v>
      </c>
      <c r="BD54">
        <f t="shared" si="58"/>
        <v>35</v>
      </c>
      <c r="BE54">
        <f t="shared" si="58"/>
        <v>34</v>
      </c>
      <c r="BF54">
        <f t="shared" si="58"/>
        <v>33</v>
      </c>
      <c r="BG54">
        <f t="shared" si="58"/>
        <v>32</v>
      </c>
      <c r="BH54">
        <f t="shared" si="58"/>
        <v>31</v>
      </c>
      <c r="BI54">
        <f t="shared" si="58"/>
        <v>30</v>
      </c>
      <c r="BJ54">
        <f t="shared" si="58"/>
        <v>29</v>
      </c>
      <c r="BK54">
        <f t="shared" si="58"/>
        <v>28</v>
      </c>
      <c r="BL54">
        <f t="shared" si="58"/>
        <v>27</v>
      </c>
      <c r="BM54">
        <f t="shared" si="58"/>
        <v>26</v>
      </c>
      <c r="BN54">
        <f t="shared" si="58"/>
        <v>25</v>
      </c>
    </row>
    <row r="55" spans="2:66" x14ac:dyDescent="0.2">
      <c r="B55" s="6">
        <f>Conc_Single!B35</f>
        <v>0</v>
      </c>
      <c r="C55" s="84">
        <v>1250</v>
      </c>
      <c r="D55" s="1">
        <v>56</v>
      </c>
      <c r="E55">
        <f t="shared" si="59"/>
        <v>86</v>
      </c>
      <c r="F55">
        <f t="shared" si="59"/>
        <v>85</v>
      </c>
      <c r="G55">
        <f t="shared" si="59"/>
        <v>84</v>
      </c>
      <c r="H55">
        <f t="shared" si="59"/>
        <v>83</v>
      </c>
      <c r="I55">
        <f t="shared" si="59"/>
        <v>82</v>
      </c>
      <c r="J55">
        <f t="shared" si="59"/>
        <v>81</v>
      </c>
      <c r="K55">
        <f t="shared" si="59"/>
        <v>80</v>
      </c>
      <c r="L55">
        <f t="shared" si="59"/>
        <v>79</v>
      </c>
      <c r="M55">
        <f t="shared" si="59"/>
        <v>78</v>
      </c>
      <c r="N55">
        <f t="shared" si="59"/>
        <v>77</v>
      </c>
      <c r="O55">
        <f t="shared" si="60"/>
        <v>76</v>
      </c>
      <c r="P55">
        <f t="shared" si="60"/>
        <v>75</v>
      </c>
      <c r="Q55">
        <f t="shared" si="60"/>
        <v>74</v>
      </c>
      <c r="R55">
        <f t="shared" si="60"/>
        <v>73</v>
      </c>
      <c r="S55">
        <f t="shared" si="60"/>
        <v>72</v>
      </c>
      <c r="T55">
        <f t="shared" si="60"/>
        <v>71</v>
      </c>
      <c r="U55">
        <f t="shared" si="60"/>
        <v>70</v>
      </c>
      <c r="V55">
        <f t="shared" si="56"/>
        <v>69</v>
      </c>
      <c r="W55">
        <f t="shared" si="56"/>
        <v>68</v>
      </c>
      <c r="X55">
        <f t="shared" si="56"/>
        <v>67</v>
      </c>
      <c r="Y55">
        <f t="shared" si="56"/>
        <v>66</v>
      </c>
      <c r="Z55">
        <f t="shared" si="56"/>
        <v>65</v>
      </c>
      <c r="AA55">
        <f t="shared" si="56"/>
        <v>64</v>
      </c>
      <c r="AB55">
        <f t="shared" si="56"/>
        <v>63</v>
      </c>
      <c r="AC55">
        <f t="shared" si="56"/>
        <v>62</v>
      </c>
      <c r="AD55">
        <f t="shared" si="56"/>
        <v>61</v>
      </c>
      <c r="AE55">
        <f t="shared" si="56"/>
        <v>60</v>
      </c>
      <c r="AF55">
        <f t="shared" si="56"/>
        <v>59</v>
      </c>
      <c r="AG55">
        <f t="shared" si="56"/>
        <v>58</v>
      </c>
      <c r="AH55">
        <f t="shared" si="56"/>
        <v>57</v>
      </c>
      <c r="AI55">
        <f t="shared" si="56"/>
        <v>56</v>
      </c>
      <c r="AJ55">
        <f t="shared" si="56"/>
        <v>55</v>
      </c>
      <c r="AK55">
        <f t="shared" si="56"/>
        <v>54</v>
      </c>
      <c r="AL55">
        <f t="shared" si="57"/>
        <v>53</v>
      </c>
      <c r="AM55">
        <f t="shared" si="57"/>
        <v>52</v>
      </c>
      <c r="AN55">
        <f t="shared" si="57"/>
        <v>51</v>
      </c>
      <c r="AO55">
        <f t="shared" si="57"/>
        <v>50</v>
      </c>
      <c r="AP55">
        <f t="shared" si="57"/>
        <v>49</v>
      </c>
      <c r="AQ55">
        <f t="shared" si="57"/>
        <v>48</v>
      </c>
      <c r="AR55">
        <f t="shared" si="57"/>
        <v>47</v>
      </c>
      <c r="AS55">
        <f t="shared" si="57"/>
        <v>46</v>
      </c>
      <c r="AT55">
        <f t="shared" si="57"/>
        <v>45</v>
      </c>
      <c r="AU55">
        <f t="shared" si="57"/>
        <v>44</v>
      </c>
      <c r="AV55">
        <f t="shared" si="57"/>
        <v>43</v>
      </c>
      <c r="AW55">
        <f t="shared" si="57"/>
        <v>42</v>
      </c>
      <c r="AX55">
        <f t="shared" si="57"/>
        <v>41</v>
      </c>
      <c r="AY55">
        <f t="shared" si="57"/>
        <v>40</v>
      </c>
      <c r="AZ55">
        <f t="shared" si="57"/>
        <v>39</v>
      </c>
      <c r="BA55">
        <f t="shared" si="57"/>
        <v>38</v>
      </c>
      <c r="BB55">
        <f t="shared" si="58"/>
        <v>37</v>
      </c>
      <c r="BC55">
        <f t="shared" si="58"/>
        <v>36</v>
      </c>
      <c r="BD55">
        <f t="shared" si="58"/>
        <v>35</v>
      </c>
      <c r="BE55">
        <f t="shared" si="58"/>
        <v>34</v>
      </c>
      <c r="BF55">
        <f t="shared" si="58"/>
        <v>33</v>
      </c>
      <c r="BG55">
        <f t="shared" si="58"/>
        <v>32</v>
      </c>
      <c r="BH55">
        <f t="shared" si="58"/>
        <v>31</v>
      </c>
      <c r="BI55">
        <f t="shared" si="58"/>
        <v>30</v>
      </c>
      <c r="BJ55">
        <f t="shared" si="58"/>
        <v>29</v>
      </c>
      <c r="BK55">
        <f t="shared" si="58"/>
        <v>28</v>
      </c>
      <c r="BL55">
        <f t="shared" si="58"/>
        <v>27</v>
      </c>
      <c r="BM55">
        <f t="shared" si="58"/>
        <v>26</v>
      </c>
      <c r="BN55">
        <f t="shared" si="58"/>
        <v>25</v>
      </c>
    </row>
    <row r="56" spans="2:66" x14ac:dyDescent="0.2">
      <c r="B56" s="6">
        <f>Conc_Single!B36</f>
        <v>0</v>
      </c>
      <c r="C56" s="84">
        <v>1600</v>
      </c>
      <c r="D56" s="1">
        <v>56</v>
      </c>
      <c r="E56">
        <f t="shared" si="59"/>
        <v>86</v>
      </c>
      <c r="F56">
        <f t="shared" si="59"/>
        <v>85</v>
      </c>
      <c r="G56">
        <f t="shared" si="59"/>
        <v>84</v>
      </c>
      <c r="H56">
        <f t="shared" si="59"/>
        <v>83</v>
      </c>
      <c r="I56">
        <f t="shared" si="59"/>
        <v>82</v>
      </c>
      <c r="J56">
        <f t="shared" si="59"/>
        <v>81</v>
      </c>
      <c r="K56">
        <f t="shared" si="59"/>
        <v>80</v>
      </c>
      <c r="L56">
        <f t="shared" si="59"/>
        <v>79</v>
      </c>
      <c r="M56">
        <f t="shared" si="59"/>
        <v>78</v>
      </c>
      <c r="N56">
        <f t="shared" si="59"/>
        <v>77</v>
      </c>
      <c r="O56">
        <f t="shared" si="60"/>
        <v>76</v>
      </c>
      <c r="P56">
        <f t="shared" si="60"/>
        <v>75</v>
      </c>
      <c r="Q56">
        <f t="shared" si="60"/>
        <v>74</v>
      </c>
      <c r="R56">
        <f t="shared" si="60"/>
        <v>73</v>
      </c>
      <c r="S56">
        <f t="shared" si="60"/>
        <v>72</v>
      </c>
      <c r="T56">
        <f t="shared" si="60"/>
        <v>71</v>
      </c>
      <c r="U56">
        <f t="shared" si="60"/>
        <v>70</v>
      </c>
      <c r="V56">
        <f t="shared" si="56"/>
        <v>69</v>
      </c>
      <c r="W56">
        <f t="shared" si="56"/>
        <v>68</v>
      </c>
      <c r="X56">
        <f t="shared" si="56"/>
        <v>67</v>
      </c>
      <c r="Y56">
        <f t="shared" si="56"/>
        <v>66</v>
      </c>
      <c r="Z56">
        <f t="shared" si="56"/>
        <v>65</v>
      </c>
      <c r="AA56">
        <f t="shared" si="56"/>
        <v>64</v>
      </c>
      <c r="AB56">
        <f t="shared" si="56"/>
        <v>63</v>
      </c>
      <c r="AC56">
        <f t="shared" si="56"/>
        <v>62</v>
      </c>
      <c r="AD56">
        <f t="shared" si="56"/>
        <v>61</v>
      </c>
      <c r="AE56">
        <f t="shared" si="56"/>
        <v>60</v>
      </c>
      <c r="AF56">
        <f t="shared" si="56"/>
        <v>59</v>
      </c>
      <c r="AG56">
        <f t="shared" si="56"/>
        <v>58</v>
      </c>
      <c r="AH56">
        <f t="shared" si="56"/>
        <v>57</v>
      </c>
      <c r="AI56">
        <f t="shared" si="56"/>
        <v>56</v>
      </c>
      <c r="AJ56">
        <f t="shared" si="56"/>
        <v>55</v>
      </c>
      <c r="AK56">
        <f t="shared" si="56"/>
        <v>54</v>
      </c>
      <c r="AL56">
        <f t="shared" si="57"/>
        <v>53</v>
      </c>
      <c r="AM56">
        <f t="shared" si="57"/>
        <v>52</v>
      </c>
      <c r="AN56">
        <f t="shared" si="57"/>
        <v>51</v>
      </c>
      <c r="AO56">
        <f t="shared" si="57"/>
        <v>50</v>
      </c>
      <c r="AP56">
        <f t="shared" si="57"/>
        <v>49</v>
      </c>
      <c r="AQ56">
        <f t="shared" si="57"/>
        <v>48</v>
      </c>
      <c r="AR56">
        <f t="shared" si="57"/>
        <v>47</v>
      </c>
      <c r="AS56">
        <f t="shared" si="57"/>
        <v>46</v>
      </c>
      <c r="AT56">
        <f t="shared" si="57"/>
        <v>45</v>
      </c>
      <c r="AU56">
        <f t="shared" si="57"/>
        <v>44</v>
      </c>
      <c r="AV56">
        <f t="shared" si="57"/>
        <v>43</v>
      </c>
      <c r="AW56">
        <f t="shared" si="57"/>
        <v>42</v>
      </c>
      <c r="AX56">
        <f t="shared" si="57"/>
        <v>41</v>
      </c>
      <c r="AY56">
        <f t="shared" si="57"/>
        <v>40</v>
      </c>
      <c r="AZ56">
        <f t="shared" si="57"/>
        <v>39</v>
      </c>
      <c r="BA56">
        <f t="shared" si="57"/>
        <v>38</v>
      </c>
      <c r="BB56">
        <f t="shared" si="58"/>
        <v>37</v>
      </c>
      <c r="BC56">
        <f t="shared" si="58"/>
        <v>36</v>
      </c>
      <c r="BD56">
        <f t="shared" si="58"/>
        <v>35</v>
      </c>
      <c r="BE56">
        <f t="shared" si="58"/>
        <v>34</v>
      </c>
      <c r="BF56">
        <f t="shared" si="58"/>
        <v>33</v>
      </c>
      <c r="BG56">
        <f t="shared" si="58"/>
        <v>32</v>
      </c>
      <c r="BH56">
        <f t="shared" si="58"/>
        <v>31</v>
      </c>
      <c r="BI56">
        <f t="shared" si="58"/>
        <v>30</v>
      </c>
      <c r="BJ56">
        <f t="shared" si="58"/>
        <v>29</v>
      </c>
      <c r="BK56">
        <f t="shared" si="58"/>
        <v>28</v>
      </c>
      <c r="BL56">
        <f t="shared" si="58"/>
        <v>27</v>
      </c>
      <c r="BM56">
        <f t="shared" si="58"/>
        <v>26</v>
      </c>
      <c r="BN56">
        <f t="shared" si="58"/>
        <v>25</v>
      </c>
    </row>
    <row r="57" spans="2:66" x14ac:dyDescent="0.2">
      <c r="B57" s="6">
        <f>Conc_Single!B37</f>
        <v>0</v>
      </c>
      <c r="C57" s="84">
        <v>2000</v>
      </c>
      <c r="D57" s="1">
        <v>56</v>
      </c>
      <c r="E57">
        <f t="shared" si="59"/>
        <v>86</v>
      </c>
      <c r="F57">
        <f t="shared" si="59"/>
        <v>85</v>
      </c>
      <c r="G57">
        <f t="shared" si="59"/>
        <v>84</v>
      </c>
      <c r="H57">
        <f t="shared" si="59"/>
        <v>83</v>
      </c>
      <c r="I57">
        <f t="shared" si="59"/>
        <v>82</v>
      </c>
      <c r="J57">
        <f t="shared" si="59"/>
        <v>81</v>
      </c>
      <c r="K57">
        <f t="shared" si="59"/>
        <v>80</v>
      </c>
      <c r="L57">
        <f t="shared" si="59"/>
        <v>79</v>
      </c>
      <c r="M57">
        <f t="shared" si="59"/>
        <v>78</v>
      </c>
      <c r="N57">
        <f t="shared" si="59"/>
        <v>77</v>
      </c>
      <c r="O57">
        <f t="shared" si="60"/>
        <v>76</v>
      </c>
      <c r="P57">
        <f t="shared" si="60"/>
        <v>75</v>
      </c>
      <c r="Q57">
        <f t="shared" si="60"/>
        <v>74</v>
      </c>
      <c r="R57">
        <f t="shared" si="60"/>
        <v>73</v>
      </c>
      <c r="S57">
        <f t="shared" si="60"/>
        <v>72</v>
      </c>
      <c r="T57">
        <f t="shared" si="60"/>
        <v>71</v>
      </c>
      <c r="U57">
        <f t="shared" si="60"/>
        <v>70</v>
      </c>
      <c r="V57">
        <f t="shared" si="56"/>
        <v>69</v>
      </c>
      <c r="W57">
        <f t="shared" si="56"/>
        <v>68</v>
      </c>
      <c r="X57">
        <f t="shared" si="56"/>
        <v>67</v>
      </c>
      <c r="Y57">
        <f t="shared" si="56"/>
        <v>66</v>
      </c>
      <c r="Z57">
        <f t="shared" si="56"/>
        <v>65</v>
      </c>
      <c r="AA57">
        <f t="shared" si="56"/>
        <v>64</v>
      </c>
      <c r="AB57">
        <f t="shared" si="56"/>
        <v>63</v>
      </c>
      <c r="AC57">
        <f t="shared" si="56"/>
        <v>62</v>
      </c>
      <c r="AD57">
        <f t="shared" si="56"/>
        <v>61</v>
      </c>
      <c r="AE57">
        <f t="shared" si="56"/>
        <v>60</v>
      </c>
      <c r="AF57">
        <f t="shared" si="56"/>
        <v>59</v>
      </c>
      <c r="AG57">
        <f t="shared" si="56"/>
        <v>58</v>
      </c>
      <c r="AH57">
        <f t="shared" si="56"/>
        <v>57</v>
      </c>
      <c r="AI57">
        <f t="shared" si="56"/>
        <v>56</v>
      </c>
      <c r="AJ57">
        <f t="shared" si="56"/>
        <v>55</v>
      </c>
      <c r="AK57">
        <f t="shared" si="56"/>
        <v>54</v>
      </c>
      <c r="AL57">
        <f t="shared" si="57"/>
        <v>53</v>
      </c>
      <c r="AM57">
        <f t="shared" si="57"/>
        <v>52</v>
      </c>
      <c r="AN57">
        <f t="shared" si="57"/>
        <v>51</v>
      </c>
      <c r="AO57">
        <f t="shared" si="57"/>
        <v>50</v>
      </c>
      <c r="AP57">
        <f t="shared" si="57"/>
        <v>49</v>
      </c>
      <c r="AQ57">
        <f t="shared" si="57"/>
        <v>48</v>
      </c>
      <c r="AR57">
        <f t="shared" si="57"/>
        <v>47</v>
      </c>
      <c r="AS57">
        <f t="shared" si="57"/>
        <v>46</v>
      </c>
      <c r="AT57">
        <f t="shared" si="57"/>
        <v>45</v>
      </c>
      <c r="AU57">
        <f t="shared" si="57"/>
        <v>44</v>
      </c>
      <c r="AV57">
        <f t="shared" si="57"/>
        <v>43</v>
      </c>
      <c r="AW57">
        <f t="shared" si="57"/>
        <v>42</v>
      </c>
      <c r="AX57">
        <f t="shared" si="57"/>
        <v>41</v>
      </c>
      <c r="AY57">
        <f t="shared" si="57"/>
        <v>40</v>
      </c>
      <c r="AZ57">
        <f t="shared" si="57"/>
        <v>39</v>
      </c>
      <c r="BA57">
        <f t="shared" si="57"/>
        <v>38</v>
      </c>
      <c r="BB57">
        <f t="shared" si="58"/>
        <v>37</v>
      </c>
      <c r="BC57">
        <f t="shared" si="58"/>
        <v>36</v>
      </c>
      <c r="BD57">
        <f t="shared" si="58"/>
        <v>35</v>
      </c>
      <c r="BE57">
        <f t="shared" si="58"/>
        <v>34</v>
      </c>
      <c r="BF57">
        <f t="shared" si="58"/>
        <v>33</v>
      </c>
      <c r="BG57">
        <f t="shared" si="58"/>
        <v>32</v>
      </c>
      <c r="BH57">
        <f t="shared" si="58"/>
        <v>31</v>
      </c>
      <c r="BI57">
        <f t="shared" si="58"/>
        <v>30</v>
      </c>
      <c r="BJ57">
        <f t="shared" si="58"/>
        <v>29</v>
      </c>
      <c r="BK57">
        <f t="shared" si="58"/>
        <v>28</v>
      </c>
      <c r="BL57">
        <f t="shared" si="58"/>
        <v>27</v>
      </c>
      <c r="BM57">
        <f t="shared" si="58"/>
        <v>26</v>
      </c>
      <c r="BN57">
        <f t="shared" si="58"/>
        <v>25</v>
      </c>
    </row>
    <row r="58" spans="2:66" x14ac:dyDescent="0.2">
      <c r="B58" s="6">
        <f>Conc_Single!B38</f>
        <v>0</v>
      </c>
      <c r="C58" s="84">
        <v>2500</v>
      </c>
      <c r="D58" s="1">
        <v>55</v>
      </c>
      <c r="E58">
        <f t="shared" si="59"/>
        <v>85</v>
      </c>
      <c r="F58">
        <f t="shared" si="59"/>
        <v>84</v>
      </c>
      <c r="G58">
        <f t="shared" si="59"/>
        <v>83</v>
      </c>
      <c r="H58">
        <f t="shared" si="59"/>
        <v>82</v>
      </c>
      <c r="I58">
        <f t="shared" si="59"/>
        <v>81</v>
      </c>
      <c r="J58">
        <f t="shared" si="59"/>
        <v>80</v>
      </c>
      <c r="K58">
        <f t="shared" si="59"/>
        <v>79</v>
      </c>
      <c r="L58">
        <f t="shared" si="59"/>
        <v>78</v>
      </c>
      <c r="M58">
        <f t="shared" si="59"/>
        <v>77</v>
      </c>
      <c r="N58">
        <f t="shared" si="59"/>
        <v>76</v>
      </c>
      <c r="O58">
        <f t="shared" si="60"/>
        <v>75</v>
      </c>
      <c r="P58">
        <f t="shared" si="60"/>
        <v>74</v>
      </c>
      <c r="Q58">
        <f t="shared" si="60"/>
        <v>73</v>
      </c>
      <c r="R58">
        <f t="shared" si="60"/>
        <v>72</v>
      </c>
      <c r="S58">
        <f t="shared" si="60"/>
        <v>71</v>
      </c>
      <c r="T58">
        <f t="shared" si="60"/>
        <v>70</v>
      </c>
      <c r="U58">
        <f t="shared" si="60"/>
        <v>69</v>
      </c>
      <c r="V58">
        <f t="shared" si="56"/>
        <v>68</v>
      </c>
      <c r="W58">
        <f t="shared" si="56"/>
        <v>67</v>
      </c>
      <c r="X58">
        <f t="shared" si="56"/>
        <v>66</v>
      </c>
      <c r="Y58">
        <f t="shared" si="56"/>
        <v>65</v>
      </c>
      <c r="Z58">
        <f t="shared" si="56"/>
        <v>64</v>
      </c>
      <c r="AA58">
        <f t="shared" si="56"/>
        <v>63</v>
      </c>
      <c r="AB58">
        <f t="shared" si="56"/>
        <v>62</v>
      </c>
      <c r="AC58">
        <f t="shared" si="56"/>
        <v>61</v>
      </c>
      <c r="AD58">
        <f t="shared" si="56"/>
        <v>60</v>
      </c>
      <c r="AE58">
        <f t="shared" si="56"/>
        <v>59</v>
      </c>
      <c r="AF58">
        <f t="shared" si="56"/>
        <v>58</v>
      </c>
      <c r="AG58">
        <f t="shared" si="56"/>
        <v>57</v>
      </c>
      <c r="AH58">
        <f t="shared" si="56"/>
        <v>56</v>
      </c>
      <c r="AI58">
        <f t="shared" si="56"/>
        <v>55</v>
      </c>
      <c r="AJ58">
        <f t="shared" si="56"/>
        <v>54</v>
      </c>
      <c r="AK58">
        <f t="shared" si="56"/>
        <v>53</v>
      </c>
      <c r="AL58">
        <f t="shared" si="57"/>
        <v>52</v>
      </c>
      <c r="AM58">
        <f t="shared" si="57"/>
        <v>51</v>
      </c>
      <c r="AN58">
        <f t="shared" si="57"/>
        <v>50</v>
      </c>
      <c r="AO58">
        <f t="shared" si="57"/>
        <v>49</v>
      </c>
      <c r="AP58">
        <f t="shared" si="57"/>
        <v>48</v>
      </c>
      <c r="AQ58">
        <f t="shared" si="57"/>
        <v>47</v>
      </c>
      <c r="AR58">
        <f t="shared" si="57"/>
        <v>46</v>
      </c>
      <c r="AS58">
        <f t="shared" si="57"/>
        <v>45</v>
      </c>
      <c r="AT58">
        <f t="shared" si="57"/>
        <v>44</v>
      </c>
      <c r="AU58">
        <f t="shared" si="57"/>
        <v>43</v>
      </c>
      <c r="AV58">
        <f t="shared" si="57"/>
        <v>42</v>
      </c>
      <c r="AW58">
        <f t="shared" si="57"/>
        <v>41</v>
      </c>
      <c r="AX58">
        <f t="shared" si="57"/>
        <v>40</v>
      </c>
      <c r="AY58">
        <f t="shared" si="57"/>
        <v>39</v>
      </c>
      <c r="AZ58">
        <f t="shared" si="57"/>
        <v>38</v>
      </c>
      <c r="BA58">
        <f t="shared" si="57"/>
        <v>37</v>
      </c>
      <c r="BB58">
        <f t="shared" si="58"/>
        <v>36</v>
      </c>
      <c r="BC58">
        <f t="shared" si="58"/>
        <v>35</v>
      </c>
      <c r="BD58">
        <f t="shared" si="58"/>
        <v>34</v>
      </c>
      <c r="BE58">
        <f t="shared" si="58"/>
        <v>33</v>
      </c>
      <c r="BF58">
        <f t="shared" si="58"/>
        <v>32</v>
      </c>
      <c r="BG58">
        <f t="shared" si="58"/>
        <v>31</v>
      </c>
      <c r="BH58">
        <f t="shared" si="58"/>
        <v>30</v>
      </c>
      <c r="BI58">
        <f t="shared" si="58"/>
        <v>29</v>
      </c>
      <c r="BJ58">
        <f t="shared" si="58"/>
        <v>28</v>
      </c>
      <c r="BK58">
        <f t="shared" si="58"/>
        <v>27</v>
      </c>
      <c r="BL58">
        <f t="shared" si="58"/>
        <v>26</v>
      </c>
      <c r="BM58">
        <f t="shared" si="58"/>
        <v>25</v>
      </c>
      <c r="BN58">
        <f t="shared" si="58"/>
        <v>24</v>
      </c>
    </row>
    <row r="59" spans="2:66" x14ac:dyDescent="0.2">
      <c r="B59" s="6">
        <f>Conc_Single!B39</f>
        <v>0</v>
      </c>
      <c r="C59" s="84">
        <v>3200</v>
      </c>
      <c r="D59" s="1">
        <v>54</v>
      </c>
      <c r="E59">
        <f t="shared" si="59"/>
        <v>84</v>
      </c>
      <c r="F59">
        <f t="shared" si="59"/>
        <v>83</v>
      </c>
      <c r="G59">
        <f t="shared" si="59"/>
        <v>82</v>
      </c>
      <c r="H59">
        <f t="shared" si="59"/>
        <v>81</v>
      </c>
      <c r="I59">
        <f t="shared" si="59"/>
        <v>80</v>
      </c>
      <c r="J59">
        <f t="shared" si="59"/>
        <v>79</v>
      </c>
      <c r="K59">
        <f t="shared" si="59"/>
        <v>78</v>
      </c>
      <c r="L59">
        <f t="shared" si="59"/>
        <v>77</v>
      </c>
      <c r="M59">
        <f t="shared" si="59"/>
        <v>76</v>
      </c>
      <c r="N59">
        <f t="shared" si="59"/>
        <v>75</v>
      </c>
      <c r="O59">
        <f t="shared" si="60"/>
        <v>74</v>
      </c>
      <c r="P59">
        <f t="shared" si="60"/>
        <v>73</v>
      </c>
      <c r="Q59">
        <f t="shared" si="60"/>
        <v>72</v>
      </c>
      <c r="R59">
        <f t="shared" si="60"/>
        <v>71</v>
      </c>
      <c r="S59">
        <f t="shared" si="60"/>
        <v>70</v>
      </c>
      <c r="T59">
        <f t="shared" si="60"/>
        <v>69</v>
      </c>
      <c r="U59">
        <f t="shared" si="60"/>
        <v>68</v>
      </c>
      <c r="V59">
        <f t="shared" si="56"/>
        <v>67</v>
      </c>
      <c r="W59">
        <f t="shared" si="56"/>
        <v>66</v>
      </c>
      <c r="X59">
        <f t="shared" si="56"/>
        <v>65</v>
      </c>
      <c r="Y59">
        <f t="shared" si="56"/>
        <v>64</v>
      </c>
      <c r="Z59">
        <f t="shared" si="56"/>
        <v>63</v>
      </c>
      <c r="AA59">
        <f t="shared" si="56"/>
        <v>62</v>
      </c>
      <c r="AB59">
        <f t="shared" si="56"/>
        <v>61</v>
      </c>
      <c r="AC59">
        <f t="shared" si="56"/>
        <v>60</v>
      </c>
      <c r="AD59">
        <f t="shared" si="56"/>
        <v>59</v>
      </c>
      <c r="AE59">
        <f t="shared" si="56"/>
        <v>58</v>
      </c>
      <c r="AF59">
        <f t="shared" si="56"/>
        <v>57</v>
      </c>
      <c r="AG59">
        <f t="shared" si="56"/>
        <v>56</v>
      </c>
      <c r="AH59">
        <f t="shared" si="56"/>
        <v>55</v>
      </c>
      <c r="AI59">
        <f t="shared" si="56"/>
        <v>54</v>
      </c>
      <c r="AJ59">
        <f t="shared" si="56"/>
        <v>53</v>
      </c>
      <c r="AK59">
        <f t="shared" ref="AK59:AR61" si="61">IF($D59+AK$1&lt;0,0,$D59+AK$1)</f>
        <v>52</v>
      </c>
      <c r="AL59">
        <f t="shared" si="61"/>
        <v>51</v>
      </c>
      <c r="AM59">
        <f t="shared" si="61"/>
        <v>50</v>
      </c>
      <c r="AN59">
        <f t="shared" si="61"/>
        <v>49</v>
      </c>
      <c r="AO59">
        <f t="shared" si="61"/>
        <v>48</v>
      </c>
      <c r="AP59">
        <f t="shared" si="61"/>
        <v>47</v>
      </c>
      <c r="AQ59">
        <f t="shared" si="61"/>
        <v>46</v>
      </c>
      <c r="AR59">
        <f t="shared" si="61"/>
        <v>45</v>
      </c>
      <c r="AS59">
        <f t="shared" si="57"/>
        <v>44</v>
      </c>
      <c r="AT59">
        <f t="shared" si="57"/>
        <v>43</v>
      </c>
      <c r="AU59">
        <f t="shared" si="57"/>
        <v>42</v>
      </c>
      <c r="AV59">
        <f t="shared" si="57"/>
        <v>41</v>
      </c>
      <c r="AW59">
        <f t="shared" si="57"/>
        <v>40</v>
      </c>
      <c r="AX59">
        <f t="shared" si="57"/>
        <v>39</v>
      </c>
      <c r="AY59">
        <f t="shared" si="57"/>
        <v>38</v>
      </c>
      <c r="AZ59">
        <f t="shared" si="57"/>
        <v>37</v>
      </c>
      <c r="BA59">
        <f t="shared" si="57"/>
        <v>36</v>
      </c>
      <c r="BB59">
        <f t="shared" si="58"/>
        <v>35</v>
      </c>
      <c r="BC59">
        <f t="shared" si="58"/>
        <v>34</v>
      </c>
      <c r="BD59">
        <f t="shared" si="58"/>
        <v>33</v>
      </c>
      <c r="BE59">
        <f t="shared" si="58"/>
        <v>32</v>
      </c>
      <c r="BF59">
        <f t="shared" si="58"/>
        <v>31</v>
      </c>
      <c r="BG59">
        <f t="shared" si="58"/>
        <v>30</v>
      </c>
      <c r="BH59">
        <f t="shared" si="58"/>
        <v>29</v>
      </c>
      <c r="BI59">
        <f t="shared" si="58"/>
        <v>28</v>
      </c>
      <c r="BJ59">
        <f t="shared" si="58"/>
        <v>27</v>
      </c>
      <c r="BK59">
        <f t="shared" si="58"/>
        <v>26</v>
      </c>
      <c r="BL59">
        <f t="shared" si="58"/>
        <v>25</v>
      </c>
      <c r="BM59">
        <f t="shared" si="58"/>
        <v>24</v>
      </c>
      <c r="BN59">
        <f t="shared" si="58"/>
        <v>23</v>
      </c>
    </row>
    <row r="60" spans="2:66" x14ac:dyDescent="0.2">
      <c r="B60" s="6">
        <f>Conc_Single!B40</f>
        <v>0</v>
      </c>
      <c r="C60" s="84">
        <v>4000</v>
      </c>
      <c r="D60" s="1">
        <v>52</v>
      </c>
      <c r="E60">
        <f t="shared" si="59"/>
        <v>82</v>
      </c>
      <c r="F60">
        <f t="shared" si="59"/>
        <v>81</v>
      </c>
      <c r="G60">
        <f t="shared" si="59"/>
        <v>80</v>
      </c>
      <c r="H60">
        <f t="shared" si="59"/>
        <v>79</v>
      </c>
      <c r="I60">
        <f t="shared" si="59"/>
        <v>78</v>
      </c>
      <c r="J60">
        <f t="shared" si="59"/>
        <v>77</v>
      </c>
      <c r="K60">
        <f t="shared" si="59"/>
        <v>76</v>
      </c>
      <c r="L60">
        <f t="shared" si="59"/>
        <v>75</v>
      </c>
      <c r="M60">
        <f t="shared" si="59"/>
        <v>74</v>
      </c>
      <c r="N60">
        <f t="shared" si="59"/>
        <v>73</v>
      </c>
      <c r="O60">
        <f t="shared" si="59"/>
        <v>72</v>
      </c>
      <c r="P60">
        <f t="shared" si="59"/>
        <v>71</v>
      </c>
      <c r="Q60">
        <f t="shared" si="59"/>
        <v>70</v>
      </c>
      <c r="R60">
        <f t="shared" si="59"/>
        <v>69</v>
      </c>
      <c r="S60">
        <f t="shared" si="59"/>
        <v>68</v>
      </c>
      <c r="T60">
        <f t="shared" si="59"/>
        <v>67</v>
      </c>
      <c r="U60">
        <f t="shared" ref="U60:AJ61" si="62">IF($D60+U$1&lt;0,0,$D60+U$1)</f>
        <v>66</v>
      </c>
      <c r="V60">
        <f t="shared" si="62"/>
        <v>65</v>
      </c>
      <c r="W60">
        <f t="shared" si="62"/>
        <v>64</v>
      </c>
      <c r="X60">
        <f t="shared" si="62"/>
        <v>63</v>
      </c>
      <c r="Y60">
        <f t="shared" si="62"/>
        <v>62</v>
      </c>
      <c r="Z60">
        <f t="shared" si="62"/>
        <v>61</v>
      </c>
      <c r="AA60">
        <f t="shared" si="62"/>
        <v>60</v>
      </c>
      <c r="AB60">
        <f t="shared" si="62"/>
        <v>59</v>
      </c>
      <c r="AC60">
        <f t="shared" si="62"/>
        <v>58</v>
      </c>
      <c r="AD60">
        <f t="shared" si="62"/>
        <v>57</v>
      </c>
      <c r="AE60">
        <f t="shared" si="62"/>
        <v>56</v>
      </c>
      <c r="AF60">
        <f t="shared" si="62"/>
        <v>55</v>
      </c>
      <c r="AG60">
        <f t="shared" si="62"/>
        <v>54</v>
      </c>
      <c r="AH60">
        <f t="shared" si="62"/>
        <v>53</v>
      </c>
      <c r="AI60">
        <f t="shared" si="62"/>
        <v>52</v>
      </c>
      <c r="AJ60">
        <f t="shared" si="62"/>
        <v>51</v>
      </c>
      <c r="AK60">
        <f t="shared" si="61"/>
        <v>50</v>
      </c>
      <c r="AL60">
        <f t="shared" si="61"/>
        <v>49</v>
      </c>
      <c r="AM60">
        <f t="shared" si="61"/>
        <v>48</v>
      </c>
      <c r="AN60">
        <f t="shared" si="61"/>
        <v>47</v>
      </c>
      <c r="AO60">
        <f t="shared" si="61"/>
        <v>46</v>
      </c>
      <c r="AP60">
        <f t="shared" si="61"/>
        <v>45</v>
      </c>
      <c r="AQ60">
        <f t="shared" si="61"/>
        <v>44</v>
      </c>
      <c r="AR60">
        <f t="shared" si="61"/>
        <v>43</v>
      </c>
      <c r="AS60">
        <f t="shared" ref="AS60:BB61" si="63">IF($D60+AS$1&lt;0,0,$D60+AS$1)</f>
        <v>42</v>
      </c>
      <c r="AT60">
        <f t="shared" si="63"/>
        <v>41</v>
      </c>
      <c r="AU60">
        <f t="shared" si="63"/>
        <v>40</v>
      </c>
      <c r="AV60">
        <f t="shared" si="63"/>
        <v>39</v>
      </c>
      <c r="AW60">
        <f t="shared" si="63"/>
        <v>38</v>
      </c>
      <c r="AX60">
        <f t="shared" si="63"/>
        <v>37</v>
      </c>
      <c r="AY60">
        <f t="shared" si="63"/>
        <v>36</v>
      </c>
      <c r="AZ60">
        <f t="shared" si="63"/>
        <v>35</v>
      </c>
      <c r="BA60">
        <f t="shared" si="63"/>
        <v>34</v>
      </c>
      <c r="BB60">
        <f t="shared" si="63"/>
        <v>33</v>
      </c>
      <c r="BC60">
        <f t="shared" ref="BC60:BN61" si="64">IF($D60+BC$1&lt;0,0,$D60+BC$1)</f>
        <v>32</v>
      </c>
      <c r="BD60">
        <f t="shared" si="64"/>
        <v>31</v>
      </c>
      <c r="BE60">
        <f t="shared" si="64"/>
        <v>30</v>
      </c>
      <c r="BF60">
        <f t="shared" si="64"/>
        <v>29</v>
      </c>
      <c r="BG60">
        <f t="shared" si="64"/>
        <v>28</v>
      </c>
      <c r="BH60">
        <f t="shared" si="64"/>
        <v>27</v>
      </c>
      <c r="BI60">
        <f t="shared" si="64"/>
        <v>26</v>
      </c>
      <c r="BJ60">
        <f t="shared" si="64"/>
        <v>25</v>
      </c>
      <c r="BK60">
        <f t="shared" si="64"/>
        <v>24</v>
      </c>
      <c r="BL60">
        <f t="shared" si="64"/>
        <v>23</v>
      </c>
      <c r="BM60">
        <f t="shared" si="64"/>
        <v>22</v>
      </c>
      <c r="BN60">
        <f t="shared" si="64"/>
        <v>21</v>
      </c>
    </row>
    <row r="61" spans="2:66" x14ac:dyDescent="0.2">
      <c r="B61" s="6">
        <f>Conc_Single!B41</f>
        <v>0</v>
      </c>
      <c r="C61">
        <v>5000</v>
      </c>
      <c r="D61" s="1">
        <v>50</v>
      </c>
      <c r="E61">
        <f t="shared" ref="E61:T61" si="65">IF($D61+E$1&lt;0,0,$D61+E$1)</f>
        <v>80</v>
      </c>
      <c r="F61">
        <f t="shared" si="65"/>
        <v>79</v>
      </c>
      <c r="G61">
        <f t="shared" si="65"/>
        <v>78</v>
      </c>
      <c r="H61">
        <f t="shared" si="65"/>
        <v>77</v>
      </c>
      <c r="I61">
        <f t="shared" si="65"/>
        <v>76</v>
      </c>
      <c r="J61">
        <f t="shared" si="65"/>
        <v>75</v>
      </c>
      <c r="K61">
        <f t="shared" si="65"/>
        <v>74</v>
      </c>
      <c r="L61">
        <f t="shared" si="65"/>
        <v>73</v>
      </c>
      <c r="M61">
        <f t="shared" si="65"/>
        <v>72</v>
      </c>
      <c r="N61">
        <f t="shared" si="65"/>
        <v>71</v>
      </c>
      <c r="O61">
        <f t="shared" si="65"/>
        <v>70</v>
      </c>
      <c r="P61">
        <f t="shared" si="65"/>
        <v>69</v>
      </c>
      <c r="Q61">
        <f t="shared" si="65"/>
        <v>68</v>
      </c>
      <c r="R61">
        <f t="shared" si="65"/>
        <v>67</v>
      </c>
      <c r="S61">
        <f t="shared" si="65"/>
        <v>66</v>
      </c>
      <c r="T61">
        <f t="shared" si="65"/>
        <v>65</v>
      </c>
      <c r="U61">
        <f t="shared" si="62"/>
        <v>64</v>
      </c>
      <c r="V61">
        <f t="shared" si="62"/>
        <v>63</v>
      </c>
      <c r="W61">
        <f t="shared" si="62"/>
        <v>62</v>
      </c>
      <c r="X61">
        <f t="shared" si="62"/>
        <v>61</v>
      </c>
      <c r="Y61">
        <f t="shared" si="62"/>
        <v>60</v>
      </c>
      <c r="Z61">
        <f t="shared" si="62"/>
        <v>59</v>
      </c>
      <c r="AA61">
        <f t="shared" si="62"/>
        <v>58</v>
      </c>
      <c r="AB61">
        <f t="shared" si="62"/>
        <v>57</v>
      </c>
      <c r="AC61">
        <f t="shared" si="62"/>
        <v>56</v>
      </c>
      <c r="AD61">
        <f t="shared" si="62"/>
        <v>55</v>
      </c>
      <c r="AE61">
        <f t="shared" si="62"/>
        <v>54</v>
      </c>
      <c r="AF61">
        <f t="shared" si="62"/>
        <v>53</v>
      </c>
      <c r="AG61">
        <f t="shared" si="62"/>
        <v>52</v>
      </c>
      <c r="AH61">
        <f t="shared" si="62"/>
        <v>51</v>
      </c>
      <c r="AI61">
        <f t="shared" si="62"/>
        <v>50</v>
      </c>
      <c r="AJ61">
        <f t="shared" si="62"/>
        <v>49</v>
      </c>
      <c r="AK61">
        <f t="shared" si="61"/>
        <v>48</v>
      </c>
      <c r="AL61">
        <f t="shared" si="61"/>
        <v>47</v>
      </c>
      <c r="AM61">
        <f t="shared" si="61"/>
        <v>46</v>
      </c>
      <c r="AN61">
        <f t="shared" si="61"/>
        <v>45</v>
      </c>
      <c r="AO61">
        <f t="shared" si="61"/>
        <v>44</v>
      </c>
      <c r="AP61">
        <f t="shared" si="61"/>
        <v>43</v>
      </c>
      <c r="AQ61">
        <f t="shared" si="61"/>
        <v>42</v>
      </c>
      <c r="AR61">
        <f t="shared" si="61"/>
        <v>41</v>
      </c>
      <c r="AS61">
        <f t="shared" si="63"/>
        <v>40</v>
      </c>
      <c r="AT61">
        <f t="shared" si="63"/>
        <v>39</v>
      </c>
      <c r="AU61">
        <f t="shared" si="63"/>
        <v>38</v>
      </c>
      <c r="AV61">
        <f t="shared" si="63"/>
        <v>37</v>
      </c>
      <c r="AW61">
        <f t="shared" si="63"/>
        <v>36</v>
      </c>
      <c r="AX61">
        <f t="shared" si="63"/>
        <v>35</v>
      </c>
      <c r="AY61">
        <f t="shared" si="63"/>
        <v>34</v>
      </c>
      <c r="AZ61">
        <f t="shared" si="63"/>
        <v>33</v>
      </c>
      <c r="BA61">
        <f t="shared" si="63"/>
        <v>32</v>
      </c>
      <c r="BB61">
        <f t="shared" si="63"/>
        <v>31</v>
      </c>
      <c r="BC61">
        <f t="shared" si="64"/>
        <v>30</v>
      </c>
      <c r="BD61">
        <f t="shared" si="64"/>
        <v>29</v>
      </c>
      <c r="BE61">
        <f t="shared" si="64"/>
        <v>28</v>
      </c>
      <c r="BF61">
        <f t="shared" si="64"/>
        <v>27</v>
      </c>
      <c r="BG61">
        <f t="shared" si="64"/>
        <v>26</v>
      </c>
      <c r="BH61">
        <f t="shared" si="64"/>
        <v>25</v>
      </c>
      <c r="BI61">
        <f t="shared" si="64"/>
        <v>24</v>
      </c>
      <c r="BJ61">
        <f t="shared" si="64"/>
        <v>23</v>
      </c>
      <c r="BK61">
        <f t="shared" si="64"/>
        <v>22</v>
      </c>
      <c r="BL61">
        <f t="shared" si="64"/>
        <v>21</v>
      </c>
      <c r="BM61">
        <f t="shared" si="64"/>
        <v>20</v>
      </c>
      <c r="BN61">
        <f t="shared" si="64"/>
        <v>19</v>
      </c>
    </row>
    <row r="63" spans="2:66" x14ac:dyDescent="0.2">
      <c r="C63">
        <v>100</v>
      </c>
      <c r="D63">
        <f>IF(D44-$B44&lt;0,0,D44-$B44)</f>
        <v>27</v>
      </c>
      <c r="E63">
        <f t="shared" ref="E63:BN63" si="66">IF(E44-$B44&lt;0,0,E44-$B44)</f>
        <v>57</v>
      </c>
      <c r="F63">
        <f t="shared" si="66"/>
        <v>56</v>
      </c>
      <c r="G63">
        <f t="shared" si="66"/>
        <v>55</v>
      </c>
      <c r="H63">
        <f t="shared" si="66"/>
        <v>54</v>
      </c>
      <c r="I63">
        <f t="shared" si="66"/>
        <v>53</v>
      </c>
      <c r="J63">
        <f t="shared" si="66"/>
        <v>52</v>
      </c>
      <c r="K63">
        <f t="shared" si="66"/>
        <v>51</v>
      </c>
      <c r="L63">
        <f t="shared" si="66"/>
        <v>50</v>
      </c>
      <c r="M63">
        <f t="shared" si="66"/>
        <v>49</v>
      </c>
      <c r="N63">
        <f t="shared" si="66"/>
        <v>48</v>
      </c>
      <c r="O63">
        <f t="shared" si="66"/>
        <v>47</v>
      </c>
      <c r="P63">
        <f t="shared" si="66"/>
        <v>46</v>
      </c>
      <c r="Q63">
        <f t="shared" si="66"/>
        <v>45</v>
      </c>
      <c r="R63">
        <f t="shared" si="66"/>
        <v>44</v>
      </c>
      <c r="S63">
        <f t="shared" si="66"/>
        <v>43</v>
      </c>
      <c r="T63">
        <f t="shared" si="66"/>
        <v>42</v>
      </c>
      <c r="U63">
        <f t="shared" si="66"/>
        <v>41</v>
      </c>
      <c r="V63">
        <f t="shared" si="66"/>
        <v>40</v>
      </c>
      <c r="W63">
        <f t="shared" si="66"/>
        <v>39</v>
      </c>
      <c r="X63">
        <f t="shared" si="66"/>
        <v>38</v>
      </c>
      <c r="Y63">
        <f t="shared" si="66"/>
        <v>37</v>
      </c>
      <c r="Z63">
        <f t="shared" si="66"/>
        <v>36</v>
      </c>
      <c r="AA63">
        <f t="shared" si="66"/>
        <v>35</v>
      </c>
      <c r="AB63">
        <f t="shared" si="66"/>
        <v>34</v>
      </c>
      <c r="AC63">
        <f t="shared" si="66"/>
        <v>33</v>
      </c>
      <c r="AD63">
        <f t="shared" si="66"/>
        <v>32</v>
      </c>
      <c r="AE63">
        <f t="shared" si="66"/>
        <v>31</v>
      </c>
      <c r="AF63">
        <f t="shared" si="66"/>
        <v>30</v>
      </c>
      <c r="AG63">
        <f t="shared" si="66"/>
        <v>29</v>
      </c>
      <c r="AH63">
        <f t="shared" si="66"/>
        <v>28</v>
      </c>
      <c r="AI63">
        <f t="shared" si="66"/>
        <v>27</v>
      </c>
      <c r="AJ63">
        <f t="shared" si="66"/>
        <v>26</v>
      </c>
      <c r="AK63">
        <f t="shared" si="66"/>
        <v>25</v>
      </c>
      <c r="AL63">
        <f t="shared" si="66"/>
        <v>24</v>
      </c>
      <c r="AM63">
        <f t="shared" si="66"/>
        <v>23</v>
      </c>
      <c r="AN63">
        <f t="shared" si="66"/>
        <v>22</v>
      </c>
      <c r="AO63">
        <f t="shared" si="66"/>
        <v>21</v>
      </c>
      <c r="AP63">
        <f t="shared" si="66"/>
        <v>20</v>
      </c>
      <c r="AQ63">
        <f t="shared" si="66"/>
        <v>19</v>
      </c>
      <c r="AR63">
        <f t="shared" si="66"/>
        <v>18</v>
      </c>
      <c r="AS63">
        <f t="shared" si="66"/>
        <v>17</v>
      </c>
      <c r="AT63">
        <f t="shared" si="66"/>
        <v>16</v>
      </c>
      <c r="AU63">
        <f t="shared" si="66"/>
        <v>15</v>
      </c>
      <c r="AV63">
        <f t="shared" si="66"/>
        <v>14</v>
      </c>
      <c r="AW63">
        <f t="shared" si="66"/>
        <v>13</v>
      </c>
      <c r="AX63">
        <f t="shared" si="66"/>
        <v>12</v>
      </c>
      <c r="AY63">
        <f t="shared" si="66"/>
        <v>11</v>
      </c>
      <c r="AZ63">
        <f t="shared" si="66"/>
        <v>10</v>
      </c>
      <c r="BA63">
        <f t="shared" si="66"/>
        <v>9</v>
      </c>
      <c r="BB63">
        <f t="shared" si="66"/>
        <v>8</v>
      </c>
      <c r="BC63">
        <f t="shared" si="66"/>
        <v>7</v>
      </c>
      <c r="BD63">
        <f t="shared" si="66"/>
        <v>6</v>
      </c>
      <c r="BE63">
        <f t="shared" si="66"/>
        <v>5</v>
      </c>
      <c r="BF63">
        <f t="shared" si="66"/>
        <v>4</v>
      </c>
      <c r="BG63">
        <f t="shared" si="66"/>
        <v>3</v>
      </c>
      <c r="BH63">
        <f t="shared" si="66"/>
        <v>2</v>
      </c>
      <c r="BI63">
        <f t="shared" si="66"/>
        <v>1</v>
      </c>
      <c r="BJ63">
        <f t="shared" si="66"/>
        <v>0</v>
      </c>
      <c r="BK63">
        <f t="shared" si="66"/>
        <v>0</v>
      </c>
      <c r="BL63">
        <f t="shared" si="66"/>
        <v>0</v>
      </c>
      <c r="BM63">
        <f t="shared" si="66"/>
        <v>0</v>
      </c>
      <c r="BN63">
        <f t="shared" si="66"/>
        <v>0</v>
      </c>
    </row>
    <row r="64" spans="2:66" x14ac:dyDescent="0.2">
      <c r="C64" s="83">
        <v>125</v>
      </c>
      <c r="D64">
        <f t="shared" ref="D64:BN64" si="67">IF(D45-$B45&lt;0,0,D45-$B45)</f>
        <v>32</v>
      </c>
      <c r="E64">
        <f t="shared" si="67"/>
        <v>62</v>
      </c>
      <c r="F64">
        <f t="shared" si="67"/>
        <v>61</v>
      </c>
      <c r="G64">
        <f t="shared" si="67"/>
        <v>60</v>
      </c>
      <c r="H64">
        <f t="shared" si="67"/>
        <v>59</v>
      </c>
      <c r="I64">
        <f t="shared" si="67"/>
        <v>58</v>
      </c>
      <c r="J64">
        <f t="shared" si="67"/>
        <v>57</v>
      </c>
      <c r="K64">
        <f t="shared" si="67"/>
        <v>56</v>
      </c>
      <c r="L64">
        <f t="shared" si="67"/>
        <v>55</v>
      </c>
      <c r="M64">
        <f t="shared" si="67"/>
        <v>54</v>
      </c>
      <c r="N64">
        <f t="shared" si="67"/>
        <v>53</v>
      </c>
      <c r="O64">
        <f t="shared" si="67"/>
        <v>52</v>
      </c>
      <c r="P64">
        <f t="shared" si="67"/>
        <v>51</v>
      </c>
      <c r="Q64">
        <f t="shared" si="67"/>
        <v>50</v>
      </c>
      <c r="R64">
        <f t="shared" si="67"/>
        <v>49</v>
      </c>
      <c r="S64">
        <f t="shared" si="67"/>
        <v>48</v>
      </c>
      <c r="T64">
        <f t="shared" si="67"/>
        <v>47</v>
      </c>
      <c r="U64">
        <f t="shared" si="67"/>
        <v>46</v>
      </c>
      <c r="V64">
        <f t="shared" si="67"/>
        <v>45</v>
      </c>
      <c r="W64">
        <f t="shared" si="67"/>
        <v>44</v>
      </c>
      <c r="X64">
        <f t="shared" si="67"/>
        <v>43</v>
      </c>
      <c r="Y64">
        <f t="shared" si="67"/>
        <v>42</v>
      </c>
      <c r="Z64">
        <f t="shared" si="67"/>
        <v>41</v>
      </c>
      <c r="AA64">
        <f t="shared" si="67"/>
        <v>40</v>
      </c>
      <c r="AB64">
        <f t="shared" si="67"/>
        <v>39</v>
      </c>
      <c r="AC64">
        <f t="shared" si="67"/>
        <v>38</v>
      </c>
      <c r="AD64">
        <f t="shared" si="67"/>
        <v>37</v>
      </c>
      <c r="AE64">
        <f t="shared" si="67"/>
        <v>36</v>
      </c>
      <c r="AF64">
        <f t="shared" si="67"/>
        <v>35</v>
      </c>
      <c r="AG64">
        <f t="shared" si="67"/>
        <v>34</v>
      </c>
      <c r="AH64">
        <f t="shared" si="67"/>
        <v>33</v>
      </c>
      <c r="AI64">
        <f t="shared" si="67"/>
        <v>32</v>
      </c>
      <c r="AJ64">
        <f t="shared" si="67"/>
        <v>31</v>
      </c>
      <c r="AK64">
        <f t="shared" si="67"/>
        <v>30</v>
      </c>
      <c r="AL64">
        <f t="shared" si="67"/>
        <v>29</v>
      </c>
      <c r="AM64">
        <f t="shared" si="67"/>
        <v>28</v>
      </c>
      <c r="AN64">
        <f t="shared" si="67"/>
        <v>27</v>
      </c>
      <c r="AO64">
        <f t="shared" si="67"/>
        <v>26</v>
      </c>
      <c r="AP64">
        <f t="shared" si="67"/>
        <v>25</v>
      </c>
      <c r="AQ64">
        <f t="shared" si="67"/>
        <v>24</v>
      </c>
      <c r="AR64">
        <f t="shared" si="67"/>
        <v>23</v>
      </c>
      <c r="AS64">
        <f t="shared" si="67"/>
        <v>22</v>
      </c>
      <c r="AT64">
        <f t="shared" si="67"/>
        <v>21</v>
      </c>
      <c r="AU64">
        <f t="shared" si="67"/>
        <v>20</v>
      </c>
      <c r="AV64">
        <f t="shared" si="67"/>
        <v>19</v>
      </c>
      <c r="AW64">
        <f t="shared" si="67"/>
        <v>18</v>
      </c>
      <c r="AX64">
        <f t="shared" si="67"/>
        <v>17</v>
      </c>
      <c r="AY64">
        <f t="shared" si="67"/>
        <v>16</v>
      </c>
      <c r="AZ64">
        <f t="shared" si="67"/>
        <v>15</v>
      </c>
      <c r="BA64">
        <f t="shared" si="67"/>
        <v>14</v>
      </c>
      <c r="BB64">
        <f t="shared" si="67"/>
        <v>13</v>
      </c>
      <c r="BC64">
        <f t="shared" si="67"/>
        <v>12</v>
      </c>
      <c r="BD64">
        <f t="shared" si="67"/>
        <v>11</v>
      </c>
      <c r="BE64">
        <f t="shared" si="67"/>
        <v>10</v>
      </c>
      <c r="BF64">
        <f t="shared" si="67"/>
        <v>9</v>
      </c>
      <c r="BG64">
        <f t="shared" si="67"/>
        <v>8</v>
      </c>
      <c r="BH64">
        <f t="shared" si="67"/>
        <v>7</v>
      </c>
      <c r="BI64">
        <f t="shared" si="67"/>
        <v>6</v>
      </c>
      <c r="BJ64">
        <f t="shared" si="67"/>
        <v>5</v>
      </c>
      <c r="BK64">
        <f t="shared" si="67"/>
        <v>4</v>
      </c>
      <c r="BL64">
        <f t="shared" si="67"/>
        <v>3</v>
      </c>
      <c r="BM64">
        <f t="shared" si="67"/>
        <v>2</v>
      </c>
      <c r="BN64">
        <f t="shared" si="67"/>
        <v>1</v>
      </c>
    </row>
    <row r="65" spans="3:66" x14ac:dyDescent="0.2">
      <c r="C65" s="83">
        <v>160</v>
      </c>
      <c r="D65">
        <f t="shared" ref="D65:BN65" si="68">IF(D46-$B46&lt;0,0,D46-$B46)</f>
        <v>37</v>
      </c>
      <c r="E65">
        <f t="shared" si="68"/>
        <v>67</v>
      </c>
      <c r="F65">
        <f t="shared" si="68"/>
        <v>66</v>
      </c>
      <c r="G65">
        <f t="shared" si="68"/>
        <v>65</v>
      </c>
      <c r="H65">
        <f t="shared" si="68"/>
        <v>64</v>
      </c>
      <c r="I65">
        <f t="shared" si="68"/>
        <v>63</v>
      </c>
      <c r="J65">
        <f t="shared" si="68"/>
        <v>62</v>
      </c>
      <c r="K65">
        <f t="shared" si="68"/>
        <v>61</v>
      </c>
      <c r="L65">
        <f t="shared" si="68"/>
        <v>60</v>
      </c>
      <c r="M65">
        <f t="shared" si="68"/>
        <v>59</v>
      </c>
      <c r="N65">
        <f t="shared" si="68"/>
        <v>58</v>
      </c>
      <c r="O65">
        <f t="shared" si="68"/>
        <v>57</v>
      </c>
      <c r="P65">
        <f t="shared" si="68"/>
        <v>56</v>
      </c>
      <c r="Q65">
        <f t="shared" si="68"/>
        <v>55</v>
      </c>
      <c r="R65">
        <f t="shared" si="68"/>
        <v>54</v>
      </c>
      <c r="S65">
        <f t="shared" si="68"/>
        <v>53</v>
      </c>
      <c r="T65">
        <f t="shared" si="68"/>
        <v>52</v>
      </c>
      <c r="U65">
        <f t="shared" si="68"/>
        <v>51</v>
      </c>
      <c r="V65">
        <f t="shared" si="68"/>
        <v>50</v>
      </c>
      <c r="W65">
        <f t="shared" si="68"/>
        <v>49</v>
      </c>
      <c r="X65">
        <f t="shared" si="68"/>
        <v>48</v>
      </c>
      <c r="Y65">
        <f t="shared" si="68"/>
        <v>47</v>
      </c>
      <c r="Z65">
        <f t="shared" si="68"/>
        <v>46</v>
      </c>
      <c r="AA65">
        <f t="shared" si="68"/>
        <v>45</v>
      </c>
      <c r="AB65">
        <f t="shared" si="68"/>
        <v>44</v>
      </c>
      <c r="AC65">
        <f t="shared" si="68"/>
        <v>43</v>
      </c>
      <c r="AD65">
        <f t="shared" si="68"/>
        <v>42</v>
      </c>
      <c r="AE65">
        <f t="shared" si="68"/>
        <v>41</v>
      </c>
      <c r="AF65">
        <f t="shared" si="68"/>
        <v>40</v>
      </c>
      <c r="AG65">
        <f t="shared" si="68"/>
        <v>39</v>
      </c>
      <c r="AH65">
        <f t="shared" si="68"/>
        <v>38</v>
      </c>
      <c r="AI65">
        <f t="shared" si="68"/>
        <v>37</v>
      </c>
      <c r="AJ65">
        <f t="shared" si="68"/>
        <v>36</v>
      </c>
      <c r="AK65">
        <f t="shared" si="68"/>
        <v>35</v>
      </c>
      <c r="AL65">
        <f t="shared" si="68"/>
        <v>34</v>
      </c>
      <c r="AM65">
        <f t="shared" si="68"/>
        <v>33</v>
      </c>
      <c r="AN65">
        <f t="shared" si="68"/>
        <v>32</v>
      </c>
      <c r="AO65">
        <f t="shared" si="68"/>
        <v>31</v>
      </c>
      <c r="AP65">
        <f t="shared" si="68"/>
        <v>30</v>
      </c>
      <c r="AQ65">
        <f t="shared" si="68"/>
        <v>29</v>
      </c>
      <c r="AR65">
        <f t="shared" si="68"/>
        <v>28</v>
      </c>
      <c r="AS65">
        <f t="shared" si="68"/>
        <v>27</v>
      </c>
      <c r="AT65">
        <f t="shared" si="68"/>
        <v>26</v>
      </c>
      <c r="AU65">
        <f t="shared" si="68"/>
        <v>25</v>
      </c>
      <c r="AV65">
        <f t="shared" si="68"/>
        <v>24</v>
      </c>
      <c r="AW65">
        <f t="shared" si="68"/>
        <v>23</v>
      </c>
      <c r="AX65">
        <f t="shared" si="68"/>
        <v>22</v>
      </c>
      <c r="AY65">
        <f t="shared" si="68"/>
        <v>21</v>
      </c>
      <c r="AZ65">
        <f t="shared" si="68"/>
        <v>20</v>
      </c>
      <c r="BA65">
        <f t="shared" si="68"/>
        <v>19</v>
      </c>
      <c r="BB65">
        <f t="shared" si="68"/>
        <v>18</v>
      </c>
      <c r="BC65">
        <f t="shared" si="68"/>
        <v>17</v>
      </c>
      <c r="BD65">
        <f t="shared" si="68"/>
        <v>16</v>
      </c>
      <c r="BE65">
        <f t="shared" si="68"/>
        <v>15</v>
      </c>
      <c r="BF65">
        <f t="shared" si="68"/>
        <v>14</v>
      </c>
      <c r="BG65">
        <f t="shared" si="68"/>
        <v>13</v>
      </c>
      <c r="BH65">
        <f t="shared" si="68"/>
        <v>12</v>
      </c>
      <c r="BI65">
        <f t="shared" si="68"/>
        <v>11</v>
      </c>
      <c r="BJ65">
        <f t="shared" si="68"/>
        <v>10</v>
      </c>
      <c r="BK65">
        <f t="shared" si="68"/>
        <v>9</v>
      </c>
      <c r="BL65">
        <f t="shared" si="68"/>
        <v>8</v>
      </c>
      <c r="BM65">
        <f t="shared" si="68"/>
        <v>7</v>
      </c>
      <c r="BN65">
        <f t="shared" si="68"/>
        <v>6</v>
      </c>
    </row>
    <row r="66" spans="3:66" x14ac:dyDescent="0.2">
      <c r="C66" s="83">
        <v>200</v>
      </c>
      <c r="D66">
        <f t="shared" ref="D66:BN66" si="69">IF(D47-$B47&lt;0,0,D47-$B47)</f>
        <v>42</v>
      </c>
      <c r="E66">
        <f t="shared" si="69"/>
        <v>72</v>
      </c>
      <c r="F66">
        <f t="shared" si="69"/>
        <v>71</v>
      </c>
      <c r="G66">
        <f t="shared" si="69"/>
        <v>70</v>
      </c>
      <c r="H66">
        <f t="shared" si="69"/>
        <v>69</v>
      </c>
      <c r="I66">
        <f t="shared" si="69"/>
        <v>68</v>
      </c>
      <c r="J66">
        <f t="shared" si="69"/>
        <v>67</v>
      </c>
      <c r="K66">
        <f t="shared" si="69"/>
        <v>66</v>
      </c>
      <c r="L66">
        <f t="shared" si="69"/>
        <v>65</v>
      </c>
      <c r="M66">
        <f t="shared" si="69"/>
        <v>64</v>
      </c>
      <c r="N66">
        <f t="shared" si="69"/>
        <v>63</v>
      </c>
      <c r="O66">
        <f t="shared" si="69"/>
        <v>62</v>
      </c>
      <c r="P66">
        <f t="shared" si="69"/>
        <v>61</v>
      </c>
      <c r="Q66">
        <f t="shared" si="69"/>
        <v>60</v>
      </c>
      <c r="R66">
        <f t="shared" si="69"/>
        <v>59</v>
      </c>
      <c r="S66">
        <f t="shared" si="69"/>
        <v>58</v>
      </c>
      <c r="T66">
        <f t="shared" si="69"/>
        <v>57</v>
      </c>
      <c r="U66">
        <f t="shared" si="69"/>
        <v>56</v>
      </c>
      <c r="V66">
        <f t="shared" si="69"/>
        <v>55</v>
      </c>
      <c r="W66">
        <f t="shared" si="69"/>
        <v>54</v>
      </c>
      <c r="X66">
        <f t="shared" si="69"/>
        <v>53</v>
      </c>
      <c r="Y66">
        <f t="shared" si="69"/>
        <v>52</v>
      </c>
      <c r="Z66">
        <f t="shared" si="69"/>
        <v>51</v>
      </c>
      <c r="AA66">
        <f t="shared" si="69"/>
        <v>50</v>
      </c>
      <c r="AB66">
        <f t="shared" si="69"/>
        <v>49</v>
      </c>
      <c r="AC66">
        <f t="shared" si="69"/>
        <v>48</v>
      </c>
      <c r="AD66">
        <f t="shared" si="69"/>
        <v>47</v>
      </c>
      <c r="AE66">
        <f t="shared" si="69"/>
        <v>46</v>
      </c>
      <c r="AF66">
        <f t="shared" si="69"/>
        <v>45</v>
      </c>
      <c r="AG66">
        <f t="shared" si="69"/>
        <v>44</v>
      </c>
      <c r="AH66">
        <f t="shared" si="69"/>
        <v>43</v>
      </c>
      <c r="AI66">
        <f t="shared" si="69"/>
        <v>42</v>
      </c>
      <c r="AJ66">
        <f t="shared" si="69"/>
        <v>41</v>
      </c>
      <c r="AK66">
        <f t="shared" si="69"/>
        <v>40</v>
      </c>
      <c r="AL66">
        <f t="shared" si="69"/>
        <v>39</v>
      </c>
      <c r="AM66">
        <f t="shared" si="69"/>
        <v>38</v>
      </c>
      <c r="AN66">
        <f t="shared" si="69"/>
        <v>37</v>
      </c>
      <c r="AO66">
        <f t="shared" si="69"/>
        <v>36</v>
      </c>
      <c r="AP66">
        <f t="shared" si="69"/>
        <v>35</v>
      </c>
      <c r="AQ66">
        <f t="shared" si="69"/>
        <v>34</v>
      </c>
      <c r="AR66">
        <f t="shared" si="69"/>
        <v>33</v>
      </c>
      <c r="AS66">
        <f t="shared" si="69"/>
        <v>32</v>
      </c>
      <c r="AT66">
        <f t="shared" si="69"/>
        <v>31</v>
      </c>
      <c r="AU66">
        <f t="shared" si="69"/>
        <v>30</v>
      </c>
      <c r="AV66">
        <f t="shared" si="69"/>
        <v>29</v>
      </c>
      <c r="AW66">
        <f t="shared" si="69"/>
        <v>28</v>
      </c>
      <c r="AX66">
        <f t="shared" si="69"/>
        <v>27</v>
      </c>
      <c r="AY66">
        <f t="shared" si="69"/>
        <v>26</v>
      </c>
      <c r="AZ66">
        <f t="shared" si="69"/>
        <v>25</v>
      </c>
      <c r="BA66">
        <f t="shared" si="69"/>
        <v>24</v>
      </c>
      <c r="BB66">
        <f t="shared" si="69"/>
        <v>23</v>
      </c>
      <c r="BC66">
        <f t="shared" si="69"/>
        <v>22</v>
      </c>
      <c r="BD66">
        <f t="shared" si="69"/>
        <v>21</v>
      </c>
      <c r="BE66">
        <f t="shared" si="69"/>
        <v>20</v>
      </c>
      <c r="BF66">
        <f t="shared" si="69"/>
        <v>19</v>
      </c>
      <c r="BG66">
        <f t="shared" si="69"/>
        <v>18</v>
      </c>
      <c r="BH66">
        <f t="shared" si="69"/>
        <v>17</v>
      </c>
      <c r="BI66">
        <f t="shared" si="69"/>
        <v>16</v>
      </c>
      <c r="BJ66">
        <f t="shared" si="69"/>
        <v>15</v>
      </c>
      <c r="BK66">
        <f t="shared" si="69"/>
        <v>14</v>
      </c>
      <c r="BL66">
        <f t="shared" si="69"/>
        <v>13</v>
      </c>
      <c r="BM66">
        <f t="shared" si="69"/>
        <v>12</v>
      </c>
      <c r="BN66">
        <f t="shared" si="69"/>
        <v>11</v>
      </c>
    </row>
    <row r="67" spans="3:66" x14ac:dyDescent="0.2">
      <c r="C67" s="83">
        <v>250</v>
      </c>
      <c r="D67">
        <f t="shared" ref="D67:BN67" si="70">IF(D48-$B48&lt;0,0,D48-$B48)</f>
        <v>45</v>
      </c>
      <c r="E67">
        <f t="shared" si="70"/>
        <v>75</v>
      </c>
      <c r="F67">
        <f t="shared" si="70"/>
        <v>74</v>
      </c>
      <c r="G67">
        <f t="shared" si="70"/>
        <v>73</v>
      </c>
      <c r="H67">
        <f t="shared" si="70"/>
        <v>72</v>
      </c>
      <c r="I67">
        <f t="shared" si="70"/>
        <v>71</v>
      </c>
      <c r="J67">
        <f t="shared" si="70"/>
        <v>70</v>
      </c>
      <c r="K67">
        <f t="shared" si="70"/>
        <v>69</v>
      </c>
      <c r="L67">
        <f t="shared" si="70"/>
        <v>68</v>
      </c>
      <c r="M67">
        <f t="shared" si="70"/>
        <v>67</v>
      </c>
      <c r="N67">
        <f t="shared" si="70"/>
        <v>66</v>
      </c>
      <c r="O67">
        <f t="shared" si="70"/>
        <v>65</v>
      </c>
      <c r="P67">
        <f t="shared" si="70"/>
        <v>64</v>
      </c>
      <c r="Q67">
        <f t="shared" si="70"/>
        <v>63</v>
      </c>
      <c r="R67">
        <f t="shared" si="70"/>
        <v>62</v>
      </c>
      <c r="S67">
        <f t="shared" si="70"/>
        <v>61</v>
      </c>
      <c r="T67">
        <f t="shared" si="70"/>
        <v>60</v>
      </c>
      <c r="U67">
        <f t="shared" si="70"/>
        <v>59</v>
      </c>
      <c r="V67">
        <f t="shared" si="70"/>
        <v>58</v>
      </c>
      <c r="W67">
        <f t="shared" si="70"/>
        <v>57</v>
      </c>
      <c r="X67">
        <f t="shared" si="70"/>
        <v>56</v>
      </c>
      <c r="Y67">
        <f t="shared" si="70"/>
        <v>55</v>
      </c>
      <c r="Z67">
        <f t="shared" si="70"/>
        <v>54</v>
      </c>
      <c r="AA67">
        <f t="shared" si="70"/>
        <v>53</v>
      </c>
      <c r="AB67">
        <f t="shared" si="70"/>
        <v>52</v>
      </c>
      <c r="AC67">
        <f t="shared" si="70"/>
        <v>51</v>
      </c>
      <c r="AD67">
        <f t="shared" si="70"/>
        <v>50</v>
      </c>
      <c r="AE67">
        <f t="shared" si="70"/>
        <v>49</v>
      </c>
      <c r="AF67">
        <f t="shared" si="70"/>
        <v>48</v>
      </c>
      <c r="AG67">
        <f t="shared" si="70"/>
        <v>47</v>
      </c>
      <c r="AH67">
        <f t="shared" si="70"/>
        <v>46</v>
      </c>
      <c r="AI67">
        <f t="shared" si="70"/>
        <v>45</v>
      </c>
      <c r="AJ67">
        <f t="shared" si="70"/>
        <v>44</v>
      </c>
      <c r="AK67">
        <f t="shared" si="70"/>
        <v>43</v>
      </c>
      <c r="AL67">
        <f t="shared" si="70"/>
        <v>42</v>
      </c>
      <c r="AM67">
        <f t="shared" si="70"/>
        <v>41</v>
      </c>
      <c r="AN67">
        <f t="shared" si="70"/>
        <v>40</v>
      </c>
      <c r="AO67">
        <f t="shared" si="70"/>
        <v>39</v>
      </c>
      <c r="AP67">
        <f t="shared" si="70"/>
        <v>38</v>
      </c>
      <c r="AQ67">
        <f t="shared" si="70"/>
        <v>37</v>
      </c>
      <c r="AR67">
        <f t="shared" si="70"/>
        <v>36</v>
      </c>
      <c r="AS67">
        <f t="shared" si="70"/>
        <v>35</v>
      </c>
      <c r="AT67">
        <f t="shared" si="70"/>
        <v>34</v>
      </c>
      <c r="AU67">
        <f t="shared" si="70"/>
        <v>33</v>
      </c>
      <c r="AV67">
        <f t="shared" si="70"/>
        <v>32</v>
      </c>
      <c r="AW67">
        <f t="shared" si="70"/>
        <v>31</v>
      </c>
      <c r="AX67">
        <f t="shared" si="70"/>
        <v>30</v>
      </c>
      <c r="AY67">
        <f t="shared" si="70"/>
        <v>29</v>
      </c>
      <c r="AZ67">
        <f t="shared" si="70"/>
        <v>28</v>
      </c>
      <c r="BA67">
        <f t="shared" si="70"/>
        <v>27</v>
      </c>
      <c r="BB67">
        <f t="shared" si="70"/>
        <v>26</v>
      </c>
      <c r="BC67">
        <f t="shared" si="70"/>
        <v>25</v>
      </c>
      <c r="BD67">
        <f t="shared" si="70"/>
        <v>24</v>
      </c>
      <c r="BE67">
        <f t="shared" si="70"/>
        <v>23</v>
      </c>
      <c r="BF67">
        <f t="shared" si="70"/>
        <v>22</v>
      </c>
      <c r="BG67">
        <f t="shared" si="70"/>
        <v>21</v>
      </c>
      <c r="BH67">
        <f t="shared" si="70"/>
        <v>20</v>
      </c>
      <c r="BI67">
        <f t="shared" si="70"/>
        <v>19</v>
      </c>
      <c r="BJ67">
        <f t="shared" si="70"/>
        <v>18</v>
      </c>
      <c r="BK67">
        <f t="shared" si="70"/>
        <v>17</v>
      </c>
      <c r="BL67">
        <f t="shared" si="70"/>
        <v>16</v>
      </c>
      <c r="BM67">
        <f t="shared" si="70"/>
        <v>15</v>
      </c>
      <c r="BN67">
        <f t="shared" si="70"/>
        <v>14</v>
      </c>
    </row>
    <row r="68" spans="3:66" x14ac:dyDescent="0.2">
      <c r="C68" s="83">
        <v>320</v>
      </c>
      <c r="D68">
        <f t="shared" ref="D68:BN68" si="71">IF(D49-$B49&lt;0,0,D49-$B49)</f>
        <v>48</v>
      </c>
      <c r="E68">
        <f t="shared" si="71"/>
        <v>78</v>
      </c>
      <c r="F68">
        <f t="shared" si="71"/>
        <v>77</v>
      </c>
      <c r="G68">
        <f t="shared" si="71"/>
        <v>76</v>
      </c>
      <c r="H68">
        <f t="shared" si="71"/>
        <v>75</v>
      </c>
      <c r="I68">
        <f t="shared" si="71"/>
        <v>74</v>
      </c>
      <c r="J68">
        <f t="shared" si="71"/>
        <v>73</v>
      </c>
      <c r="K68">
        <f t="shared" si="71"/>
        <v>72</v>
      </c>
      <c r="L68">
        <f t="shared" si="71"/>
        <v>71</v>
      </c>
      <c r="M68">
        <f t="shared" si="71"/>
        <v>70</v>
      </c>
      <c r="N68">
        <f t="shared" si="71"/>
        <v>69</v>
      </c>
      <c r="O68">
        <f t="shared" si="71"/>
        <v>68</v>
      </c>
      <c r="P68">
        <f t="shared" si="71"/>
        <v>67</v>
      </c>
      <c r="Q68">
        <f t="shared" si="71"/>
        <v>66</v>
      </c>
      <c r="R68">
        <f t="shared" si="71"/>
        <v>65</v>
      </c>
      <c r="S68">
        <f t="shared" si="71"/>
        <v>64</v>
      </c>
      <c r="T68">
        <f t="shared" si="71"/>
        <v>63</v>
      </c>
      <c r="U68">
        <f t="shared" si="71"/>
        <v>62</v>
      </c>
      <c r="V68">
        <f t="shared" si="71"/>
        <v>61</v>
      </c>
      <c r="W68">
        <f t="shared" si="71"/>
        <v>60</v>
      </c>
      <c r="X68">
        <f t="shared" si="71"/>
        <v>59</v>
      </c>
      <c r="Y68">
        <f t="shared" si="71"/>
        <v>58</v>
      </c>
      <c r="Z68">
        <f t="shared" si="71"/>
        <v>57</v>
      </c>
      <c r="AA68">
        <f t="shared" si="71"/>
        <v>56</v>
      </c>
      <c r="AB68">
        <f t="shared" si="71"/>
        <v>55</v>
      </c>
      <c r="AC68">
        <f t="shared" si="71"/>
        <v>54</v>
      </c>
      <c r="AD68">
        <f t="shared" si="71"/>
        <v>53</v>
      </c>
      <c r="AE68">
        <f t="shared" si="71"/>
        <v>52</v>
      </c>
      <c r="AF68">
        <f t="shared" si="71"/>
        <v>51</v>
      </c>
      <c r="AG68">
        <f t="shared" si="71"/>
        <v>50</v>
      </c>
      <c r="AH68">
        <f t="shared" si="71"/>
        <v>49</v>
      </c>
      <c r="AI68">
        <f t="shared" si="71"/>
        <v>48</v>
      </c>
      <c r="AJ68">
        <f t="shared" si="71"/>
        <v>47</v>
      </c>
      <c r="AK68">
        <f t="shared" si="71"/>
        <v>46</v>
      </c>
      <c r="AL68">
        <f t="shared" si="71"/>
        <v>45</v>
      </c>
      <c r="AM68">
        <f t="shared" si="71"/>
        <v>44</v>
      </c>
      <c r="AN68">
        <f t="shared" si="71"/>
        <v>43</v>
      </c>
      <c r="AO68">
        <f t="shared" si="71"/>
        <v>42</v>
      </c>
      <c r="AP68">
        <f t="shared" si="71"/>
        <v>41</v>
      </c>
      <c r="AQ68">
        <f t="shared" si="71"/>
        <v>40</v>
      </c>
      <c r="AR68">
        <f t="shared" si="71"/>
        <v>39</v>
      </c>
      <c r="AS68">
        <f t="shared" si="71"/>
        <v>38</v>
      </c>
      <c r="AT68">
        <f t="shared" si="71"/>
        <v>37</v>
      </c>
      <c r="AU68">
        <f t="shared" si="71"/>
        <v>36</v>
      </c>
      <c r="AV68">
        <f t="shared" si="71"/>
        <v>35</v>
      </c>
      <c r="AW68">
        <f t="shared" si="71"/>
        <v>34</v>
      </c>
      <c r="AX68">
        <f t="shared" si="71"/>
        <v>33</v>
      </c>
      <c r="AY68">
        <f t="shared" si="71"/>
        <v>32</v>
      </c>
      <c r="AZ68">
        <f t="shared" si="71"/>
        <v>31</v>
      </c>
      <c r="BA68">
        <f t="shared" si="71"/>
        <v>30</v>
      </c>
      <c r="BB68">
        <f t="shared" si="71"/>
        <v>29</v>
      </c>
      <c r="BC68">
        <f t="shared" si="71"/>
        <v>28</v>
      </c>
      <c r="BD68">
        <f t="shared" si="71"/>
        <v>27</v>
      </c>
      <c r="BE68">
        <f t="shared" si="71"/>
        <v>26</v>
      </c>
      <c r="BF68">
        <f t="shared" si="71"/>
        <v>25</v>
      </c>
      <c r="BG68">
        <f t="shared" si="71"/>
        <v>24</v>
      </c>
      <c r="BH68">
        <f t="shared" si="71"/>
        <v>23</v>
      </c>
      <c r="BI68">
        <f t="shared" si="71"/>
        <v>22</v>
      </c>
      <c r="BJ68">
        <f t="shared" si="71"/>
        <v>21</v>
      </c>
      <c r="BK68">
        <f t="shared" si="71"/>
        <v>20</v>
      </c>
      <c r="BL68">
        <f t="shared" si="71"/>
        <v>19</v>
      </c>
      <c r="BM68">
        <f t="shared" si="71"/>
        <v>18</v>
      </c>
      <c r="BN68">
        <f t="shared" si="71"/>
        <v>17</v>
      </c>
    </row>
    <row r="69" spans="3:66" x14ac:dyDescent="0.2">
      <c r="C69" s="83">
        <v>400</v>
      </c>
      <c r="D69">
        <f t="shared" ref="D69:BN69" si="72">IF(D50-$B50&lt;0,0,D50-$B50)</f>
        <v>51</v>
      </c>
      <c r="E69">
        <f t="shared" si="72"/>
        <v>81</v>
      </c>
      <c r="F69">
        <f t="shared" si="72"/>
        <v>80</v>
      </c>
      <c r="G69">
        <f t="shared" si="72"/>
        <v>79</v>
      </c>
      <c r="H69">
        <f t="shared" si="72"/>
        <v>78</v>
      </c>
      <c r="I69">
        <f t="shared" si="72"/>
        <v>77</v>
      </c>
      <c r="J69">
        <f t="shared" si="72"/>
        <v>76</v>
      </c>
      <c r="K69">
        <f t="shared" si="72"/>
        <v>75</v>
      </c>
      <c r="L69">
        <f t="shared" si="72"/>
        <v>74</v>
      </c>
      <c r="M69">
        <f t="shared" si="72"/>
        <v>73</v>
      </c>
      <c r="N69">
        <f t="shared" si="72"/>
        <v>72</v>
      </c>
      <c r="O69">
        <f t="shared" si="72"/>
        <v>71</v>
      </c>
      <c r="P69">
        <f t="shared" si="72"/>
        <v>70</v>
      </c>
      <c r="Q69">
        <f t="shared" si="72"/>
        <v>69</v>
      </c>
      <c r="R69">
        <f t="shared" si="72"/>
        <v>68</v>
      </c>
      <c r="S69">
        <f t="shared" si="72"/>
        <v>67</v>
      </c>
      <c r="T69">
        <f t="shared" si="72"/>
        <v>66</v>
      </c>
      <c r="U69">
        <f t="shared" si="72"/>
        <v>65</v>
      </c>
      <c r="V69">
        <f t="shared" si="72"/>
        <v>64</v>
      </c>
      <c r="W69">
        <f t="shared" si="72"/>
        <v>63</v>
      </c>
      <c r="X69">
        <f t="shared" si="72"/>
        <v>62</v>
      </c>
      <c r="Y69">
        <f t="shared" si="72"/>
        <v>61</v>
      </c>
      <c r="Z69">
        <f t="shared" si="72"/>
        <v>60</v>
      </c>
      <c r="AA69">
        <f t="shared" si="72"/>
        <v>59</v>
      </c>
      <c r="AB69">
        <f t="shared" si="72"/>
        <v>58</v>
      </c>
      <c r="AC69">
        <f t="shared" si="72"/>
        <v>57</v>
      </c>
      <c r="AD69">
        <f t="shared" si="72"/>
        <v>56</v>
      </c>
      <c r="AE69">
        <f t="shared" si="72"/>
        <v>55</v>
      </c>
      <c r="AF69">
        <f t="shared" si="72"/>
        <v>54</v>
      </c>
      <c r="AG69">
        <f t="shared" si="72"/>
        <v>53</v>
      </c>
      <c r="AH69">
        <f t="shared" si="72"/>
        <v>52</v>
      </c>
      <c r="AI69">
        <f t="shared" si="72"/>
        <v>51</v>
      </c>
      <c r="AJ69">
        <f t="shared" si="72"/>
        <v>50</v>
      </c>
      <c r="AK69">
        <f t="shared" si="72"/>
        <v>49</v>
      </c>
      <c r="AL69">
        <f t="shared" si="72"/>
        <v>48</v>
      </c>
      <c r="AM69">
        <f t="shared" si="72"/>
        <v>47</v>
      </c>
      <c r="AN69">
        <f t="shared" si="72"/>
        <v>46</v>
      </c>
      <c r="AO69">
        <f t="shared" si="72"/>
        <v>45</v>
      </c>
      <c r="AP69">
        <f t="shared" si="72"/>
        <v>44</v>
      </c>
      <c r="AQ69">
        <f t="shared" si="72"/>
        <v>43</v>
      </c>
      <c r="AR69">
        <f t="shared" si="72"/>
        <v>42</v>
      </c>
      <c r="AS69">
        <f t="shared" si="72"/>
        <v>41</v>
      </c>
      <c r="AT69">
        <f t="shared" si="72"/>
        <v>40</v>
      </c>
      <c r="AU69">
        <f t="shared" si="72"/>
        <v>39</v>
      </c>
      <c r="AV69">
        <f t="shared" si="72"/>
        <v>38</v>
      </c>
      <c r="AW69">
        <f t="shared" si="72"/>
        <v>37</v>
      </c>
      <c r="AX69">
        <f t="shared" si="72"/>
        <v>36</v>
      </c>
      <c r="AY69">
        <f t="shared" si="72"/>
        <v>35</v>
      </c>
      <c r="AZ69">
        <f t="shared" si="72"/>
        <v>34</v>
      </c>
      <c r="BA69">
        <f t="shared" si="72"/>
        <v>33</v>
      </c>
      <c r="BB69">
        <f t="shared" si="72"/>
        <v>32</v>
      </c>
      <c r="BC69">
        <f t="shared" si="72"/>
        <v>31</v>
      </c>
      <c r="BD69">
        <f t="shared" si="72"/>
        <v>30</v>
      </c>
      <c r="BE69">
        <f t="shared" si="72"/>
        <v>29</v>
      </c>
      <c r="BF69">
        <f t="shared" si="72"/>
        <v>28</v>
      </c>
      <c r="BG69">
        <f t="shared" si="72"/>
        <v>27</v>
      </c>
      <c r="BH69">
        <f t="shared" si="72"/>
        <v>26</v>
      </c>
      <c r="BI69">
        <f t="shared" si="72"/>
        <v>25</v>
      </c>
      <c r="BJ69">
        <f t="shared" si="72"/>
        <v>24</v>
      </c>
      <c r="BK69">
        <f t="shared" si="72"/>
        <v>23</v>
      </c>
      <c r="BL69">
        <f t="shared" si="72"/>
        <v>22</v>
      </c>
      <c r="BM69">
        <f t="shared" si="72"/>
        <v>21</v>
      </c>
      <c r="BN69">
        <f t="shared" si="72"/>
        <v>20</v>
      </c>
    </row>
    <row r="70" spans="3:66" x14ac:dyDescent="0.2">
      <c r="C70" s="83">
        <v>500</v>
      </c>
      <c r="D70">
        <f t="shared" ref="D70:BN70" si="73">IF(D51-$B51&lt;0,0,D51-$B51)</f>
        <v>53</v>
      </c>
      <c r="E70">
        <f t="shared" si="73"/>
        <v>83</v>
      </c>
      <c r="F70">
        <f t="shared" si="73"/>
        <v>82</v>
      </c>
      <c r="G70">
        <f t="shared" si="73"/>
        <v>81</v>
      </c>
      <c r="H70">
        <f t="shared" si="73"/>
        <v>80</v>
      </c>
      <c r="I70">
        <f t="shared" si="73"/>
        <v>79</v>
      </c>
      <c r="J70">
        <f t="shared" si="73"/>
        <v>78</v>
      </c>
      <c r="K70">
        <f t="shared" si="73"/>
        <v>77</v>
      </c>
      <c r="L70">
        <f t="shared" si="73"/>
        <v>76</v>
      </c>
      <c r="M70">
        <f t="shared" si="73"/>
        <v>75</v>
      </c>
      <c r="N70">
        <f t="shared" si="73"/>
        <v>74</v>
      </c>
      <c r="O70">
        <f t="shared" si="73"/>
        <v>73</v>
      </c>
      <c r="P70">
        <f t="shared" si="73"/>
        <v>72</v>
      </c>
      <c r="Q70">
        <f t="shared" si="73"/>
        <v>71</v>
      </c>
      <c r="R70">
        <f t="shared" si="73"/>
        <v>70</v>
      </c>
      <c r="S70">
        <f t="shared" si="73"/>
        <v>69</v>
      </c>
      <c r="T70">
        <f t="shared" si="73"/>
        <v>68</v>
      </c>
      <c r="U70">
        <f t="shared" si="73"/>
        <v>67</v>
      </c>
      <c r="V70">
        <f t="shared" si="73"/>
        <v>66</v>
      </c>
      <c r="W70">
        <f t="shared" si="73"/>
        <v>65</v>
      </c>
      <c r="X70">
        <f t="shared" si="73"/>
        <v>64</v>
      </c>
      <c r="Y70">
        <f t="shared" si="73"/>
        <v>63</v>
      </c>
      <c r="Z70">
        <f t="shared" si="73"/>
        <v>62</v>
      </c>
      <c r="AA70">
        <f t="shared" si="73"/>
        <v>61</v>
      </c>
      <c r="AB70">
        <f t="shared" si="73"/>
        <v>60</v>
      </c>
      <c r="AC70">
        <f t="shared" si="73"/>
        <v>59</v>
      </c>
      <c r="AD70">
        <f t="shared" si="73"/>
        <v>58</v>
      </c>
      <c r="AE70">
        <f t="shared" si="73"/>
        <v>57</v>
      </c>
      <c r="AF70">
        <f t="shared" si="73"/>
        <v>56</v>
      </c>
      <c r="AG70">
        <f t="shared" si="73"/>
        <v>55</v>
      </c>
      <c r="AH70">
        <f t="shared" si="73"/>
        <v>54</v>
      </c>
      <c r="AI70">
        <f t="shared" si="73"/>
        <v>53</v>
      </c>
      <c r="AJ70">
        <f t="shared" si="73"/>
        <v>52</v>
      </c>
      <c r="AK70">
        <f t="shared" si="73"/>
        <v>51</v>
      </c>
      <c r="AL70">
        <f t="shared" si="73"/>
        <v>50</v>
      </c>
      <c r="AM70">
        <f t="shared" si="73"/>
        <v>49</v>
      </c>
      <c r="AN70">
        <f t="shared" si="73"/>
        <v>48</v>
      </c>
      <c r="AO70">
        <f t="shared" si="73"/>
        <v>47</v>
      </c>
      <c r="AP70">
        <f t="shared" si="73"/>
        <v>46</v>
      </c>
      <c r="AQ70">
        <f t="shared" si="73"/>
        <v>45</v>
      </c>
      <c r="AR70">
        <f t="shared" si="73"/>
        <v>44</v>
      </c>
      <c r="AS70">
        <f t="shared" si="73"/>
        <v>43</v>
      </c>
      <c r="AT70">
        <f t="shared" si="73"/>
        <v>42</v>
      </c>
      <c r="AU70">
        <f t="shared" si="73"/>
        <v>41</v>
      </c>
      <c r="AV70">
        <f t="shared" si="73"/>
        <v>40</v>
      </c>
      <c r="AW70">
        <f t="shared" si="73"/>
        <v>39</v>
      </c>
      <c r="AX70">
        <f t="shared" si="73"/>
        <v>38</v>
      </c>
      <c r="AY70">
        <f t="shared" si="73"/>
        <v>37</v>
      </c>
      <c r="AZ70">
        <f t="shared" si="73"/>
        <v>36</v>
      </c>
      <c r="BA70">
        <f t="shared" si="73"/>
        <v>35</v>
      </c>
      <c r="BB70">
        <f t="shared" si="73"/>
        <v>34</v>
      </c>
      <c r="BC70">
        <f t="shared" si="73"/>
        <v>33</v>
      </c>
      <c r="BD70">
        <f t="shared" si="73"/>
        <v>32</v>
      </c>
      <c r="BE70">
        <f t="shared" si="73"/>
        <v>31</v>
      </c>
      <c r="BF70">
        <f t="shared" si="73"/>
        <v>30</v>
      </c>
      <c r="BG70">
        <f t="shared" si="73"/>
        <v>29</v>
      </c>
      <c r="BH70">
        <f t="shared" si="73"/>
        <v>28</v>
      </c>
      <c r="BI70">
        <f t="shared" si="73"/>
        <v>27</v>
      </c>
      <c r="BJ70">
        <f t="shared" si="73"/>
        <v>26</v>
      </c>
      <c r="BK70">
        <f t="shared" si="73"/>
        <v>25</v>
      </c>
      <c r="BL70">
        <f t="shared" si="73"/>
        <v>24</v>
      </c>
      <c r="BM70">
        <f t="shared" si="73"/>
        <v>23</v>
      </c>
      <c r="BN70">
        <f t="shared" si="73"/>
        <v>22</v>
      </c>
    </row>
    <row r="71" spans="3:66" x14ac:dyDescent="0.2">
      <c r="C71" s="83">
        <v>630</v>
      </c>
      <c r="D71">
        <f t="shared" ref="D71:BN71" si="74">IF(D52-$B52&lt;0,0,D52-$B52)</f>
        <v>55</v>
      </c>
      <c r="E71">
        <f t="shared" si="74"/>
        <v>85</v>
      </c>
      <c r="F71">
        <f t="shared" si="74"/>
        <v>84</v>
      </c>
      <c r="G71">
        <f t="shared" si="74"/>
        <v>83</v>
      </c>
      <c r="H71">
        <f t="shared" si="74"/>
        <v>82</v>
      </c>
      <c r="I71">
        <f t="shared" si="74"/>
        <v>81</v>
      </c>
      <c r="J71">
        <f t="shared" si="74"/>
        <v>80</v>
      </c>
      <c r="K71">
        <f t="shared" si="74"/>
        <v>79</v>
      </c>
      <c r="L71">
        <f t="shared" si="74"/>
        <v>78</v>
      </c>
      <c r="M71">
        <f t="shared" si="74"/>
        <v>77</v>
      </c>
      <c r="N71">
        <f t="shared" si="74"/>
        <v>76</v>
      </c>
      <c r="O71">
        <f t="shared" si="74"/>
        <v>75</v>
      </c>
      <c r="P71">
        <f t="shared" si="74"/>
        <v>74</v>
      </c>
      <c r="Q71">
        <f t="shared" si="74"/>
        <v>73</v>
      </c>
      <c r="R71">
        <f t="shared" si="74"/>
        <v>72</v>
      </c>
      <c r="S71">
        <f t="shared" si="74"/>
        <v>71</v>
      </c>
      <c r="T71">
        <f t="shared" si="74"/>
        <v>70</v>
      </c>
      <c r="U71">
        <f t="shared" si="74"/>
        <v>69</v>
      </c>
      <c r="V71">
        <f t="shared" si="74"/>
        <v>68</v>
      </c>
      <c r="W71">
        <f t="shared" si="74"/>
        <v>67</v>
      </c>
      <c r="X71">
        <f t="shared" si="74"/>
        <v>66</v>
      </c>
      <c r="Y71">
        <f t="shared" si="74"/>
        <v>65</v>
      </c>
      <c r="Z71">
        <f t="shared" si="74"/>
        <v>64</v>
      </c>
      <c r="AA71">
        <f t="shared" si="74"/>
        <v>63</v>
      </c>
      <c r="AB71">
        <f t="shared" si="74"/>
        <v>62</v>
      </c>
      <c r="AC71">
        <f t="shared" si="74"/>
        <v>61</v>
      </c>
      <c r="AD71">
        <f t="shared" si="74"/>
        <v>60</v>
      </c>
      <c r="AE71">
        <f t="shared" si="74"/>
        <v>59</v>
      </c>
      <c r="AF71">
        <f t="shared" si="74"/>
        <v>58</v>
      </c>
      <c r="AG71">
        <f t="shared" si="74"/>
        <v>57</v>
      </c>
      <c r="AH71">
        <f t="shared" si="74"/>
        <v>56</v>
      </c>
      <c r="AI71">
        <f t="shared" si="74"/>
        <v>55</v>
      </c>
      <c r="AJ71">
        <f t="shared" si="74"/>
        <v>54</v>
      </c>
      <c r="AK71">
        <f t="shared" si="74"/>
        <v>53</v>
      </c>
      <c r="AL71">
        <f t="shared" si="74"/>
        <v>52</v>
      </c>
      <c r="AM71">
        <f t="shared" si="74"/>
        <v>51</v>
      </c>
      <c r="AN71">
        <f t="shared" si="74"/>
        <v>50</v>
      </c>
      <c r="AO71">
        <f t="shared" si="74"/>
        <v>49</v>
      </c>
      <c r="AP71">
        <f t="shared" si="74"/>
        <v>48</v>
      </c>
      <c r="AQ71">
        <f t="shared" si="74"/>
        <v>47</v>
      </c>
      <c r="AR71">
        <f t="shared" si="74"/>
        <v>46</v>
      </c>
      <c r="AS71">
        <f t="shared" si="74"/>
        <v>45</v>
      </c>
      <c r="AT71">
        <f t="shared" si="74"/>
        <v>44</v>
      </c>
      <c r="AU71">
        <f t="shared" si="74"/>
        <v>43</v>
      </c>
      <c r="AV71">
        <f t="shared" si="74"/>
        <v>42</v>
      </c>
      <c r="AW71">
        <f t="shared" si="74"/>
        <v>41</v>
      </c>
      <c r="AX71">
        <f t="shared" si="74"/>
        <v>40</v>
      </c>
      <c r="AY71">
        <f t="shared" si="74"/>
        <v>39</v>
      </c>
      <c r="AZ71">
        <f t="shared" si="74"/>
        <v>38</v>
      </c>
      <c r="BA71">
        <f t="shared" si="74"/>
        <v>37</v>
      </c>
      <c r="BB71">
        <f t="shared" si="74"/>
        <v>36</v>
      </c>
      <c r="BC71">
        <f t="shared" si="74"/>
        <v>35</v>
      </c>
      <c r="BD71">
        <f t="shared" si="74"/>
        <v>34</v>
      </c>
      <c r="BE71">
        <f t="shared" si="74"/>
        <v>33</v>
      </c>
      <c r="BF71">
        <f t="shared" si="74"/>
        <v>32</v>
      </c>
      <c r="BG71">
        <f t="shared" si="74"/>
        <v>31</v>
      </c>
      <c r="BH71">
        <f t="shared" si="74"/>
        <v>30</v>
      </c>
      <c r="BI71">
        <f t="shared" si="74"/>
        <v>29</v>
      </c>
      <c r="BJ71">
        <f t="shared" si="74"/>
        <v>28</v>
      </c>
      <c r="BK71">
        <f t="shared" si="74"/>
        <v>27</v>
      </c>
      <c r="BL71">
        <f t="shared" si="74"/>
        <v>26</v>
      </c>
      <c r="BM71">
        <f t="shared" si="74"/>
        <v>25</v>
      </c>
      <c r="BN71">
        <f t="shared" si="74"/>
        <v>24</v>
      </c>
    </row>
    <row r="72" spans="3:66" x14ac:dyDescent="0.2">
      <c r="C72" s="83">
        <v>800</v>
      </c>
      <c r="D72">
        <f t="shared" ref="D72:BN72" si="75">IF(D53-$B53&lt;0,0,D53-$B53)</f>
        <v>56</v>
      </c>
      <c r="E72">
        <f t="shared" si="75"/>
        <v>86</v>
      </c>
      <c r="F72">
        <f t="shared" si="75"/>
        <v>85</v>
      </c>
      <c r="G72">
        <f t="shared" si="75"/>
        <v>84</v>
      </c>
      <c r="H72">
        <f t="shared" si="75"/>
        <v>83</v>
      </c>
      <c r="I72">
        <f t="shared" si="75"/>
        <v>82</v>
      </c>
      <c r="J72">
        <f t="shared" si="75"/>
        <v>81</v>
      </c>
      <c r="K72">
        <f t="shared" si="75"/>
        <v>80</v>
      </c>
      <c r="L72">
        <f t="shared" si="75"/>
        <v>79</v>
      </c>
      <c r="M72">
        <f t="shared" si="75"/>
        <v>78</v>
      </c>
      <c r="N72">
        <f t="shared" si="75"/>
        <v>77</v>
      </c>
      <c r="O72">
        <f t="shared" si="75"/>
        <v>76</v>
      </c>
      <c r="P72">
        <f t="shared" si="75"/>
        <v>75</v>
      </c>
      <c r="Q72">
        <f t="shared" si="75"/>
        <v>74</v>
      </c>
      <c r="R72">
        <f t="shared" si="75"/>
        <v>73</v>
      </c>
      <c r="S72">
        <f t="shared" si="75"/>
        <v>72</v>
      </c>
      <c r="T72">
        <f t="shared" si="75"/>
        <v>71</v>
      </c>
      <c r="U72">
        <f t="shared" si="75"/>
        <v>70</v>
      </c>
      <c r="V72">
        <f t="shared" si="75"/>
        <v>69</v>
      </c>
      <c r="W72">
        <f t="shared" si="75"/>
        <v>68</v>
      </c>
      <c r="X72">
        <f t="shared" si="75"/>
        <v>67</v>
      </c>
      <c r="Y72">
        <f t="shared" si="75"/>
        <v>66</v>
      </c>
      <c r="Z72">
        <f t="shared" si="75"/>
        <v>65</v>
      </c>
      <c r="AA72">
        <f t="shared" si="75"/>
        <v>64</v>
      </c>
      <c r="AB72">
        <f t="shared" si="75"/>
        <v>63</v>
      </c>
      <c r="AC72">
        <f t="shared" si="75"/>
        <v>62</v>
      </c>
      <c r="AD72">
        <f t="shared" si="75"/>
        <v>61</v>
      </c>
      <c r="AE72">
        <f t="shared" si="75"/>
        <v>60</v>
      </c>
      <c r="AF72">
        <f t="shared" si="75"/>
        <v>59</v>
      </c>
      <c r="AG72">
        <f t="shared" si="75"/>
        <v>58</v>
      </c>
      <c r="AH72">
        <f t="shared" si="75"/>
        <v>57</v>
      </c>
      <c r="AI72">
        <f t="shared" si="75"/>
        <v>56</v>
      </c>
      <c r="AJ72">
        <f t="shared" si="75"/>
        <v>55</v>
      </c>
      <c r="AK72">
        <f t="shared" si="75"/>
        <v>54</v>
      </c>
      <c r="AL72">
        <f t="shared" si="75"/>
        <v>53</v>
      </c>
      <c r="AM72">
        <f t="shared" si="75"/>
        <v>52</v>
      </c>
      <c r="AN72">
        <f t="shared" si="75"/>
        <v>51</v>
      </c>
      <c r="AO72">
        <f t="shared" si="75"/>
        <v>50</v>
      </c>
      <c r="AP72">
        <f t="shared" si="75"/>
        <v>49</v>
      </c>
      <c r="AQ72">
        <f t="shared" si="75"/>
        <v>48</v>
      </c>
      <c r="AR72">
        <f t="shared" si="75"/>
        <v>47</v>
      </c>
      <c r="AS72">
        <f t="shared" si="75"/>
        <v>46</v>
      </c>
      <c r="AT72">
        <f t="shared" si="75"/>
        <v>45</v>
      </c>
      <c r="AU72">
        <f t="shared" si="75"/>
        <v>44</v>
      </c>
      <c r="AV72">
        <f t="shared" si="75"/>
        <v>43</v>
      </c>
      <c r="AW72">
        <f t="shared" si="75"/>
        <v>42</v>
      </c>
      <c r="AX72">
        <f t="shared" si="75"/>
        <v>41</v>
      </c>
      <c r="AY72">
        <f t="shared" si="75"/>
        <v>40</v>
      </c>
      <c r="AZ72">
        <f t="shared" si="75"/>
        <v>39</v>
      </c>
      <c r="BA72">
        <f t="shared" si="75"/>
        <v>38</v>
      </c>
      <c r="BB72">
        <f t="shared" si="75"/>
        <v>37</v>
      </c>
      <c r="BC72">
        <f t="shared" si="75"/>
        <v>36</v>
      </c>
      <c r="BD72">
        <f t="shared" si="75"/>
        <v>35</v>
      </c>
      <c r="BE72">
        <f t="shared" si="75"/>
        <v>34</v>
      </c>
      <c r="BF72">
        <f t="shared" si="75"/>
        <v>33</v>
      </c>
      <c r="BG72">
        <f t="shared" si="75"/>
        <v>32</v>
      </c>
      <c r="BH72">
        <f t="shared" si="75"/>
        <v>31</v>
      </c>
      <c r="BI72">
        <f t="shared" si="75"/>
        <v>30</v>
      </c>
      <c r="BJ72">
        <f t="shared" si="75"/>
        <v>29</v>
      </c>
      <c r="BK72">
        <f t="shared" si="75"/>
        <v>28</v>
      </c>
      <c r="BL72">
        <f t="shared" si="75"/>
        <v>27</v>
      </c>
      <c r="BM72">
        <f t="shared" si="75"/>
        <v>26</v>
      </c>
      <c r="BN72">
        <f t="shared" si="75"/>
        <v>25</v>
      </c>
    </row>
    <row r="73" spans="3:66" x14ac:dyDescent="0.2">
      <c r="C73" s="83">
        <v>1000</v>
      </c>
      <c r="D73">
        <f t="shared" ref="D73:BN73" si="76">IF(D54-$B54&lt;0,0,D54-$B54)</f>
        <v>56</v>
      </c>
      <c r="E73">
        <f t="shared" si="76"/>
        <v>86</v>
      </c>
      <c r="F73">
        <f t="shared" si="76"/>
        <v>85</v>
      </c>
      <c r="G73">
        <f t="shared" si="76"/>
        <v>84</v>
      </c>
      <c r="H73">
        <f t="shared" si="76"/>
        <v>83</v>
      </c>
      <c r="I73">
        <f t="shared" si="76"/>
        <v>82</v>
      </c>
      <c r="J73">
        <f t="shared" si="76"/>
        <v>81</v>
      </c>
      <c r="K73">
        <f t="shared" si="76"/>
        <v>80</v>
      </c>
      <c r="L73">
        <f t="shared" si="76"/>
        <v>79</v>
      </c>
      <c r="M73">
        <f t="shared" si="76"/>
        <v>78</v>
      </c>
      <c r="N73">
        <f t="shared" si="76"/>
        <v>77</v>
      </c>
      <c r="O73">
        <f t="shared" si="76"/>
        <v>76</v>
      </c>
      <c r="P73">
        <f t="shared" si="76"/>
        <v>75</v>
      </c>
      <c r="Q73">
        <f t="shared" si="76"/>
        <v>74</v>
      </c>
      <c r="R73">
        <f t="shared" si="76"/>
        <v>73</v>
      </c>
      <c r="S73">
        <f t="shared" si="76"/>
        <v>72</v>
      </c>
      <c r="T73">
        <f t="shared" si="76"/>
        <v>71</v>
      </c>
      <c r="U73">
        <f t="shared" si="76"/>
        <v>70</v>
      </c>
      <c r="V73">
        <f t="shared" si="76"/>
        <v>69</v>
      </c>
      <c r="W73">
        <f t="shared" si="76"/>
        <v>68</v>
      </c>
      <c r="X73">
        <f t="shared" si="76"/>
        <v>67</v>
      </c>
      <c r="Y73">
        <f t="shared" si="76"/>
        <v>66</v>
      </c>
      <c r="Z73">
        <f t="shared" si="76"/>
        <v>65</v>
      </c>
      <c r="AA73">
        <f t="shared" si="76"/>
        <v>64</v>
      </c>
      <c r="AB73">
        <f t="shared" si="76"/>
        <v>63</v>
      </c>
      <c r="AC73">
        <f t="shared" si="76"/>
        <v>62</v>
      </c>
      <c r="AD73">
        <f t="shared" si="76"/>
        <v>61</v>
      </c>
      <c r="AE73">
        <f t="shared" si="76"/>
        <v>60</v>
      </c>
      <c r="AF73">
        <f t="shared" si="76"/>
        <v>59</v>
      </c>
      <c r="AG73">
        <f t="shared" si="76"/>
        <v>58</v>
      </c>
      <c r="AH73">
        <f t="shared" si="76"/>
        <v>57</v>
      </c>
      <c r="AI73">
        <f t="shared" si="76"/>
        <v>56</v>
      </c>
      <c r="AJ73">
        <f t="shared" si="76"/>
        <v>55</v>
      </c>
      <c r="AK73">
        <f t="shared" si="76"/>
        <v>54</v>
      </c>
      <c r="AL73">
        <f t="shared" si="76"/>
        <v>53</v>
      </c>
      <c r="AM73">
        <f t="shared" si="76"/>
        <v>52</v>
      </c>
      <c r="AN73">
        <f t="shared" si="76"/>
        <v>51</v>
      </c>
      <c r="AO73">
        <f t="shared" si="76"/>
        <v>50</v>
      </c>
      <c r="AP73">
        <f t="shared" si="76"/>
        <v>49</v>
      </c>
      <c r="AQ73">
        <f t="shared" si="76"/>
        <v>48</v>
      </c>
      <c r="AR73">
        <f t="shared" si="76"/>
        <v>47</v>
      </c>
      <c r="AS73">
        <f t="shared" si="76"/>
        <v>46</v>
      </c>
      <c r="AT73">
        <f t="shared" si="76"/>
        <v>45</v>
      </c>
      <c r="AU73">
        <f t="shared" si="76"/>
        <v>44</v>
      </c>
      <c r="AV73">
        <f t="shared" si="76"/>
        <v>43</v>
      </c>
      <c r="AW73">
        <f t="shared" si="76"/>
        <v>42</v>
      </c>
      <c r="AX73">
        <f t="shared" si="76"/>
        <v>41</v>
      </c>
      <c r="AY73">
        <f t="shared" si="76"/>
        <v>40</v>
      </c>
      <c r="AZ73">
        <f t="shared" si="76"/>
        <v>39</v>
      </c>
      <c r="BA73">
        <f t="shared" si="76"/>
        <v>38</v>
      </c>
      <c r="BB73">
        <f t="shared" si="76"/>
        <v>37</v>
      </c>
      <c r="BC73">
        <f t="shared" si="76"/>
        <v>36</v>
      </c>
      <c r="BD73">
        <f t="shared" si="76"/>
        <v>35</v>
      </c>
      <c r="BE73">
        <f t="shared" si="76"/>
        <v>34</v>
      </c>
      <c r="BF73">
        <f t="shared" si="76"/>
        <v>33</v>
      </c>
      <c r="BG73">
        <f t="shared" si="76"/>
        <v>32</v>
      </c>
      <c r="BH73">
        <f t="shared" si="76"/>
        <v>31</v>
      </c>
      <c r="BI73">
        <f t="shared" si="76"/>
        <v>30</v>
      </c>
      <c r="BJ73">
        <f t="shared" si="76"/>
        <v>29</v>
      </c>
      <c r="BK73">
        <f t="shared" si="76"/>
        <v>28</v>
      </c>
      <c r="BL73">
        <f t="shared" si="76"/>
        <v>27</v>
      </c>
      <c r="BM73">
        <f t="shared" si="76"/>
        <v>26</v>
      </c>
      <c r="BN73">
        <f t="shared" si="76"/>
        <v>25</v>
      </c>
    </row>
    <row r="74" spans="3:66" x14ac:dyDescent="0.2">
      <c r="C74" s="83">
        <v>1250</v>
      </c>
      <c r="D74">
        <f t="shared" ref="D74:BN74" si="77">IF(D55-$B55&lt;0,0,D55-$B55)</f>
        <v>56</v>
      </c>
      <c r="E74">
        <f t="shared" si="77"/>
        <v>86</v>
      </c>
      <c r="F74">
        <f t="shared" si="77"/>
        <v>85</v>
      </c>
      <c r="G74">
        <f t="shared" si="77"/>
        <v>84</v>
      </c>
      <c r="H74">
        <f t="shared" si="77"/>
        <v>83</v>
      </c>
      <c r="I74">
        <f t="shared" si="77"/>
        <v>82</v>
      </c>
      <c r="J74">
        <f t="shared" si="77"/>
        <v>81</v>
      </c>
      <c r="K74">
        <f t="shared" si="77"/>
        <v>80</v>
      </c>
      <c r="L74">
        <f t="shared" si="77"/>
        <v>79</v>
      </c>
      <c r="M74">
        <f t="shared" si="77"/>
        <v>78</v>
      </c>
      <c r="N74">
        <f t="shared" si="77"/>
        <v>77</v>
      </c>
      <c r="O74">
        <f t="shared" si="77"/>
        <v>76</v>
      </c>
      <c r="P74">
        <f t="shared" si="77"/>
        <v>75</v>
      </c>
      <c r="Q74">
        <f t="shared" si="77"/>
        <v>74</v>
      </c>
      <c r="R74">
        <f t="shared" si="77"/>
        <v>73</v>
      </c>
      <c r="S74">
        <f t="shared" si="77"/>
        <v>72</v>
      </c>
      <c r="T74">
        <f t="shared" si="77"/>
        <v>71</v>
      </c>
      <c r="U74">
        <f t="shared" si="77"/>
        <v>70</v>
      </c>
      <c r="V74">
        <f t="shared" si="77"/>
        <v>69</v>
      </c>
      <c r="W74">
        <f t="shared" si="77"/>
        <v>68</v>
      </c>
      <c r="X74">
        <f t="shared" si="77"/>
        <v>67</v>
      </c>
      <c r="Y74">
        <f t="shared" si="77"/>
        <v>66</v>
      </c>
      <c r="Z74">
        <f t="shared" si="77"/>
        <v>65</v>
      </c>
      <c r="AA74">
        <f t="shared" si="77"/>
        <v>64</v>
      </c>
      <c r="AB74">
        <f t="shared" si="77"/>
        <v>63</v>
      </c>
      <c r="AC74">
        <f t="shared" si="77"/>
        <v>62</v>
      </c>
      <c r="AD74">
        <f t="shared" si="77"/>
        <v>61</v>
      </c>
      <c r="AE74">
        <f t="shared" si="77"/>
        <v>60</v>
      </c>
      <c r="AF74">
        <f t="shared" si="77"/>
        <v>59</v>
      </c>
      <c r="AG74">
        <f t="shared" si="77"/>
        <v>58</v>
      </c>
      <c r="AH74">
        <f t="shared" si="77"/>
        <v>57</v>
      </c>
      <c r="AI74">
        <f t="shared" si="77"/>
        <v>56</v>
      </c>
      <c r="AJ74">
        <f t="shared" si="77"/>
        <v>55</v>
      </c>
      <c r="AK74">
        <f t="shared" si="77"/>
        <v>54</v>
      </c>
      <c r="AL74">
        <f t="shared" si="77"/>
        <v>53</v>
      </c>
      <c r="AM74">
        <f t="shared" si="77"/>
        <v>52</v>
      </c>
      <c r="AN74">
        <f t="shared" si="77"/>
        <v>51</v>
      </c>
      <c r="AO74">
        <f t="shared" si="77"/>
        <v>50</v>
      </c>
      <c r="AP74">
        <f t="shared" si="77"/>
        <v>49</v>
      </c>
      <c r="AQ74">
        <f t="shared" si="77"/>
        <v>48</v>
      </c>
      <c r="AR74">
        <f t="shared" si="77"/>
        <v>47</v>
      </c>
      <c r="AS74">
        <f t="shared" si="77"/>
        <v>46</v>
      </c>
      <c r="AT74">
        <f t="shared" si="77"/>
        <v>45</v>
      </c>
      <c r="AU74">
        <f t="shared" si="77"/>
        <v>44</v>
      </c>
      <c r="AV74">
        <f t="shared" si="77"/>
        <v>43</v>
      </c>
      <c r="AW74">
        <f t="shared" si="77"/>
        <v>42</v>
      </c>
      <c r="AX74">
        <f t="shared" si="77"/>
        <v>41</v>
      </c>
      <c r="AY74">
        <f t="shared" si="77"/>
        <v>40</v>
      </c>
      <c r="AZ74">
        <f t="shared" si="77"/>
        <v>39</v>
      </c>
      <c r="BA74">
        <f t="shared" si="77"/>
        <v>38</v>
      </c>
      <c r="BB74">
        <f t="shared" si="77"/>
        <v>37</v>
      </c>
      <c r="BC74">
        <f t="shared" si="77"/>
        <v>36</v>
      </c>
      <c r="BD74">
        <f t="shared" si="77"/>
        <v>35</v>
      </c>
      <c r="BE74">
        <f t="shared" si="77"/>
        <v>34</v>
      </c>
      <c r="BF74">
        <f t="shared" si="77"/>
        <v>33</v>
      </c>
      <c r="BG74">
        <f t="shared" si="77"/>
        <v>32</v>
      </c>
      <c r="BH74">
        <f t="shared" si="77"/>
        <v>31</v>
      </c>
      <c r="BI74">
        <f t="shared" si="77"/>
        <v>30</v>
      </c>
      <c r="BJ74">
        <f t="shared" si="77"/>
        <v>29</v>
      </c>
      <c r="BK74">
        <f t="shared" si="77"/>
        <v>28</v>
      </c>
      <c r="BL74">
        <f t="shared" si="77"/>
        <v>27</v>
      </c>
      <c r="BM74">
        <f t="shared" si="77"/>
        <v>26</v>
      </c>
      <c r="BN74">
        <f t="shared" si="77"/>
        <v>25</v>
      </c>
    </row>
    <row r="75" spans="3:66" x14ac:dyDescent="0.2">
      <c r="C75" s="83">
        <v>1600</v>
      </c>
      <c r="D75">
        <f t="shared" ref="D75:BN75" si="78">IF(D56-$B56&lt;0,0,D56-$B56)</f>
        <v>56</v>
      </c>
      <c r="E75">
        <f t="shared" si="78"/>
        <v>86</v>
      </c>
      <c r="F75">
        <f t="shared" si="78"/>
        <v>85</v>
      </c>
      <c r="G75">
        <f t="shared" si="78"/>
        <v>84</v>
      </c>
      <c r="H75">
        <f t="shared" si="78"/>
        <v>83</v>
      </c>
      <c r="I75">
        <f t="shared" si="78"/>
        <v>82</v>
      </c>
      <c r="J75">
        <f t="shared" si="78"/>
        <v>81</v>
      </c>
      <c r="K75">
        <f t="shared" si="78"/>
        <v>80</v>
      </c>
      <c r="L75">
        <f t="shared" si="78"/>
        <v>79</v>
      </c>
      <c r="M75">
        <f t="shared" si="78"/>
        <v>78</v>
      </c>
      <c r="N75">
        <f t="shared" si="78"/>
        <v>77</v>
      </c>
      <c r="O75">
        <f t="shared" si="78"/>
        <v>76</v>
      </c>
      <c r="P75">
        <f t="shared" si="78"/>
        <v>75</v>
      </c>
      <c r="Q75">
        <f t="shared" si="78"/>
        <v>74</v>
      </c>
      <c r="R75">
        <f t="shared" si="78"/>
        <v>73</v>
      </c>
      <c r="S75">
        <f t="shared" si="78"/>
        <v>72</v>
      </c>
      <c r="T75">
        <f t="shared" si="78"/>
        <v>71</v>
      </c>
      <c r="U75">
        <f t="shared" si="78"/>
        <v>70</v>
      </c>
      <c r="V75">
        <f t="shared" si="78"/>
        <v>69</v>
      </c>
      <c r="W75">
        <f t="shared" si="78"/>
        <v>68</v>
      </c>
      <c r="X75">
        <f t="shared" si="78"/>
        <v>67</v>
      </c>
      <c r="Y75">
        <f t="shared" si="78"/>
        <v>66</v>
      </c>
      <c r="Z75">
        <f t="shared" si="78"/>
        <v>65</v>
      </c>
      <c r="AA75">
        <f t="shared" si="78"/>
        <v>64</v>
      </c>
      <c r="AB75">
        <f t="shared" si="78"/>
        <v>63</v>
      </c>
      <c r="AC75">
        <f t="shared" si="78"/>
        <v>62</v>
      </c>
      <c r="AD75">
        <f t="shared" si="78"/>
        <v>61</v>
      </c>
      <c r="AE75">
        <f t="shared" si="78"/>
        <v>60</v>
      </c>
      <c r="AF75">
        <f t="shared" si="78"/>
        <v>59</v>
      </c>
      <c r="AG75">
        <f t="shared" si="78"/>
        <v>58</v>
      </c>
      <c r="AH75">
        <f t="shared" si="78"/>
        <v>57</v>
      </c>
      <c r="AI75">
        <f t="shared" si="78"/>
        <v>56</v>
      </c>
      <c r="AJ75">
        <f t="shared" si="78"/>
        <v>55</v>
      </c>
      <c r="AK75">
        <f t="shared" si="78"/>
        <v>54</v>
      </c>
      <c r="AL75">
        <f t="shared" si="78"/>
        <v>53</v>
      </c>
      <c r="AM75">
        <f t="shared" si="78"/>
        <v>52</v>
      </c>
      <c r="AN75">
        <f t="shared" si="78"/>
        <v>51</v>
      </c>
      <c r="AO75">
        <f t="shared" si="78"/>
        <v>50</v>
      </c>
      <c r="AP75">
        <f t="shared" si="78"/>
        <v>49</v>
      </c>
      <c r="AQ75">
        <f t="shared" si="78"/>
        <v>48</v>
      </c>
      <c r="AR75">
        <f t="shared" si="78"/>
        <v>47</v>
      </c>
      <c r="AS75">
        <f t="shared" si="78"/>
        <v>46</v>
      </c>
      <c r="AT75">
        <f t="shared" si="78"/>
        <v>45</v>
      </c>
      <c r="AU75">
        <f t="shared" si="78"/>
        <v>44</v>
      </c>
      <c r="AV75">
        <f t="shared" si="78"/>
        <v>43</v>
      </c>
      <c r="AW75">
        <f t="shared" si="78"/>
        <v>42</v>
      </c>
      <c r="AX75">
        <f t="shared" si="78"/>
        <v>41</v>
      </c>
      <c r="AY75">
        <f t="shared" si="78"/>
        <v>40</v>
      </c>
      <c r="AZ75">
        <f t="shared" si="78"/>
        <v>39</v>
      </c>
      <c r="BA75">
        <f t="shared" si="78"/>
        <v>38</v>
      </c>
      <c r="BB75">
        <f t="shared" si="78"/>
        <v>37</v>
      </c>
      <c r="BC75">
        <f t="shared" si="78"/>
        <v>36</v>
      </c>
      <c r="BD75">
        <f t="shared" si="78"/>
        <v>35</v>
      </c>
      <c r="BE75">
        <f t="shared" si="78"/>
        <v>34</v>
      </c>
      <c r="BF75">
        <f t="shared" si="78"/>
        <v>33</v>
      </c>
      <c r="BG75">
        <f t="shared" si="78"/>
        <v>32</v>
      </c>
      <c r="BH75">
        <f t="shared" si="78"/>
        <v>31</v>
      </c>
      <c r="BI75">
        <f t="shared" si="78"/>
        <v>30</v>
      </c>
      <c r="BJ75">
        <f t="shared" si="78"/>
        <v>29</v>
      </c>
      <c r="BK75">
        <f t="shared" si="78"/>
        <v>28</v>
      </c>
      <c r="BL75">
        <f t="shared" si="78"/>
        <v>27</v>
      </c>
      <c r="BM75">
        <f t="shared" si="78"/>
        <v>26</v>
      </c>
      <c r="BN75">
        <f t="shared" si="78"/>
        <v>25</v>
      </c>
    </row>
    <row r="76" spans="3:66" x14ac:dyDescent="0.2">
      <c r="C76" s="83">
        <v>2000</v>
      </c>
      <c r="D76">
        <f t="shared" ref="D76:BN76" si="79">IF(D57-$B57&lt;0,0,D57-$B57)</f>
        <v>56</v>
      </c>
      <c r="E76">
        <f t="shared" si="79"/>
        <v>86</v>
      </c>
      <c r="F76">
        <f t="shared" si="79"/>
        <v>85</v>
      </c>
      <c r="G76">
        <f t="shared" si="79"/>
        <v>84</v>
      </c>
      <c r="H76">
        <f t="shared" si="79"/>
        <v>83</v>
      </c>
      <c r="I76">
        <f t="shared" si="79"/>
        <v>82</v>
      </c>
      <c r="J76">
        <f t="shared" si="79"/>
        <v>81</v>
      </c>
      <c r="K76">
        <f t="shared" si="79"/>
        <v>80</v>
      </c>
      <c r="L76">
        <f t="shared" si="79"/>
        <v>79</v>
      </c>
      <c r="M76">
        <f t="shared" si="79"/>
        <v>78</v>
      </c>
      <c r="N76">
        <f t="shared" si="79"/>
        <v>77</v>
      </c>
      <c r="O76">
        <f t="shared" si="79"/>
        <v>76</v>
      </c>
      <c r="P76">
        <f t="shared" si="79"/>
        <v>75</v>
      </c>
      <c r="Q76">
        <f t="shared" si="79"/>
        <v>74</v>
      </c>
      <c r="R76">
        <f t="shared" si="79"/>
        <v>73</v>
      </c>
      <c r="S76">
        <f t="shared" si="79"/>
        <v>72</v>
      </c>
      <c r="T76">
        <f t="shared" si="79"/>
        <v>71</v>
      </c>
      <c r="U76">
        <f t="shared" si="79"/>
        <v>70</v>
      </c>
      <c r="V76">
        <f t="shared" si="79"/>
        <v>69</v>
      </c>
      <c r="W76">
        <f t="shared" si="79"/>
        <v>68</v>
      </c>
      <c r="X76">
        <f t="shared" si="79"/>
        <v>67</v>
      </c>
      <c r="Y76">
        <f t="shared" si="79"/>
        <v>66</v>
      </c>
      <c r="Z76">
        <f t="shared" si="79"/>
        <v>65</v>
      </c>
      <c r="AA76">
        <f t="shared" si="79"/>
        <v>64</v>
      </c>
      <c r="AB76">
        <f t="shared" si="79"/>
        <v>63</v>
      </c>
      <c r="AC76">
        <f t="shared" si="79"/>
        <v>62</v>
      </c>
      <c r="AD76">
        <f t="shared" si="79"/>
        <v>61</v>
      </c>
      <c r="AE76">
        <f t="shared" si="79"/>
        <v>60</v>
      </c>
      <c r="AF76">
        <f t="shared" si="79"/>
        <v>59</v>
      </c>
      <c r="AG76">
        <f t="shared" si="79"/>
        <v>58</v>
      </c>
      <c r="AH76">
        <f t="shared" si="79"/>
        <v>57</v>
      </c>
      <c r="AI76">
        <f t="shared" si="79"/>
        <v>56</v>
      </c>
      <c r="AJ76">
        <f t="shared" si="79"/>
        <v>55</v>
      </c>
      <c r="AK76">
        <f t="shared" si="79"/>
        <v>54</v>
      </c>
      <c r="AL76">
        <f t="shared" si="79"/>
        <v>53</v>
      </c>
      <c r="AM76">
        <f t="shared" si="79"/>
        <v>52</v>
      </c>
      <c r="AN76">
        <f t="shared" si="79"/>
        <v>51</v>
      </c>
      <c r="AO76">
        <f t="shared" si="79"/>
        <v>50</v>
      </c>
      <c r="AP76">
        <f t="shared" si="79"/>
        <v>49</v>
      </c>
      <c r="AQ76">
        <f t="shared" si="79"/>
        <v>48</v>
      </c>
      <c r="AR76">
        <f t="shared" si="79"/>
        <v>47</v>
      </c>
      <c r="AS76">
        <f t="shared" si="79"/>
        <v>46</v>
      </c>
      <c r="AT76">
        <f t="shared" si="79"/>
        <v>45</v>
      </c>
      <c r="AU76">
        <f t="shared" si="79"/>
        <v>44</v>
      </c>
      <c r="AV76">
        <f t="shared" si="79"/>
        <v>43</v>
      </c>
      <c r="AW76">
        <f t="shared" si="79"/>
        <v>42</v>
      </c>
      <c r="AX76">
        <f t="shared" si="79"/>
        <v>41</v>
      </c>
      <c r="AY76">
        <f t="shared" si="79"/>
        <v>40</v>
      </c>
      <c r="AZ76">
        <f t="shared" si="79"/>
        <v>39</v>
      </c>
      <c r="BA76">
        <f t="shared" si="79"/>
        <v>38</v>
      </c>
      <c r="BB76">
        <f t="shared" si="79"/>
        <v>37</v>
      </c>
      <c r="BC76">
        <f t="shared" si="79"/>
        <v>36</v>
      </c>
      <c r="BD76">
        <f t="shared" si="79"/>
        <v>35</v>
      </c>
      <c r="BE76">
        <f t="shared" si="79"/>
        <v>34</v>
      </c>
      <c r="BF76">
        <f t="shared" si="79"/>
        <v>33</v>
      </c>
      <c r="BG76">
        <f t="shared" si="79"/>
        <v>32</v>
      </c>
      <c r="BH76">
        <f t="shared" si="79"/>
        <v>31</v>
      </c>
      <c r="BI76">
        <f t="shared" si="79"/>
        <v>30</v>
      </c>
      <c r="BJ76">
        <f t="shared" si="79"/>
        <v>29</v>
      </c>
      <c r="BK76">
        <f t="shared" si="79"/>
        <v>28</v>
      </c>
      <c r="BL76">
        <f t="shared" si="79"/>
        <v>27</v>
      </c>
      <c r="BM76">
        <f t="shared" si="79"/>
        <v>26</v>
      </c>
      <c r="BN76">
        <f t="shared" si="79"/>
        <v>25</v>
      </c>
    </row>
    <row r="77" spans="3:66" x14ac:dyDescent="0.2">
      <c r="C77" s="83">
        <v>2500</v>
      </c>
      <c r="D77">
        <f t="shared" ref="D77:BN77" si="80">IF(D58-$B58&lt;0,0,D58-$B58)</f>
        <v>55</v>
      </c>
      <c r="E77">
        <f t="shared" si="80"/>
        <v>85</v>
      </c>
      <c r="F77">
        <f t="shared" si="80"/>
        <v>84</v>
      </c>
      <c r="G77">
        <f t="shared" si="80"/>
        <v>83</v>
      </c>
      <c r="H77">
        <f t="shared" si="80"/>
        <v>82</v>
      </c>
      <c r="I77">
        <f t="shared" si="80"/>
        <v>81</v>
      </c>
      <c r="J77">
        <f t="shared" si="80"/>
        <v>80</v>
      </c>
      <c r="K77">
        <f t="shared" si="80"/>
        <v>79</v>
      </c>
      <c r="L77">
        <f t="shared" si="80"/>
        <v>78</v>
      </c>
      <c r="M77">
        <f t="shared" si="80"/>
        <v>77</v>
      </c>
      <c r="N77">
        <f t="shared" si="80"/>
        <v>76</v>
      </c>
      <c r="O77">
        <f t="shared" si="80"/>
        <v>75</v>
      </c>
      <c r="P77">
        <f t="shared" si="80"/>
        <v>74</v>
      </c>
      <c r="Q77">
        <f t="shared" si="80"/>
        <v>73</v>
      </c>
      <c r="R77">
        <f t="shared" si="80"/>
        <v>72</v>
      </c>
      <c r="S77">
        <f t="shared" si="80"/>
        <v>71</v>
      </c>
      <c r="T77">
        <f t="shared" si="80"/>
        <v>70</v>
      </c>
      <c r="U77">
        <f t="shared" si="80"/>
        <v>69</v>
      </c>
      <c r="V77">
        <f t="shared" si="80"/>
        <v>68</v>
      </c>
      <c r="W77">
        <f t="shared" si="80"/>
        <v>67</v>
      </c>
      <c r="X77">
        <f t="shared" si="80"/>
        <v>66</v>
      </c>
      <c r="Y77">
        <f t="shared" si="80"/>
        <v>65</v>
      </c>
      <c r="Z77">
        <f t="shared" si="80"/>
        <v>64</v>
      </c>
      <c r="AA77">
        <f t="shared" si="80"/>
        <v>63</v>
      </c>
      <c r="AB77">
        <f t="shared" si="80"/>
        <v>62</v>
      </c>
      <c r="AC77">
        <f t="shared" si="80"/>
        <v>61</v>
      </c>
      <c r="AD77">
        <f t="shared" si="80"/>
        <v>60</v>
      </c>
      <c r="AE77">
        <f t="shared" si="80"/>
        <v>59</v>
      </c>
      <c r="AF77">
        <f t="shared" si="80"/>
        <v>58</v>
      </c>
      <c r="AG77">
        <f t="shared" si="80"/>
        <v>57</v>
      </c>
      <c r="AH77">
        <f t="shared" si="80"/>
        <v>56</v>
      </c>
      <c r="AI77">
        <f t="shared" si="80"/>
        <v>55</v>
      </c>
      <c r="AJ77">
        <f t="shared" si="80"/>
        <v>54</v>
      </c>
      <c r="AK77">
        <f t="shared" si="80"/>
        <v>53</v>
      </c>
      <c r="AL77">
        <f t="shared" si="80"/>
        <v>52</v>
      </c>
      <c r="AM77">
        <f t="shared" si="80"/>
        <v>51</v>
      </c>
      <c r="AN77">
        <f t="shared" si="80"/>
        <v>50</v>
      </c>
      <c r="AO77">
        <f t="shared" si="80"/>
        <v>49</v>
      </c>
      <c r="AP77">
        <f t="shared" si="80"/>
        <v>48</v>
      </c>
      <c r="AQ77">
        <f t="shared" si="80"/>
        <v>47</v>
      </c>
      <c r="AR77">
        <f t="shared" si="80"/>
        <v>46</v>
      </c>
      <c r="AS77">
        <f t="shared" si="80"/>
        <v>45</v>
      </c>
      <c r="AT77">
        <f t="shared" si="80"/>
        <v>44</v>
      </c>
      <c r="AU77">
        <f t="shared" si="80"/>
        <v>43</v>
      </c>
      <c r="AV77">
        <f t="shared" si="80"/>
        <v>42</v>
      </c>
      <c r="AW77">
        <f t="shared" si="80"/>
        <v>41</v>
      </c>
      <c r="AX77">
        <f t="shared" si="80"/>
        <v>40</v>
      </c>
      <c r="AY77">
        <f t="shared" si="80"/>
        <v>39</v>
      </c>
      <c r="AZ77">
        <f t="shared" si="80"/>
        <v>38</v>
      </c>
      <c r="BA77">
        <f t="shared" si="80"/>
        <v>37</v>
      </c>
      <c r="BB77">
        <f t="shared" si="80"/>
        <v>36</v>
      </c>
      <c r="BC77">
        <f t="shared" si="80"/>
        <v>35</v>
      </c>
      <c r="BD77">
        <f t="shared" si="80"/>
        <v>34</v>
      </c>
      <c r="BE77">
        <f t="shared" si="80"/>
        <v>33</v>
      </c>
      <c r="BF77">
        <f t="shared" si="80"/>
        <v>32</v>
      </c>
      <c r="BG77">
        <f t="shared" si="80"/>
        <v>31</v>
      </c>
      <c r="BH77">
        <f t="shared" si="80"/>
        <v>30</v>
      </c>
      <c r="BI77">
        <f t="shared" si="80"/>
        <v>29</v>
      </c>
      <c r="BJ77">
        <f t="shared" si="80"/>
        <v>28</v>
      </c>
      <c r="BK77">
        <f t="shared" si="80"/>
        <v>27</v>
      </c>
      <c r="BL77">
        <f t="shared" si="80"/>
        <v>26</v>
      </c>
      <c r="BM77">
        <f t="shared" si="80"/>
        <v>25</v>
      </c>
      <c r="BN77">
        <f t="shared" si="80"/>
        <v>24</v>
      </c>
    </row>
    <row r="78" spans="3:66" x14ac:dyDescent="0.2">
      <c r="C78" s="83">
        <v>3200</v>
      </c>
      <c r="D78">
        <f t="shared" ref="D78:BN78" si="81">IF(D59-$B59&lt;0,0,D59-$B59)</f>
        <v>54</v>
      </c>
      <c r="E78">
        <f t="shared" si="81"/>
        <v>84</v>
      </c>
      <c r="F78">
        <f t="shared" si="81"/>
        <v>83</v>
      </c>
      <c r="G78">
        <f t="shared" si="81"/>
        <v>82</v>
      </c>
      <c r="H78">
        <f t="shared" si="81"/>
        <v>81</v>
      </c>
      <c r="I78">
        <f t="shared" si="81"/>
        <v>80</v>
      </c>
      <c r="J78">
        <f t="shared" si="81"/>
        <v>79</v>
      </c>
      <c r="K78">
        <f t="shared" si="81"/>
        <v>78</v>
      </c>
      <c r="L78">
        <f t="shared" si="81"/>
        <v>77</v>
      </c>
      <c r="M78">
        <f t="shared" si="81"/>
        <v>76</v>
      </c>
      <c r="N78">
        <f t="shared" si="81"/>
        <v>75</v>
      </c>
      <c r="O78">
        <f t="shared" si="81"/>
        <v>74</v>
      </c>
      <c r="P78">
        <f t="shared" si="81"/>
        <v>73</v>
      </c>
      <c r="Q78">
        <f t="shared" si="81"/>
        <v>72</v>
      </c>
      <c r="R78">
        <f t="shared" si="81"/>
        <v>71</v>
      </c>
      <c r="S78">
        <f t="shared" si="81"/>
        <v>70</v>
      </c>
      <c r="T78">
        <f t="shared" si="81"/>
        <v>69</v>
      </c>
      <c r="U78">
        <f t="shared" si="81"/>
        <v>68</v>
      </c>
      <c r="V78">
        <f t="shared" si="81"/>
        <v>67</v>
      </c>
      <c r="W78">
        <f t="shared" si="81"/>
        <v>66</v>
      </c>
      <c r="X78">
        <f t="shared" si="81"/>
        <v>65</v>
      </c>
      <c r="Y78">
        <f t="shared" si="81"/>
        <v>64</v>
      </c>
      <c r="Z78">
        <f t="shared" si="81"/>
        <v>63</v>
      </c>
      <c r="AA78">
        <f t="shared" si="81"/>
        <v>62</v>
      </c>
      <c r="AB78">
        <f t="shared" si="81"/>
        <v>61</v>
      </c>
      <c r="AC78">
        <f t="shared" si="81"/>
        <v>60</v>
      </c>
      <c r="AD78">
        <f t="shared" si="81"/>
        <v>59</v>
      </c>
      <c r="AE78">
        <f t="shared" si="81"/>
        <v>58</v>
      </c>
      <c r="AF78">
        <f t="shared" si="81"/>
        <v>57</v>
      </c>
      <c r="AG78">
        <f t="shared" si="81"/>
        <v>56</v>
      </c>
      <c r="AH78">
        <f t="shared" si="81"/>
        <v>55</v>
      </c>
      <c r="AI78">
        <f t="shared" si="81"/>
        <v>54</v>
      </c>
      <c r="AJ78">
        <f t="shared" si="81"/>
        <v>53</v>
      </c>
      <c r="AK78">
        <f t="shared" si="81"/>
        <v>52</v>
      </c>
      <c r="AL78">
        <f t="shared" si="81"/>
        <v>51</v>
      </c>
      <c r="AM78">
        <f t="shared" si="81"/>
        <v>50</v>
      </c>
      <c r="AN78">
        <f t="shared" si="81"/>
        <v>49</v>
      </c>
      <c r="AO78">
        <f t="shared" si="81"/>
        <v>48</v>
      </c>
      <c r="AP78">
        <f t="shared" si="81"/>
        <v>47</v>
      </c>
      <c r="AQ78">
        <f t="shared" si="81"/>
        <v>46</v>
      </c>
      <c r="AR78">
        <f t="shared" si="81"/>
        <v>45</v>
      </c>
      <c r="AS78">
        <f t="shared" si="81"/>
        <v>44</v>
      </c>
      <c r="AT78">
        <f t="shared" si="81"/>
        <v>43</v>
      </c>
      <c r="AU78">
        <f t="shared" si="81"/>
        <v>42</v>
      </c>
      <c r="AV78">
        <f t="shared" si="81"/>
        <v>41</v>
      </c>
      <c r="AW78">
        <f t="shared" si="81"/>
        <v>40</v>
      </c>
      <c r="AX78">
        <f t="shared" si="81"/>
        <v>39</v>
      </c>
      <c r="AY78">
        <f t="shared" si="81"/>
        <v>38</v>
      </c>
      <c r="AZ78">
        <f t="shared" si="81"/>
        <v>37</v>
      </c>
      <c r="BA78">
        <f t="shared" si="81"/>
        <v>36</v>
      </c>
      <c r="BB78">
        <f t="shared" si="81"/>
        <v>35</v>
      </c>
      <c r="BC78">
        <f t="shared" si="81"/>
        <v>34</v>
      </c>
      <c r="BD78">
        <f t="shared" si="81"/>
        <v>33</v>
      </c>
      <c r="BE78">
        <f t="shared" si="81"/>
        <v>32</v>
      </c>
      <c r="BF78">
        <f t="shared" si="81"/>
        <v>31</v>
      </c>
      <c r="BG78">
        <f t="shared" si="81"/>
        <v>30</v>
      </c>
      <c r="BH78">
        <f t="shared" si="81"/>
        <v>29</v>
      </c>
      <c r="BI78">
        <f t="shared" si="81"/>
        <v>28</v>
      </c>
      <c r="BJ78">
        <f t="shared" si="81"/>
        <v>27</v>
      </c>
      <c r="BK78">
        <f t="shared" si="81"/>
        <v>26</v>
      </c>
      <c r="BL78">
        <f t="shared" si="81"/>
        <v>25</v>
      </c>
      <c r="BM78">
        <f t="shared" si="81"/>
        <v>24</v>
      </c>
      <c r="BN78">
        <f t="shared" si="81"/>
        <v>23</v>
      </c>
    </row>
    <row r="79" spans="3:66" x14ac:dyDescent="0.2">
      <c r="C79" s="83">
        <v>4000</v>
      </c>
      <c r="D79">
        <f t="shared" ref="D79:BN79" si="82">IF(D60-$B60&lt;0,0,D60-$B60)</f>
        <v>52</v>
      </c>
      <c r="E79">
        <f t="shared" si="82"/>
        <v>82</v>
      </c>
      <c r="F79">
        <f t="shared" si="82"/>
        <v>81</v>
      </c>
      <c r="G79">
        <f t="shared" si="82"/>
        <v>80</v>
      </c>
      <c r="H79">
        <f t="shared" si="82"/>
        <v>79</v>
      </c>
      <c r="I79">
        <f t="shared" si="82"/>
        <v>78</v>
      </c>
      <c r="J79">
        <f t="shared" si="82"/>
        <v>77</v>
      </c>
      <c r="K79">
        <f t="shared" si="82"/>
        <v>76</v>
      </c>
      <c r="L79">
        <f t="shared" si="82"/>
        <v>75</v>
      </c>
      <c r="M79">
        <f t="shared" si="82"/>
        <v>74</v>
      </c>
      <c r="N79">
        <f t="shared" si="82"/>
        <v>73</v>
      </c>
      <c r="O79">
        <f t="shared" si="82"/>
        <v>72</v>
      </c>
      <c r="P79">
        <f t="shared" si="82"/>
        <v>71</v>
      </c>
      <c r="Q79">
        <f t="shared" si="82"/>
        <v>70</v>
      </c>
      <c r="R79">
        <f t="shared" si="82"/>
        <v>69</v>
      </c>
      <c r="S79">
        <f t="shared" si="82"/>
        <v>68</v>
      </c>
      <c r="T79">
        <f t="shared" si="82"/>
        <v>67</v>
      </c>
      <c r="U79">
        <f t="shared" si="82"/>
        <v>66</v>
      </c>
      <c r="V79">
        <f t="shared" si="82"/>
        <v>65</v>
      </c>
      <c r="W79">
        <f t="shared" si="82"/>
        <v>64</v>
      </c>
      <c r="X79">
        <f t="shared" si="82"/>
        <v>63</v>
      </c>
      <c r="Y79">
        <f t="shared" si="82"/>
        <v>62</v>
      </c>
      <c r="Z79">
        <f t="shared" si="82"/>
        <v>61</v>
      </c>
      <c r="AA79">
        <f t="shared" si="82"/>
        <v>60</v>
      </c>
      <c r="AB79">
        <f t="shared" si="82"/>
        <v>59</v>
      </c>
      <c r="AC79">
        <f t="shared" si="82"/>
        <v>58</v>
      </c>
      <c r="AD79">
        <f t="shared" si="82"/>
        <v>57</v>
      </c>
      <c r="AE79">
        <f t="shared" si="82"/>
        <v>56</v>
      </c>
      <c r="AF79">
        <f t="shared" si="82"/>
        <v>55</v>
      </c>
      <c r="AG79">
        <f t="shared" si="82"/>
        <v>54</v>
      </c>
      <c r="AH79">
        <f t="shared" si="82"/>
        <v>53</v>
      </c>
      <c r="AI79">
        <f t="shared" si="82"/>
        <v>52</v>
      </c>
      <c r="AJ79">
        <f t="shared" si="82"/>
        <v>51</v>
      </c>
      <c r="AK79">
        <f t="shared" si="82"/>
        <v>50</v>
      </c>
      <c r="AL79">
        <f t="shared" si="82"/>
        <v>49</v>
      </c>
      <c r="AM79">
        <f t="shared" si="82"/>
        <v>48</v>
      </c>
      <c r="AN79">
        <f t="shared" si="82"/>
        <v>47</v>
      </c>
      <c r="AO79">
        <f t="shared" si="82"/>
        <v>46</v>
      </c>
      <c r="AP79">
        <f t="shared" si="82"/>
        <v>45</v>
      </c>
      <c r="AQ79">
        <f t="shared" si="82"/>
        <v>44</v>
      </c>
      <c r="AR79">
        <f t="shared" si="82"/>
        <v>43</v>
      </c>
      <c r="AS79">
        <f t="shared" si="82"/>
        <v>42</v>
      </c>
      <c r="AT79">
        <f t="shared" si="82"/>
        <v>41</v>
      </c>
      <c r="AU79">
        <f t="shared" si="82"/>
        <v>40</v>
      </c>
      <c r="AV79">
        <f t="shared" si="82"/>
        <v>39</v>
      </c>
      <c r="AW79">
        <f t="shared" si="82"/>
        <v>38</v>
      </c>
      <c r="AX79">
        <f t="shared" si="82"/>
        <v>37</v>
      </c>
      <c r="AY79">
        <f t="shared" si="82"/>
        <v>36</v>
      </c>
      <c r="AZ79">
        <f t="shared" si="82"/>
        <v>35</v>
      </c>
      <c r="BA79">
        <f t="shared" si="82"/>
        <v>34</v>
      </c>
      <c r="BB79">
        <f t="shared" si="82"/>
        <v>33</v>
      </c>
      <c r="BC79">
        <f t="shared" si="82"/>
        <v>32</v>
      </c>
      <c r="BD79">
        <f t="shared" si="82"/>
        <v>31</v>
      </c>
      <c r="BE79">
        <f t="shared" si="82"/>
        <v>30</v>
      </c>
      <c r="BF79">
        <f t="shared" si="82"/>
        <v>29</v>
      </c>
      <c r="BG79">
        <f t="shared" si="82"/>
        <v>28</v>
      </c>
      <c r="BH79">
        <f t="shared" si="82"/>
        <v>27</v>
      </c>
      <c r="BI79">
        <f t="shared" si="82"/>
        <v>26</v>
      </c>
      <c r="BJ79">
        <f t="shared" si="82"/>
        <v>25</v>
      </c>
      <c r="BK79">
        <f t="shared" si="82"/>
        <v>24</v>
      </c>
      <c r="BL79">
        <f t="shared" si="82"/>
        <v>23</v>
      </c>
      <c r="BM79">
        <f t="shared" si="82"/>
        <v>22</v>
      </c>
      <c r="BN79">
        <f t="shared" si="82"/>
        <v>21</v>
      </c>
    </row>
    <row r="80" spans="3:66" x14ac:dyDescent="0.2">
      <c r="C80">
        <v>5000</v>
      </c>
      <c r="D80">
        <f t="shared" ref="D80:BN80" si="83">IF(D61-$B61&lt;0,0,D61-$B61)</f>
        <v>50</v>
      </c>
      <c r="E80">
        <f t="shared" si="83"/>
        <v>80</v>
      </c>
      <c r="F80">
        <f t="shared" si="83"/>
        <v>79</v>
      </c>
      <c r="G80">
        <f t="shared" si="83"/>
        <v>78</v>
      </c>
      <c r="H80">
        <f t="shared" si="83"/>
        <v>77</v>
      </c>
      <c r="I80">
        <f t="shared" si="83"/>
        <v>76</v>
      </c>
      <c r="J80">
        <f t="shared" si="83"/>
        <v>75</v>
      </c>
      <c r="K80">
        <f t="shared" si="83"/>
        <v>74</v>
      </c>
      <c r="L80">
        <f t="shared" si="83"/>
        <v>73</v>
      </c>
      <c r="M80">
        <f t="shared" si="83"/>
        <v>72</v>
      </c>
      <c r="N80">
        <f t="shared" si="83"/>
        <v>71</v>
      </c>
      <c r="O80">
        <f t="shared" si="83"/>
        <v>70</v>
      </c>
      <c r="P80">
        <f t="shared" si="83"/>
        <v>69</v>
      </c>
      <c r="Q80">
        <f t="shared" si="83"/>
        <v>68</v>
      </c>
      <c r="R80">
        <f t="shared" si="83"/>
        <v>67</v>
      </c>
      <c r="S80">
        <f t="shared" si="83"/>
        <v>66</v>
      </c>
      <c r="T80">
        <f t="shared" si="83"/>
        <v>65</v>
      </c>
      <c r="U80">
        <f t="shared" si="83"/>
        <v>64</v>
      </c>
      <c r="V80">
        <f t="shared" si="83"/>
        <v>63</v>
      </c>
      <c r="W80">
        <f t="shared" si="83"/>
        <v>62</v>
      </c>
      <c r="X80">
        <f t="shared" si="83"/>
        <v>61</v>
      </c>
      <c r="Y80">
        <f t="shared" si="83"/>
        <v>60</v>
      </c>
      <c r="Z80">
        <f t="shared" si="83"/>
        <v>59</v>
      </c>
      <c r="AA80">
        <f t="shared" si="83"/>
        <v>58</v>
      </c>
      <c r="AB80">
        <f t="shared" si="83"/>
        <v>57</v>
      </c>
      <c r="AC80">
        <f t="shared" si="83"/>
        <v>56</v>
      </c>
      <c r="AD80">
        <f t="shared" si="83"/>
        <v>55</v>
      </c>
      <c r="AE80">
        <f t="shared" si="83"/>
        <v>54</v>
      </c>
      <c r="AF80">
        <f t="shared" si="83"/>
        <v>53</v>
      </c>
      <c r="AG80">
        <f t="shared" si="83"/>
        <v>52</v>
      </c>
      <c r="AH80">
        <f t="shared" si="83"/>
        <v>51</v>
      </c>
      <c r="AI80">
        <f t="shared" si="83"/>
        <v>50</v>
      </c>
      <c r="AJ80">
        <f t="shared" si="83"/>
        <v>49</v>
      </c>
      <c r="AK80">
        <f t="shared" si="83"/>
        <v>48</v>
      </c>
      <c r="AL80">
        <f t="shared" si="83"/>
        <v>47</v>
      </c>
      <c r="AM80">
        <f t="shared" si="83"/>
        <v>46</v>
      </c>
      <c r="AN80">
        <f t="shared" si="83"/>
        <v>45</v>
      </c>
      <c r="AO80">
        <f t="shared" si="83"/>
        <v>44</v>
      </c>
      <c r="AP80">
        <f t="shared" si="83"/>
        <v>43</v>
      </c>
      <c r="AQ80">
        <f t="shared" si="83"/>
        <v>42</v>
      </c>
      <c r="AR80">
        <f t="shared" si="83"/>
        <v>41</v>
      </c>
      <c r="AS80">
        <f t="shared" si="83"/>
        <v>40</v>
      </c>
      <c r="AT80">
        <f t="shared" si="83"/>
        <v>39</v>
      </c>
      <c r="AU80">
        <f t="shared" si="83"/>
        <v>38</v>
      </c>
      <c r="AV80">
        <f t="shared" si="83"/>
        <v>37</v>
      </c>
      <c r="AW80">
        <f t="shared" si="83"/>
        <v>36</v>
      </c>
      <c r="AX80">
        <f t="shared" si="83"/>
        <v>35</v>
      </c>
      <c r="AY80">
        <f t="shared" si="83"/>
        <v>34</v>
      </c>
      <c r="AZ80">
        <f t="shared" si="83"/>
        <v>33</v>
      </c>
      <c r="BA80">
        <f t="shared" si="83"/>
        <v>32</v>
      </c>
      <c r="BB80">
        <f t="shared" si="83"/>
        <v>31</v>
      </c>
      <c r="BC80">
        <f t="shared" si="83"/>
        <v>30</v>
      </c>
      <c r="BD80">
        <f t="shared" si="83"/>
        <v>29</v>
      </c>
      <c r="BE80">
        <f t="shared" si="83"/>
        <v>28</v>
      </c>
      <c r="BF80">
        <f t="shared" si="83"/>
        <v>27</v>
      </c>
      <c r="BG80">
        <f t="shared" si="83"/>
        <v>26</v>
      </c>
      <c r="BH80">
        <f t="shared" si="83"/>
        <v>25</v>
      </c>
      <c r="BI80">
        <f t="shared" si="83"/>
        <v>24</v>
      </c>
      <c r="BJ80">
        <f t="shared" si="83"/>
        <v>23</v>
      </c>
      <c r="BK80">
        <f t="shared" si="83"/>
        <v>22</v>
      </c>
      <c r="BL80">
        <f t="shared" si="83"/>
        <v>21</v>
      </c>
      <c r="BM80">
        <f t="shared" si="83"/>
        <v>20</v>
      </c>
      <c r="BN80">
        <f t="shared" si="83"/>
        <v>19</v>
      </c>
    </row>
    <row r="81" spans="1:68" x14ac:dyDescent="0.2">
      <c r="C81" t="s">
        <v>2</v>
      </c>
      <c r="D81" s="1">
        <f>MAX(D64:D79)</f>
        <v>56</v>
      </c>
      <c r="E81" s="1">
        <f>MAX(E64:E79)</f>
        <v>86</v>
      </c>
      <c r="F81" s="1">
        <f t="shared" ref="F81:BN81" si="84">MAX(F64:F79)</f>
        <v>85</v>
      </c>
      <c r="G81" s="1">
        <f t="shared" si="84"/>
        <v>84</v>
      </c>
      <c r="H81" s="1">
        <f t="shared" si="84"/>
        <v>83</v>
      </c>
      <c r="I81" s="1">
        <f t="shared" si="84"/>
        <v>82</v>
      </c>
      <c r="J81" s="1">
        <f t="shared" si="84"/>
        <v>81</v>
      </c>
      <c r="K81" s="1">
        <f t="shared" si="84"/>
        <v>80</v>
      </c>
      <c r="L81" s="1">
        <f t="shared" si="84"/>
        <v>79</v>
      </c>
      <c r="M81" s="1">
        <f t="shared" si="84"/>
        <v>78</v>
      </c>
      <c r="N81" s="1">
        <f t="shared" si="84"/>
        <v>77</v>
      </c>
      <c r="O81" s="1">
        <f t="shared" si="84"/>
        <v>76</v>
      </c>
      <c r="P81" s="1">
        <f t="shared" si="84"/>
        <v>75</v>
      </c>
      <c r="Q81" s="1">
        <f t="shared" si="84"/>
        <v>74</v>
      </c>
      <c r="R81" s="1">
        <f t="shared" si="84"/>
        <v>73</v>
      </c>
      <c r="S81" s="1">
        <f t="shared" si="84"/>
        <v>72</v>
      </c>
      <c r="T81" s="1">
        <f t="shared" si="84"/>
        <v>71</v>
      </c>
      <c r="U81" s="1">
        <f t="shared" si="84"/>
        <v>70</v>
      </c>
      <c r="V81" s="1">
        <f t="shared" si="84"/>
        <v>69</v>
      </c>
      <c r="W81" s="1">
        <f t="shared" si="84"/>
        <v>68</v>
      </c>
      <c r="X81" s="1">
        <f t="shared" si="84"/>
        <v>67</v>
      </c>
      <c r="Y81" s="1">
        <f t="shared" si="84"/>
        <v>66</v>
      </c>
      <c r="Z81" s="1">
        <f t="shared" si="84"/>
        <v>65</v>
      </c>
      <c r="AA81" s="1">
        <f t="shared" si="84"/>
        <v>64</v>
      </c>
      <c r="AB81" s="1">
        <f t="shared" si="84"/>
        <v>63</v>
      </c>
      <c r="AC81" s="1">
        <f t="shared" si="84"/>
        <v>62</v>
      </c>
      <c r="AD81" s="1">
        <f t="shared" si="84"/>
        <v>61</v>
      </c>
      <c r="AE81" s="1">
        <f t="shared" si="84"/>
        <v>60</v>
      </c>
      <c r="AF81" s="1">
        <f t="shared" si="84"/>
        <v>59</v>
      </c>
      <c r="AG81" s="1">
        <f t="shared" si="84"/>
        <v>58</v>
      </c>
      <c r="AH81" s="1">
        <f t="shared" si="84"/>
        <v>57</v>
      </c>
      <c r="AI81" s="1">
        <f t="shared" si="84"/>
        <v>56</v>
      </c>
      <c r="AJ81" s="1">
        <f t="shared" si="84"/>
        <v>55</v>
      </c>
      <c r="AK81" s="1">
        <f t="shared" si="84"/>
        <v>54</v>
      </c>
      <c r="AL81" s="1">
        <f t="shared" si="84"/>
        <v>53</v>
      </c>
      <c r="AM81" s="1">
        <f t="shared" si="84"/>
        <v>52</v>
      </c>
      <c r="AN81" s="1">
        <f t="shared" si="84"/>
        <v>51</v>
      </c>
      <c r="AO81" s="1">
        <f t="shared" si="84"/>
        <v>50</v>
      </c>
      <c r="AP81" s="1">
        <f t="shared" si="84"/>
        <v>49</v>
      </c>
      <c r="AQ81" s="1">
        <f t="shared" si="84"/>
        <v>48</v>
      </c>
      <c r="AR81" s="1">
        <f t="shared" si="84"/>
        <v>47</v>
      </c>
      <c r="AS81" s="1">
        <f t="shared" si="84"/>
        <v>46</v>
      </c>
      <c r="AT81" s="1">
        <f t="shared" si="84"/>
        <v>45</v>
      </c>
      <c r="AU81" s="1">
        <f t="shared" si="84"/>
        <v>44</v>
      </c>
      <c r="AV81" s="1">
        <f t="shared" si="84"/>
        <v>43</v>
      </c>
      <c r="AW81" s="1">
        <f t="shared" si="84"/>
        <v>42</v>
      </c>
      <c r="AX81" s="1">
        <f t="shared" si="84"/>
        <v>41</v>
      </c>
      <c r="AY81" s="1">
        <f t="shared" si="84"/>
        <v>40</v>
      </c>
      <c r="AZ81" s="1">
        <f t="shared" si="84"/>
        <v>39</v>
      </c>
      <c r="BA81" s="1">
        <f t="shared" si="84"/>
        <v>38</v>
      </c>
      <c r="BB81" s="1">
        <f t="shared" si="84"/>
        <v>37</v>
      </c>
      <c r="BC81" s="1">
        <f t="shared" si="84"/>
        <v>36</v>
      </c>
      <c r="BD81" s="1">
        <f t="shared" si="84"/>
        <v>35</v>
      </c>
      <c r="BE81" s="1">
        <f t="shared" si="84"/>
        <v>34</v>
      </c>
      <c r="BF81" s="1">
        <f t="shared" si="84"/>
        <v>33</v>
      </c>
      <c r="BG81" s="1">
        <f t="shared" si="84"/>
        <v>32</v>
      </c>
      <c r="BH81" s="1">
        <f t="shared" si="84"/>
        <v>31</v>
      </c>
      <c r="BI81" s="1">
        <f t="shared" si="84"/>
        <v>30</v>
      </c>
      <c r="BJ81" s="1">
        <f t="shared" si="84"/>
        <v>29</v>
      </c>
      <c r="BK81" s="1">
        <f t="shared" si="84"/>
        <v>28</v>
      </c>
      <c r="BL81" s="1">
        <f t="shared" si="84"/>
        <v>27</v>
      </c>
      <c r="BM81" s="1">
        <f t="shared" si="84"/>
        <v>26</v>
      </c>
      <c r="BN81" s="1">
        <f t="shared" si="84"/>
        <v>25</v>
      </c>
    </row>
    <row r="82" spans="1:68" x14ac:dyDescent="0.2">
      <c r="C82" t="s">
        <v>3</v>
      </c>
      <c r="D82">
        <f>SUM(D64:D79)/16</f>
        <v>50.25</v>
      </c>
      <c r="E82">
        <f>SUM(E64:E79)/16</f>
        <v>80.25</v>
      </c>
      <c r="F82">
        <f t="shared" ref="F82:BN82" si="85">SUM(F64:F79)/16</f>
        <v>79.25</v>
      </c>
      <c r="G82">
        <f t="shared" si="85"/>
        <v>78.25</v>
      </c>
      <c r="H82">
        <f t="shared" si="85"/>
        <v>77.25</v>
      </c>
      <c r="I82">
        <f t="shared" si="85"/>
        <v>76.25</v>
      </c>
      <c r="J82">
        <f t="shared" si="85"/>
        <v>75.25</v>
      </c>
      <c r="K82">
        <f t="shared" si="85"/>
        <v>74.25</v>
      </c>
      <c r="L82">
        <f t="shared" si="85"/>
        <v>73.25</v>
      </c>
      <c r="M82">
        <f t="shared" si="85"/>
        <v>72.25</v>
      </c>
      <c r="N82">
        <f t="shared" si="85"/>
        <v>71.25</v>
      </c>
      <c r="O82">
        <f t="shared" si="85"/>
        <v>70.25</v>
      </c>
      <c r="P82">
        <f t="shared" si="85"/>
        <v>69.25</v>
      </c>
      <c r="Q82">
        <f t="shared" si="85"/>
        <v>68.25</v>
      </c>
      <c r="R82">
        <f t="shared" si="85"/>
        <v>67.25</v>
      </c>
      <c r="S82">
        <f t="shared" si="85"/>
        <v>66.25</v>
      </c>
      <c r="T82">
        <f t="shared" si="85"/>
        <v>65.25</v>
      </c>
      <c r="U82">
        <f t="shared" si="85"/>
        <v>64.25</v>
      </c>
      <c r="V82">
        <f t="shared" si="85"/>
        <v>63.25</v>
      </c>
      <c r="W82">
        <f t="shared" si="85"/>
        <v>62.25</v>
      </c>
      <c r="X82">
        <f t="shared" si="85"/>
        <v>61.25</v>
      </c>
      <c r="Y82">
        <f t="shared" si="85"/>
        <v>60.25</v>
      </c>
      <c r="Z82">
        <f t="shared" si="85"/>
        <v>59.25</v>
      </c>
      <c r="AA82">
        <f t="shared" si="85"/>
        <v>58.25</v>
      </c>
      <c r="AB82">
        <f t="shared" si="85"/>
        <v>57.25</v>
      </c>
      <c r="AC82">
        <f t="shared" si="85"/>
        <v>56.25</v>
      </c>
      <c r="AD82">
        <f t="shared" si="85"/>
        <v>55.25</v>
      </c>
      <c r="AE82">
        <f t="shared" si="85"/>
        <v>54.25</v>
      </c>
      <c r="AF82">
        <f t="shared" si="85"/>
        <v>53.25</v>
      </c>
      <c r="AG82">
        <f t="shared" si="85"/>
        <v>52.25</v>
      </c>
      <c r="AH82">
        <f t="shared" si="85"/>
        <v>51.25</v>
      </c>
      <c r="AI82">
        <f t="shared" si="85"/>
        <v>50.25</v>
      </c>
      <c r="AJ82">
        <f t="shared" si="85"/>
        <v>49.25</v>
      </c>
      <c r="AK82">
        <f t="shared" si="85"/>
        <v>48.25</v>
      </c>
      <c r="AL82">
        <f t="shared" si="85"/>
        <v>47.25</v>
      </c>
      <c r="AM82">
        <f t="shared" si="85"/>
        <v>46.25</v>
      </c>
      <c r="AN82">
        <f t="shared" si="85"/>
        <v>45.25</v>
      </c>
      <c r="AO82">
        <f t="shared" si="85"/>
        <v>44.25</v>
      </c>
      <c r="AP82">
        <f t="shared" si="85"/>
        <v>43.25</v>
      </c>
      <c r="AQ82">
        <f t="shared" si="85"/>
        <v>42.25</v>
      </c>
      <c r="AR82">
        <f t="shared" si="85"/>
        <v>41.25</v>
      </c>
      <c r="AS82">
        <f t="shared" si="85"/>
        <v>40.25</v>
      </c>
      <c r="AT82">
        <f t="shared" si="85"/>
        <v>39.25</v>
      </c>
      <c r="AU82">
        <f t="shared" si="85"/>
        <v>38.25</v>
      </c>
      <c r="AV82">
        <f t="shared" si="85"/>
        <v>37.25</v>
      </c>
      <c r="AW82">
        <f t="shared" si="85"/>
        <v>36.25</v>
      </c>
      <c r="AX82">
        <f t="shared" si="85"/>
        <v>35.25</v>
      </c>
      <c r="AY82">
        <f t="shared" si="85"/>
        <v>34.25</v>
      </c>
      <c r="AZ82">
        <f t="shared" si="85"/>
        <v>33.25</v>
      </c>
      <c r="BA82">
        <f t="shared" si="85"/>
        <v>32.25</v>
      </c>
      <c r="BB82">
        <f t="shared" si="85"/>
        <v>31.25</v>
      </c>
      <c r="BC82">
        <f t="shared" si="85"/>
        <v>30.25</v>
      </c>
      <c r="BD82">
        <f t="shared" si="85"/>
        <v>29.25</v>
      </c>
      <c r="BE82">
        <f t="shared" si="85"/>
        <v>28.25</v>
      </c>
      <c r="BF82">
        <f t="shared" si="85"/>
        <v>27.25</v>
      </c>
      <c r="BG82">
        <f t="shared" si="85"/>
        <v>26.25</v>
      </c>
      <c r="BH82">
        <f t="shared" si="85"/>
        <v>25.25</v>
      </c>
      <c r="BI82">
        <f t="shared" si="85"/>
        <v>24.25</v>
      </c>
      <c r="BJ82">
        <f t="shared" si="85"/>
        <v>23.25</v>
      </c>
      <c r="BK82">
        <f t="shared" si="85"/>
        <v>22.25</v>
      </c>
      <c r="BL82">
        <f t="shared" si="85"/>
        <v>21.25</v>
      </c>
      <c r="BM82">
        <f t="shared" si="85"/>
        <v>20.25</v>
      </c>
      <c r="BN82">
        <f t="shared" si="85"/>
        <v>19.25</v>
      </c>
    </row>
    <row r="83" spans="1:68" x14ac:dyDescent="0.2">
      <c r="C83" s="1">
        <f>50+MAX(E83:BN83)</f>
        <v>0</v>
      </c>
      <c r="E83">
        <f>IF(AND(E81&lt;=8,E82&lt;=2),E43,-50)</f>
        <v>-50</v>
      </c>
      <c r="F83">
        <f t="shared" ref="F83:BN83" si="86">IF(AND(F81&lt;=8,F82&lt;=2),F43,-50)</f>
        <v>-50</v>
      </c>
      <c r="G83">
        <f t="shared" si="86"/>
        <v>-50</v>
      </c>
      <c r="H83">
        <f t="shared" si="86"/>
        <v>-50</v>
      </c>
      <c r="I83">
        <f t="shared" si="86"/>
        <v>-50</v>
      </c>
      <c r="J83">
        <f t="shared" si="86"/>
        <v>-50</v>
      </c>
      <c r="K83">
        <f t="shared" si="86"/>
        <v>-50</v>
      </c>
      <c r="L83">
        <f t="shared" si="86"/>
        <v>-50</v>
      </c>
      <c r="M83">
        <f t="shared" si="86"/>
        <v>-50</v>
      </c>
      <c r="N83">
        <f t="shared" si="86"/>
        <v>-50</v>
      </c>
      <c r="O83">
        <f t="shared" si="86"/>
        <v>-50</v>
      </c>
      <c r="P83">
        <f t="shared" si="86"/>
        <v>-50</v>
      </c>
      <c r="Q83">
        <f t="shared" si="86"/>
        <v>-50</v>
      </c>
      <c r="R83">
        <f t="shared" si="86"/>
        <v>-50</v>
      </c>
      <c r="S83">
        <f t="shared" si="86"/>
        <v>-50</v>
      </c>
      <c r="T83">
        <f t="shared" si="86"/>
        <v>-50</v>
      </c>
      <c r="U83">
        <f t="shared" si="86"/>
        <v>-50</v>
      </c>
      <c r="V83">
        <f t="shared" si="86"/>
        <v>-50</v>
      </c>
      <c r="W83">
        <f t="shared" si="86"/>
        <v>-50</v>
      </c>
      <c r="X83">
        <f t="shared" si="86"/>
        <v>-50</v>
      </c>
      <c r="Y83">
        <f t="shared" si="86"/>
        <v>-50</v>
      </c>
      <c r="Z83">
        <f t="shared" si="86"/>
        <v>-50</v>
      </c>
      <c r="AA83">
        <f t="shared" si="86"/>
        <v>-50</v>
      </c>
      <c r="AB83">
        <f t="shared" si="86"/>
        <v>-50</v>
      </c>
      <c r="AC83">
        <f t="shared" si="86"/>
        <v>-50</v>
      </c>
      <c r="AD83">
        <f t="shared" si="86"/>
        <v>-50</v>
      </c>
      <c r="AE83">
        <f t="shared" si="86"/>
        <v>-50</v>
      </c>
      <c r="AF83">
        <f t="shared" si="86"/>
        <v>-50</v>
      </c>
      <c r="AG83">
        <f t="shared" si="86"/>
        <v>-50</v>
      </c>
      <c r="AH83">
        <f t="shared" si="86"/>
        <v>-50</v>
      </c>
      <c r="AI83">
        <f t="shared" si="86"/>
        <v>-50</v>
      </c>
      <c r="AJ83">
        <f t="shared" si="86"/>
        <v>-50</v>
      </c>
      <c r="AK83">
        <f t="shared" si="86"/>
        <v>-50</v>
      </c>
      <c r="AL83">
        <f t="shared" si="86"/>
        <v>-50</v>
      </c>
      <c r="AM83">
        <f t="shared" si="86"/>
        <v>-50</v>
      </c>
      <c r="AN83">
        <f t="shared" si="86"/>
        <v>-50</v>
      </c>
      <c r="AO83">
        <f t="shared" si="86"/>
        <v>-50</v>
      </c>
      <c r="AP83">
        <f t="shared" si="86"/>
        <v>-50</v>
      </c>
      <c r="AQ83">
        <f t="shared" si="86"/>
        <v>-50</v>
      </c>
      <c r="AR83">
        <f t="shared" si="86"/>
        <v>-50</v>
      </c>
      <c r="AS83">
        <f t="shared" si="86"/>
        <v>-50</v>
      </c>
      <c r="AT83">
        <f t="shared" si="86"/>
        <v>-50</v>
      </c>
      <c r="AU83">
        <f t="shared" si="86"/>
        <v>-50</v>
      </c>
      <c r="AV83">
        <f t="shared" si="86"/>
        <v>-50</v>
      </c>
      <c r="AW83">
        <f t="shared" si="86"/>
        <v>-50</v>
      </c>
      <c r="AX83">
        <f t="shared" si="86"/>
        <v>-50</v>
      </c>
      <c r="AY83">
        <f t="shared" si="86"/>
        <v>-50</v>
      </c>
      <c r="AZ83">
        <f t="shared" si="86"/>
        <v>-50</v>
      </c>
      <c r="BA83">
        <f t="shared" si="86"/>
        <v>-50</v>
      </c>
      <c r="BB83">
        <f t="shared" si="86"/>
        <v>-50</v>
      </c>
      <c r="BC83">
        <f t="shared" si="86"/>
        <v>-50</v>
      </c>
      <c r="BD83">
        <f t="shared" si="86"/>
        <v>-50</v>
      </c>
      <c r="BE83">
        <f t="shared" si="86"/>
        <v>-50</v>
      </c>
      <c r="BF83">
        <f t="shared" si="86"/>
        <v>-50</v>
      </c>
      <c r="BG83">
        <f t="shared" si="86"/>
        <v>-50</v>
      </c>
      <c r="BH83">
        <f t="shared" si="86"/>
        <v>-50</v>
      </c>
      <c r="BI83">
        <f t="shared" si="86"/>
        <v>-50</v>
      </c>
      <c r="BJ83">
        <f t="shared" si="86"/>
        <v>-50</v>
      </c>
      <c r="BK83">
        <f t="shared" si="86"/>
        <v>-50</v>
      </c>
      <c r="BL83">
        <f t="shared" si="86"/>
        <v>-50</v>
      </c>
      <c r="BM83">
        <f t="shared" si="86"/>
        <v>-50</v>
      </c>
      <c r="BN83">
        <f t="shared" si="86"/>
        <v>-50</v>
      </c>
    </row>
    <row r="84" spans="1:68" x14ac:dyDescent="0.2">
      <c r="A84" s="20"/>
      <c r="B84" s="20"/>
      <c r="C84" s="20" t="s">
        <v>92</v>
      </c>
      <c r="D84" s="20">
        <f>SUM(D64:D79)</f>
        <v>804</v>
      </c>
      <c r="E84" s="20">
        <f>SUM(E64:E79)</f>
        <v>1284</v>
      </c>
      <c r="F84" s="20">
        <f t="shared" ref="F84:BN84" si="87">SUM(F64:F79)</f>
        <v>1268</v>
      </c>
      <c r="G84" s="20">
        <f t="shared" si="87"/>
        <v>1252</v>
      </c>
      <c r="H84" s="20">
        <f t="shared" si="87"/>
        <v>1236</v>
      </c>
      <c r="I84" s="20">
        <f t="shared" si="87"/>
        <v>1220</v>
      </c>
      <c r="J84" s="20">
        <f t="shared" si="87"/>
        <v>1204</v>
      </c>
      <c r="K84" s="20">
        <f t="shared" si="87"/>
        <v>1188</v>
      </c>
      <c r="L84" s="20">
        <f t="shared" si="87"/>
        <v>1172</v>
      </c>
      <c r="M84" s="20">
        <f t="shared" si="87"/>
        <v>1156</v>
      </c>
      <c r="N84" s="20">
        <f t="shared" si="87"/>
        <v>1140</v>
      </c>
      <c r="O84" s="20">
        <f t="shared" si="87"/>
        <v>1124</v>
      </c>
      <c r="P84" s="20">
        <f t="shared" si="87"/>
        <v>1108</v>
      </c>
      <c r="Q84" s="20">
        <f t="shared" si="87"/>
        <v>1092</v>
      </c>
      <c r="R84" s="20">
        <f t="shared" si="87"/>
        <v>1076</v>
      </c>
      <c r="S84" s="20">
        <f t="shared" si="87"/>
        <v>1060</v>
      </c>
      <c r="T84" s="20">
        <f t="shared" si="87"/>
        <v>1044</v>
      </c>
      <c r="U84" s="20">
        <f t="shared" si="87"/>
        <v>1028</v>
      </c>
      <c r="V84" s="20">
        <f t="shared" si="87"/>
        <v>1012</v>
      </c>
      <c r="W84" s="20">
        <f t="shared" si="87"/>
        <v>996</v>
      </c>
      <c r="X84" s="20">
        <f t="shared" si="87"/>
        <v>980</v>
      </c>
      <c r="Y84" s="20">
        <f t="shared" si="87"/>
        <v>964</v>
      </c>
      <c r="Z84" s="20">
        <f t="shared" si="87"/>
        <v>948</v>
      </c>
      <c r="AA84" s="20">
        <f t="shared" si="87"/>
        <v>932</v>
      </c>
      <c r="AB84" s="20">
        <f t="shared" si="87"/>
        <v>916</v>
      </c>
      <c r="AC84" s="20">
        <f t="shared" si="87"/>
        <v>900</v>
      </c>
      <c r="AD84" s="20">
        <f t="shared" si="87"/>
        <v>884</v>
      </c>
      <c r="AE84" s="20">
        <f t="shared" si="87"/>
        <v>868</v>
      </c>
      <c r="AF84" s="20">
        <f t="shared" si="87"/>
        <v>852</v>
      </c>
      <c r="AG84" s="20">
        <f t="shared" si="87"/>
        <v>836</v>
      </c>
      <c r="AH84" s="20">
        <f t="shared" si="87"/>
        <v>820</v>
      </c>
      <c r="AI84" s="20">
        <f t="shared" si="87"/>
        <v>804</v>
      </c>
      <c r="AJ84" s="20">
        <f t="shared" si="87"/>
        <v>788</v>
      </c>
      <c r="AK84" s="20">
        <f t="shared" si="87"/>
        <v>772</v>
      </c>
      <c r="AL84" s="20">
        <f t="shared" si="87"/>
        <v>756</v>
      </c>
      <c r="AM84" s="20">
        <f t="shared" si="87"/>
        <v>740</v>
      </c>
      <c r="AN84" s="20">
        <f t="shared" si="87"/>
        <v>724</v>
      </c>
      <c r="AO84" s="20">
        <f t="shared" si="87"/>
        <v>708</v>
      </c>
      <c r="AP84" s="20">
        <f t="shared" si="87"/>
        <v>692</v>
      </c>
      <c r="AQ84" s="20">
        <f t="shared" si="87"/>
        <v>676</v>
      </c>
      <c r="AR84" s="20">
        <f t="shared" si="87"/>
        <v>660</v>
      </c>
      <c r="AS84" s="20">
        <f t="shared" si="87"/>
        <v>644</v>
      </c>
      <c r="AT84" s="20">
        <f t="shared" si="87"/>
        <v>628</v>
      </c>
      <c r="AU84" s="20">
        <f t="shared" si="87"/>
        <v>612</v>
      </c>
      <c r="AV84" s="20">
        <f t="shared" si="87"/>
        <v>596</v>
      </c>
      <c r="AW84" s="20">
        <f t="shared" si="87"/>
        <v>580</v>
      </c>
      <c r="AX84" s="20">
        <f t="shared" si="87"/>
        <v>564</v>
      </c>
      <c r="AY84" s="20">
        <f t="shared" si="87"/>
        <v>548</v>
      </c>
      <c r="AZ84" s="20">
        <f t="shared" si="87"/>
        <v>532</v>
      </c>
      <c r="BA84" s="20">
        <f t="shared" si="87"/>
        <v>516</v>
      </c>
      <c r="BB84" s="20">
        <f t="shared" si="87"/>
        <v>500</v>
      </c>
      <c r="BC84" s="20">
        <f t="shared" si="87"/>
        <v>484</v>
      </c>
      <c r="BD84" s="20">
        <f t="shared" si="87"/>
        <v>468</v>
      </c>
      <c r="BE84" s="20">
        <f t="shared" si="87"/>
        <v>452</v>
      </c>
      <c r="BF84" s="20">
        <f t="shared" si="87"/>
        <v>436</v>
      </c>
      <c r="BG84" s="20">
        <f t="shared" si="87"/>
        <v>420</v>
      </c>
      <c r="BH84" s="20">
        <f t="shared" si="87"/>
        <v>404</v>
      </c>
      <c r="BI84" s="20">
        <f t="shared" si="87"/>
        <v>388</v>
      </c>
      <c r="BJ84" s="20">
        <f t="shared" si="87"/>
        <v>372</v>
      </c>
      <c r="BK84" s="20">
        <f t="shared" si="87"/>
        <v>356</v>
      </c>
      <c r="BL84" s="20">
        <f t="shared" si="87"/>
        <v>340</v>
      </c>
      <c r="BM84" s="20">
        <f t="shared" si="87"/>
        <v>324</v>
      </c>
      <c r="BN84" s="20">
        <f t="shared" si="87"/>
        <v>308</v>
      </c>
      <c r="BO84" s="20"/>
      <c r="BP84" s="20"/>
    </row>
    <row r="86" spans="1:68" x14ac:dyDescent="0.2">
      <c r="A86" s="4"/>
      <c r="B86" s="5"/>
    </row>
    <row r="87" spans="1:68" x14ac:dyDescent="0.2">
      <c r="A87" s="4"/>
      <c r="B87" s="5"/>
    </row>
    <row r="88" spans="1:68" x14ac:dyDescent="0.2">
      <c r="A88" s="4"/>
      <c r="B88" s="5"/>
    </row>
    <row r="89" spans="1:68" x14ac:dyDescent="0.2">
      <c r="A89" s="4"/>
      <c r="B89" s="5"/>
    </row>
    <row r="90" spans="1:68" x14ac:dyDescent="0.2">
      <c r="A90" s="4"/>
      <c r="B90" s="5" t="s">
        <v>90</v>
      </c>
      <c r="C90" t="s">
        <v>91</v>
      </c>
      <c r="G90" s="5" t="s">
        <v>90</v>
      </c>
      <c r="H90" t="s">
        <v>91</v>
      </c>
    </row>
    <row r="91" spans="1:68" x14ac:dyDescent="0.2">
      <c r="A91" s="4"/>
      <c r="B91" s="5">
        <v>0</v>
      </c>
    </row>
    <row r="92" spans="1:68" x14ac:dyDescent="0.2">
      <c r="A92" s="2" t="s">
        <v>0</v>
      </c>
      <c r="B92" s="5" t="s">
        <v>15</v>
      </c>
      <c r="F92" t="s">
        <v>44</v>
      </c>
      <c r="G92" t="s">
        <v>45</v>
      </c>
    </row>
    <row r="93" spans="1:68" x14ac:dyDescent="0.2">
      <c r="A93" t="s">
        <v>19</v>
      </c>
      <c r="B93" s="8">
        <f>B2</f>
        <v>0</v>
      </c>
      <c r="C93" s="6">
        <f>B44</f>
        <v>0</v>
      </c>
      <c r="D93" s="6"/>
      <c r="F93" s="1">
        <f>D2</f>
        <v>27</v>
      </c>
      <c r="G93">
        <f>F93-F$110+$G$110</f>
        <v>-23</v>
      </c>
      <c r="H93">
        <f>F93-F$110+$H$110</f>
        <v>-23</v>
      </c>
    </row>
    <row r="94" spans="1:68" x14ac:dyDescent="0.2">
      <c r="A94" t="s">
        <v>20</v>
      </c>
      <c r="B94" s="8">
        <f t="shared" ref="B94:B110" si="88">B3</f>
        <v>0</v>
      </c>
      <c r="C94" s="6">
        <f t="shared" ref="C94:C110" si="89">B45</f>
        <v>0</v>
      </c>
      <c r="D94" s="6"/>
      <c r="F94" s="1">
        <f t="shared" ref="F94:F110" si="90">D3</f>
        <v>32</v>
      </c>
      <c r="G94">
        <f>F94-F$110+$G$110</f>
        <v>-18</v>
      </c>
      <c r="H94">
        <f t="shared" ref="H94:H109" si="91">F94-F$110+$H$110</f>
        <v>-18</v>
      </c>
    </row>
    <row r="95" spans="1:68" x14ac:dyDescent="0.2">
      <c r="A95" t="s">
        <v>21</v>
      </c>
      <c r="B95" s="8">
        <f t="shared" si="88"/>
        <v>0</v>
      </c>
      <c r="C95" s="6">
        <f t="shared" si="89"/>
        <v>0</v>
      </c>
      <c r="D95" s="6"/>
      <c r="F95" s="1">
        <f t="shared" si="90"/>
        <v>37</v>
      </c>
      <c r="G95">
        <f t="shared" ref="G95:G109" si="92">F95-F$110+$G$110</f>
        <v>-13</v>
      </c>
      <c r="H95">
        <f t="shared" si="91"/>
        <v>-13</v>
      </c>
    </row>
    <row r="96" spans="1:68" x14ac:dyDescent="0.2">
      <c r="A96" t="s">
        <v>22</v>
      </c>
      <c r="B96" s="8">
        <f t="shared" si="88"/>
        <v>0</v>
      </c>
      <c r="C96" s="6">
        <f t="shared" si="89"/>
        <v>0</v>
      </c>
      <c r="D96" s="6"/>
      <c r="F96" s="1">
        <f t="shared" si="90"/>
        <v>42</v>
      </c>
      <c r="G96">
        <f t="shared" si="92"/>
        <v>-8</v>
      </c>
      <c r="H96">
        <f t="shared" si="91"/>
        <v>-8</v>
      </c>
    </row>
    <row r="97" spans="1:8" x14ac:dyDescent="0.2">
      <c r="A97" t="s">
        <v>23</v>
      </c>
      <c r="B97" s="8">
        <f t="shared" si="88"/>
        <v>0</v>
      </c>
      <c r="C97" s="6">
        <f t="shared" si="89"/>
        <v>0</v>
      </c>
      <c r="D97" s="6"/>
      <c r="F97" s="1">
        <f t="shared" si="90"/>
        <v>45</v>
      </c>
      <c r="G97">
        <f t="shared" si="92"/>
        <v>-5</v>
      </c>
      <c r="H97">
        <f t="shared" si="91"/>
        <v>-5</v>
      </c>
    </row>
    <row r="98" spans="1:8" x14ac:dyDescent="0.2">
      <c r="A98" t="s">
        <v>24</v>
      </c>
      <c r="B98" s="8">
        <f t="shared" si="88"/>
        <v>0</v>
      </c>
      <c r="C98" s="6">
        <f t="shared" si="89"/>
        <v>0</v>
      </c>
      <c r="D98" s="6"/>
      <c r="F98" s="1">
        <f t="shared" si="90"/>
        <v>48</v>
      </c>
      <c r="G98">
        <f t="shared" si="92"/>
        <v>-2</v>
      </c>
      <c r="H98">
        <f t="shared" si="91"/>
        <v>-2</v>
      </c>
    </row>
    <row r="99" spans="1:8" x14ac:dyDescent="0.2">
      <c r="A99" t="s">
        <v>25</v>
      </c>
      <c r="B99" s="8">
        <f t="shared" si="88"/>
        <v>0</v>
      </c>
      <c r="C99" s="6">
        <f t="shared" si="89"/>
        <v>0</v>
      </c>
      <c r="D99" s="6"/>
      <c r="F99" s="1">
        <f t="shared" si="90"/>
        <v>51</v>
      </c>
      <c r="G99">
        <f t="shared" si="92"/>
        <v>1</v>
      </c>
      <c r="H99">
        <f t="shared" si="91"/>
        <v>1</v>
      </c>
    </row>
    <row r="100" spans="1:8" x14ac:dyDescent="0.2">
      <c r="A100" t="s">
        <v>26</v>
      </c>
      <c r="B100" s="8">
        <f t="shared" si="88"/>
        <v>0</v>
      </c>
      <c r="C100" s="6">
        <f t="shared" si="89"/>
        <v>0</v>
      </c>
      <c r="D100" s="6"/>
      <c r="F100" s="1">
        <f t="shared" si="90"/>
        <v>53</v>
      </c>
      <c r="G100">
        <f t="shared" si="92"/>
        <v>3</v>
      </c>
      <c r="H100">
        <f t="shared" si="91"/>
        <v>3</v>
      </c>
    </row>
    <row r="101" spans="1:8" x14ac:dyDescent="0.2">
      <c r="A101" t="s">
        <v>27</v>
      </c>
      <c r="B101" s="8">
        <f t="shared" si="88"/>
        <v>0</v>
      </c>
      <c r="C101" s="6">
        <f t="shared" si="89"/>
        <v>0</v>
      </c>
      <c r="D101" s="6"/>
      <c r="F101" s="1">
        <f t="shared" si="90"/>
        <v>55</v>
      </c>
      <c r="G101">
        <f t="shared" si="92"/>
        <v>5</v>
      </c>
      <c r="H101">
        <f t="shared" si="91"/>
        <v>5</v>
      </c>
    </row>
    <row r="102" spans="1:8" x14ac:dyDescent="0.2">
      <c r="A102" t="s">
        <v>28</v>
      </c>
      <c r="B102" s="8">
        <f t="shared" si="88"/>
        <v>0</v>
      </c>
      <c r="C102" s="6">
        <f t="shared" si="89"/>
        <v>0</v>
      </c>
      <c r="D102" s="6"/>
      <c r="F102" s="1">
        <f t="shared" si="90"/>
        <v>56</v>
      </c>
      <c r="G102">
        <f t="shared" si="92"/>
        <v>6</v>
      </c>
      <c r="H102">
        <f t="shared" si="91"/>
        <v>6</v>
      </c>
    </row>
    <row r="103" spans="1:8" x14ac:dyDescent="0.2">
      <c r="A103" t="s">
        <v>29</v>
      </c>
      <c r="B103" s="8">
        <f t="shared" si="88"/>
        <v>0</v>
      </c>
      <c r="C103" s="6">
        <f t="shared" si="89"/>
        <v>0</v>
      </c>
      <c r="D103" s="6"/>
      <c r="F103" s="1">
        <f t="shared" si="90"/>
        <v>56</v>
      </c>
      <c r="G103">
        <f t="shared" si="92"/>
        <v>6</v>
      </c>
      <c r="H103">
        <f t="shared" si="91"/>
        <v>6</v>
      </c>
    </row>
    <row r="104" spans="1:8" x14ac:dyDescent="0.2">
      <c r="A104" t="s">
        <v>30</v>
      </c>
      <c r="B104" s="8">
        <f t="shared" si="88"/>
        <v>0</v>
      </c>
      <c r="C104" s="6">
        <f t="shared" si="89"/>
        <v>0</v>
      </c>
      <c r="D104" s="6"/>
      <c r="F104" s="1">
        <f t="shared" si="90"/>
        <v>56</v>
      </c>
      <c r="G104">
        <f t="shared" si="92"/>
        <v>6</v>
      </c>
      <c r="H104">
        <f t="shared" si="91"/>
        <v>6</v>
      </c>
    </row>
    <row r="105" spans="1:8" x14ac:dyDescent="0.2">
      <c r="A105" t="s">
        <v>31</v>
      </c>
      <c r="B105" s="8">
        <f t="shared" si="88"/>
        <v>0</v>
      </c>
      <c r="C105" s="6">
        <f t="shared" si="89"/>
        <v>0</v>
      </c>
      <c r="D105" s="6"/>
      <c r="F105" s="1">
        <f t="shared" si="90"/>
        <v>56</v>
      </c>
      <c r="G105">
        <f t="shared" si="92"/>
        <v>6</v>
      </c>
      <c r="H105">
        <f t="shared" si="91"/>
        <v>6</v>
      </c>
    </row>
    <row r="106" spans="1:8" x14ac:dyDescent="0.2">
      <c r="A106" t="s">
        <v>32</v>
      </c>
      <c r="B106" s="8">
        <f t="shared" si="88"/>
        <v>0</v>
      </c>
      <c r="C106" s="6">
        <f t="shared" si="89"/>
        <v>0</v>
      </c>
      <c r="D106" s="6"/>
      <c r="F106" s="1">
        <f t="shared" si="90"/>
        <v>56</v>
      </c>
      <c r="G106">
        <f t="shared" si="92"/>
        <v>6</v>
      </c>
      <c r="H106">
        <f t="shared" si="91"/>
        <v>6</v>
      </c>
    </row>
    <row r="107" spans="1:8" x14ac:dyDescent="0.2">
      <c r="A107" t="s">
        <v>33</v>
      </c>
      <c r="B107" s="8">
        <f t="shared" si="88"/>
        <v>0</v>
      </c>
      <c r="C107" s="6">
        <f t="shared" si="89"/>
        <v>0</v>
      </c>
      <c r="D107" s="6"/>
      <c r="F107" s="1">
        <f t="shared" si="90"/>
        <v>55</v>
      </c>
      <c r="G107">
        <f t="shared" si="92"/>
        <v>5</v>
      </c>
      <c r="H107">
        <f t="shared" si="91"/>
        <v>5</v>
      </c>
    </row>
    <row r="108" spans="1:8" x14ac:dyDescent="0.2">
      <c r="A108" t="s">
        <v>34</v>
      </c>
      <c r="B108" s="8">
        <f t="shared" si="88"/>
        <v>0</v>
      </c>
      <c r="C108" s="6">
        <f t="shared" si="89"/>
        <v>0</v>
      </c>
      <c r="D108" s="6"/>
      <c r="F108" s="1">
        <f t="shared" si="90"/>
        <v>54</v>
      </c>
      <c r="G108">
        <f t="shared" si="92"/>
        <v>4</v>
      </c>
      <c r="H108">
        <f t="shared" si="91"/>
        <v>4</v>
      </c>
    </row>
    <row r="109" spans="1:8" x14ac:dyDescent="0.2">
      <c r="A109" t="s">
        <v>35</v>
      </c>
      <c r="B109" s="8">
        <f t="shared" si="88"/>
        <v>0</v>
      </c>
      <c r="C109" s="6">
        <f t="shared" si="89"/>
        <v>0</v>
      </c>
      <c r="D109" s="6"/>
      <c r="F109" s="1">
        <f t="shared" si="90"/>
        <v>52</v>
      </c>
      <c r="G109">
        <f t="shared" si="92"/>
        <v>2</v>
      </c>
      <c r="H109">
        <f t="shared" si="91"/>
        <v>2</v>
      </c>
    </row>
    <row r="110" spans="1:8" x14ac:dyDescent="0.2">
      <c r="A110" t="s">
        <v>36</v>
      </c>
      <c r="B110" s="8">
        <f t="shared" si="88"/>
        <v>0</v>
      </c>
      <c r="C110" s="6">
        <f t="shared" si="89"/>
        <v>0</v>
      </c>
      <c r="D110" s="6"/>
      <c r="F110" s="1">
        <f t="shared" si="90"/>
        <v>50</v>
      </c>
      <c r="G110">
        <f>C41</f>
        <v>0</v>
      </c>
      <c r="H110">
        <f>C83</f>
        <v>0</v>
      </c>
    </row>
    <row r="111" spans="1:8" x14ac:dyDescent="0.2">
      <c r="A111" s="4"/>
      <c r="B111" s="5"/>
    </row>
    <row r="112" spans="1:8" x14ac:dyDescent="0.2">
      <c r="A112" s="4"/>
      <c r="B112" s="5"/>
    </row>
    <row r="113" spans="1:2" x14ac:dyDescent="0.2">
      <c r="A113" s="4"/>
      <c r="B113" s="5"/>
    </row>
    <row r="114" spans="1:2" x14ac:dyDescent="0.2">
      <c r="A114" s="4"/>
      <c r="B114" s="5"/>
    </row>
    <row r="115" spans="1:2" x14ac:dyDescent="0.2">
      <c r="A115" s="4"/>
      <c r="B115" s="5"/>
    </row>
    <row r="116" spans="1:2" x14ac:dyDescent="0.2">
      <c r="A116" s="4"/>
      <c r="B116" s="5"/>
    </row>
    <row r="117" spans="1:2" x14ac:dyDescent="0.2">
      <c r="A117" s="4"/>
    </row>
    <row r="118" spans="1:2" x14ac:dyDescent="0.2">
      <c r="A118" s="4"/>
    </row>
  </sheetData>
  <sheetProtection password="C9BC" sheet="1" objects="1" scenarios="1"/>
  <customSheetViews>
    <customSheetView guid="{1A5E5CF9-8CE4-402A-94DE-9597AA20B551}" state="hidden">
      <pageMargins left="0.75" right="0.75" top="1" bottom="1" header="0.5" footer="0.5"/>
      <headerFooter alignWithMargins="0"/>
    </customSheetView>
    <customSheetView guid="{5801231D-5E51-41F3-BF91-F6D58DB46E8D}" state="hidden">
      <pageMargins left="0.75" right="0.75" top="1" bottom="1" header="0.5" footer="0.5"/>
      <headerFooter alignWithMargins="0"/>
    </customSheetView>
    <customSheetView guid="{BBE139EF-37DB-4123-AB9B-6C1D6B71356E}" state="hidden">
      <pageMargins left="0.75" right="0.75" top="1" bottom="1" header="0.5" footer="0.5"/>
      <headerFooter alignWithMargins="0"/>
    </customSheetView>
    <customSheetView guid="{2E477797-535B-4F99-A994-982B34788FEC}" state="hidden">
      <pageMargins left="0.75" right="0.75" top="1" bottom="1" header="0.5" footer="0.5"/>
      <headerFooter alignWithMargins="0"/>
    </customSheetView>
    <customSheetView guid="{B1D96C90-7FD0-4F69-99C7-4CC34DA7E0EB}" state="hidden"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Z105"/>
  <sheetViews>
    <sheetView workbookViewId="0"/>
  </sheetViews>
  <sheetFormatPr defaultRowHeight="12.75" x14ac:dyDescent="0.2"/>
  <cols>
    <col min="4" max="5" width="9.140625" style="6"/>
    <col min="6" max="6" width="9.5703125" style="6" customWidth="1"/>
    <col min="27" max="28" width="9.140625" style="43"/>
    <col min="29" max="76" width="3.7109375" style="43" customWidth="1"/>
    <col min="77" max="78" width="9.140625" style="43"/>
  </cols>
  <sheetData>
    <row r="1" spans="1:76" x14ac:dyDescent="0.2">
      <c r="B1" s="15">
        <f>AB5</f>
        <v>0</v>
      </c>
      <c r="C1" s="15">
        <f>AB15</f>
        <v>0</v>
      </c>
      <c r="E1" s="42">
        <f>B1*2^((60-C1)/7.5)</f>
        <v>0</v>
      </c>
      <c r="H1" s="7"/>
      <c r="I1" t="s">
        <v>7</v>
      </c>
      <c r="J1" s="15">
        <f>V4*Concrete!C4</f>
        <v>0</v>
      </c>
      <c r="K1" s="15"/>
      <c r="L1" t="s">
        <v>66</v>
      </c>
      <c r="M1" s="15">
        <f>V8*Concrete!C7</f>
        <v>0</v>
      </c>
      <c r="O1" t="s">
        <v>67</v>
      </c>
      <c r="P1" s="17">
        <f>(M1*J1)/1000</f>
        <v>0</v>
      </c>
      <c r="Q1" s="15"/>
      <c r="R1" s="24">
        <v>1</v>
      </c>
      <c r="S1" s="18" t="s">
        <v>47</v>
      </c>
      <c r="T1" s="18">
        <v>1</v>
      </c>
      <c r="U1" s="18"/>
      <c r="V1" s="11">
        <v>0</v>
      </c>
      <c r="AA1" s="43" t="s">
        <v>72</v>
      </c>
      <c r="AB1" s="44">
        <f>J1</f>
        <v>0</v>
      </c>
      <c r="AC1" s="45">
        <f>ABS(AC2-$AB$1)</f>
        <v>40</v>
      </c>
      <c r="AD1" s="45">
        <f t="shared" ref="AD1:BX1" si="0">ABS(AD2-$AB$1)</f>
        <v>50</v>
      </c>
      <c r="AE1" s="45">
        <f t="shared" si="0"/>
        <v>60</v>
      </c>
      <c r="AF1" s="45">
        <f t="shared" si="0"/>
        <v>70</v>
      </c>
      <c r="AG1" s="45">
        <f t="shared" si="0"/>
        <v>80</v>
      </c>
      <c r="AH1" s="45">
        <f t="shared" si="0"/>
        <v>90</v>
      </c>
      <c r="AI1" s="45">
        <f t="shared" si="0"/>
        <v>100</v>
      </c>
      <c r="AJ1" s="45">
        <f t="shared" si="0"/>
        <v>110</v>
      </c>
      <c r="AK1" s="45">
        <f t="shared" si="0"/>
        <v>120</v>
      </c>
      <c r="AL1" s="45">
        <f t="shared" si="0"/>
        <v>130</v>
      </c>
      <c r="AM1" s="45">
        <f t="shared" si="0"/>
        <v>140</v>
      </c>
      <c r="AN1" s="45">
        <f t="shared" si="0"/>
        <v>150</v>
      </c>
      <c r="AO1" s="45">
        <f t="shared" si="0"/>
        <v>160</v>
      </c>
      <c r="AP1" s="45">
        <f t="shared" si="0"/>
        <v>170</v>
      </c>
      <c r="AQ1" s="45">
        <f t="shared" si="0"/>
        <v>180</v>
      </c>
      <c r="AR1" s="45">
        <f t="shared" si="0"/>
        <v>190</v>
      </c>
      <c r="AS1" s="45">
        <f t="shared" si="0"/>
        <v>200</v>
      </c>
      <c r="AT1" s="45">
        <f t="shared" si="0"/>
        <v>210</v>
      </c>
      <c r="AU1" s="45">
        <f t="shared" si="0"/>
        <v>220</v>
      </c>
      <c r="AV1" s="45">
        <f t="shared" si="0"/>
        <v>230</v>
      </c>
      <c r="AW1" s="45">
        <f t="shared" si="0"/>
        <v>240</v>
      </c>
      <c r="AX1" s="45">
        <f t="shared" si="0"/>
        <v>250</v>
      </c>
      <c r="AY1" s="45">
        <f t="shared" si="0"/>
        <v>260</v>
      </c>
      <c r="AZ1" s="45">
        <f t="shared" si="0"/>
        <v>270</v>
      </c>
      <c r="BA1" s="45">
        <f t="shared" si="0"/>
        <v>280</v>
      </c>
      <c r="BB1" s="45">
        <f t="shared" si="0"/>
        <v>290</v>
      </c>
      <c r="BC1" s="45">
        <f t="shared" si="0"/>
        <v>300</v>
      </c>
      <c r="BD1" s="45">
        <f t="shared" si="0"/>
        <v>310</v>
      </c>
      <c r="BE1" s="45">
        <f t="shared" si="0"/>
        <v>320</v>
      </c>
      <c r="BF1" s="45">
        <f t="shared" si="0"/>
        <v>330</v>
      </c>
      <c r="BG1" s="45">
        <f t="shared" si="0"/>
        <v>340</v>
      </c>
      <c r="BH1" s="45">
        <f t="shared" si="0"/>
        <v>350</v>
      </c>
      <c r="BI1" s="45">
        <f t="shared" si="0"/>
        <v>360</v>
      </c>
      <c r="BJ1" s="45">
        <f t="shared" si="0"/>
        <v>370</v>
      </c>
      <c r="BK1" s="45">
        <f t="shared" si="0"/>
        <v>380</v>
      </c>
      <c r="BL1" s="45">
        <f t="shared" si="0"/>
        <v>390</v>
      </c>
      <c r="BM1" s="45">
        <f t="shared" si="0"/>
        <v>400</v>
      </c>
      <c r="BN1" s="45">
        <f t="shared" si="0"/>
        <v>410</v>
      </c>
      <c r="BO1" s="45">
        <f t="shared" si="0"/>
        <v>420</v>
      </c>
      <c r="BP1" s="45">
        <f t="shared" si="0"/>
        <v>430</v>
      </c>
      <c r="BQ1" s="45">
        <f t="shared" si="0"/>
        <v>440</v>
      </c>
      <c r="BR1" s="45">
        <f t="shared" si="0"/>
        <v>450</v>
      </c>
      <c r="BS1" s="45">
        <f t="shared" si="0"/>
        <v>460</v>
      </c>
      <c r="BT1" s="45">
        <f t="shared" si="0"/>
        <v>470</v>
      </c>
      <c r="BU1" s="45">
        <f t="shared" si="0"/>
        <v>480</v>
      </c>
      <c r="BV1" s="45">
        <f t="shared" si="0"/>
        <v>490</v>
      </c>
      <c r="BW1" s="45">
        <f t="shared" si="0"/>
        <v>500</v>
      </c>
      <c r="BX1" s="45">
        <f t="shared" si="0"/>
        <v>510</v>
      </c>
    </row>
    <row r="2" spans="1:76" x14ac:dyDescent="0.2">
      <c r="B2" s="6"/>
      <c r="C2" s="6"/>
      <c r="H2" s="7"/>
      <c r="J2" s="7"/>
      <c r="R2" s="19"/>
      <c r="S2" t="s">
        <v>48</v>
      </c>
      <c r="T2">
        <v>2</v>
      </c>
      <c r="U2" t="s">
        <v>50</v>
      </c>
      <c r="V2" s="12">
        <v>25.4</v>
      </c>
      <c r="AA2" s="43" t="s">
        <v>74</v>
      </c>
      <c r="AB2" s="44">
        <f>MIN(AC1:BX1)</f>
        <v>40</v>
      </c>
      <c r="AC2" s="45">
        <v>40</v>
      </c>
      <c r="AD2" s="45">
        <f>AC2+10</f>
        <v>50</v>
      </c>
      <c r="AE2" s="45">
        <f t="shared" ref="AE2:BX2" si="1">AD2+10</f>
        <v>60</v>
      </c>
      <c r="AF2" s="45">
        <f t="shared" si="1"/>
        <v>70</v>
      </c>
      <c r="AG2" s="45">
        <f t="shared" si="1"/>
        <v>80</v>
      </c>
      <c r="AH2" s="45">
        <f t="shared" si="1"/>
        <v>90</v>
      </c>
      <c r="AI2" s="45">
        <f t="shared" si="1"/>
        <v>100</v>
      </c>
      <c r="AJ2" s="45">
        <f t="shared" si="1"/>
        <v>110</v>
      </c>
      <c r="AK2" s="45">
        <f t="shared" si="1"/>
        <v>120</v>
      </c>
      <c r="AL2" s="45">
        <f t="shared" si="1"/>
        <v>130</v>
      </c>
      <c r="AM2" s="45">
        <f t="shared" si="1"/>
        <v>140</v>
      </c>
      <c r="AN2" s="45">
        <f t="shared" si="1"/>
        <v>150</v>
      </c>
      <c r="AO2" s="45">
        <f t="shared" si="1"/>
        <v>160</v>
      </c>
      <c r="AP2" s="45">
        <f t="shared" si="1"/>
        <v>170</v>
      </c>
      <c r="AQ2" s="45">
        <f t="shared" si="1"/>
        <v>180</v>
      </c>
      <c r="AR2" s="45">
        <f t="shared" si="1"/>
        <v>190</v>
      </c>
      <c r="AS2" s="45">
        <f t="shared" si="1"/>
        <v>200</v>
      </c>
      <c r="AT2" s="45">
        <f t="shared" si="1"/>
        <v>210</v>
      </c>
      <c r="AU2" s="45">
        <f t="shared" si="1"/>
        <v>220</v>
      </c>
      <c r="AV2" s="45">
        <f t="shared" si="1"/>
        <v>230</v>
      </c>
      <c r="AW2" s="45">
        <f t="shared" si="1"/>
        <v>240</v>
      </c>
      <c r="AX2" s="45">
        <f t="shared" si="1"/>
        <v>250</v>
      </c>
      <c r="AY2" s="45">
        <f t="shared" si="1"/>
        <v>260</v>
      </c>
      <c r="AZ2" s="45">
        <f t="shared" si="1"/>
        <v>270</v>
      </c>
      <c r="BA2" s="45">
        <f t="shared" si="1"/>
        <v>280</v>
      </c>
      <c r="BB2" s="45">
        <f t="shared" si="1"/>
        <v>290</v>
      </c>
      <c r="BC2" s="45">
        <f t="shared" si="1"/>
        <v>300</v>
      </c>
      <c r="BD2" s="45">
        <f t="shared" si="1"/>
        <v>310</v>
      </c>
      <c r="BE2" s="45">
        <f t="shared" si="1"/>
        <v>320</v>
      </c>
      <c r="BF2" s="45">
        <f t="shared" si="1"/>
        <v>330</v>
      </c>
      <c r="BG2" s="45">
        <f t="shared" si="1"/>
        <v>340</v>
      </c>
      <c r="BH2" s="45">
        <f t="shared" si="1"/>
        <v>350</v>
      </c>
      <c r="BI2" s="45">
        <f t="shared" si="1"/>
        <v>360</v>
      </c>
      <c r="BJ2" s="45">
        <f t="shared" si="1"/>
        <v>370</v>
      </c>
      <c r="BK2" s="45">
        <f t="shared" si="1"/>
        <v>380</v>
      </c>
      <c r="BL2" s="45">
        <f t="shared" si="1"/>
        <v>390</v>
      </c>
      <c r="BM2" s="45">
        <f t="shared" si="1"/>
        <v>400</v>
      </c>
      <c r="BN2" s="45">
        <f t="shared" si="1"/>
        <v>410</v>
      </c>
      <c r="BO2" s="45">
        <f t="shared" si="1"/>
        <v>420</v>
      </c>
      <c r="BP2" s="45">
        <f t="shared" si="1"/>
        <v>430</v>
      </c>
      <c r="BQ2" s="45">
        <f t="shared" si="1"/>
        <v>440</v>
      </c>
      <c r="BR2" s="45">
        <f t="shared" si="1"/>
        <v>450</v>
      </c>
      <c r="BS2" s="45">
        <f t="shared" si="1"/>
        <v>460</v>
      </c>
      <c r="BT2" s="45">
        <f t="shared" si="1"/>
        <v>470</v>
      </c>
      <c r="BU2" s="45">
        <f t="shared" si="1"/>
        <v>480</v>
      </c>
      <c r="BV2" s="45">
        <f t="shared" si="1"/>
        <v>490</v>
      </c>
      <c r="BW2" s="45">
        <f t="shared" si="1"/>
        <v>500</v>
      </c>
      <c r="BX2" s="45">
        <f t="shared" si="1"/>
        <v>510</v>
      </c>
    </row>
    <row r="3" spans="1:76" x14ac:dyDescent="0.2">
      <c r="D3" s="6" t="s">
        <v>4</v>
      </c>
      <c r="E3" s="6" t="s">
        <v>5</v>
      </c>
      <c r="F3" s="6" t="s">
        <v>6</v>
      </c>
      <c r="I3" s="6"/>
      <c r="R3" s="19"/>
      <c r="S3" t="s">
        <v>49</v>
      </c>
      <c r="T3">
        <v>3</v>
      </c>
      <c r="U3" t="s">
        <v>49</v>
      </c>
      <c r="V3" s="12">
        <v>1</v>
      </c>
      <c r="AA3" s="43" t="s">
        <v>70</v>
      </c>
      <c r="AB3" s="44">
        <f>IF(AB1=0,0,MAX(AC4:BX4))</f>
        <v>0</v>
      </c>
      <c r="AC3" s="45">
        <v>297</v>
      </c>
      <c r="AD3" s="45">
        <v>290</v>
      </c>
      <c r="AE3" s="45">
        <v>283</v>
      </c>
      <c r="AF3" s="45">
        <v>276</v>
      </c>
      <c r="AG3" s="45">
        <v>269</v>
      </c>
      <c r="AH3" s="45">
        <v>263</v>
      </c>
      <c r="AI3" s="45">
        <v>256</v>
      </c>
      <c r="AJ3" s="45">
        <v>252</v>
      </c>
      <c r="AK3" s="45">
        <v>248</v>
      </c>
      <c r="AL3" s="45">
        <v>243</v>
      </c>
      <c r="AM3" s="45">
        <v>239</v>
      </c>
      <c r="AN3" s="45">
        <v>235</v>
      </c>
      <c r="AO3" s="45">
        <v>233</v>
      </c>
      <c r="AP3" s="45">
        <v>230</v>
      </c>
      <c r="AQ3" s="45">
        <v>228</v>
      </c>
      <c r="AR3" s="45">
        <v>226</v>
      </c>
      <c r="AS3" s="45">
        <v>224</v>
      </c>
      <c r="AT3" s="45">
        <v>221</v>
      </c>
      <c r="AU3" s="45">
        <v>219</v>
      </c>
      <c r="AV3" s="45">
        <v>217</v>
      </c>
      <c r="AW3" s="45">
        <v>215</v>
      </c>
      <c r="AX3" s="45">
        <v>212</v>
      </c>
      <c r="AY3" s="45">
        <v>211</v>
      </c>
      <c r="AZ3" s="45">
        <v>209</v>
      </c>
      <c r="BA3" s="45">
        <v>208</v>
      </c>
      <c r="BB3" s="45">
        <v>206</v>
      </c>
      <c r="BC3" s="45">
        <v>205</v>
      </c>
      <c r="BD3" s="45">
        <v>204</v>
      </c>
      <c r="BE3" s="45">
        <v>202</v>
      </c>
      <c r="BF3" s="45">
        <v>201</v>
      </c>
      <c r="BG3" s="45">
        <v>199</v>
      </c>
      <c r="BH3" s="45">
        <v>198</v>
      </c>
      <c r="BI3" s="45">
        <v>196</v>
      </c>
      <c r="BJ3" s="45">
        <v>195</v>
      </c>
      <c r="BK3" s="45">
        <v>193</v>
      </c>
      <c r="BL3" s="45">
        <v>192</v>
      </c>
      <c r="BM3" s="45">
        <v>190</v>
      </c>
      <c r="BN3" s="45">
        <v>189</v>
      </c>
      <c r="BO3" s="45">
        <v>188</v>
      </c>
      <c r="BP3" s="45">
        <v>187</v>
      </c>
      <c r="BQ3" s="45">
        <v>186</v>
      </c>
      <c r="BR3" s="45">
        <v>185</v>
      </c>
      <c r="BS3" s="45">
        <v>184</v>
      </c>
      <c r="BT3" s="45">
        <v>183</v>
      </c>
      <c r="BU3" s="45">
        <v>182</v>
      </c>
      <c r="BV3" s="45">
        <v>181</v>
      </c>
      <c r="BW3" s="45">
        <v>180</v>
      </c>
      <c r="BX3" s="45">
        <v>179</v>
      </c>
    </row>
    <row r="4" spans="1:76" x14ac:dyDescent="0.2">
      <c r="A4">
        <v>100</v>
      </c>
      <c r="B4" s="6">
        <f>IF($B$1=0,0,IF($A4&lt;=$B$1,$D4, IF($A4&gt;=$E$1,$F4,$E4)))</f>
        <v>0</v>
      </c>
      <c r="C4">
        <v>1</v>
      </c>
      <c r="D4" s="6">
        <f>IF($B$1=0,0,$C$1)</f>
        <v>0</v>
      </c>
      <c r="E4" s="6">
        <f>IF($B$1&lt;=0,0,$C$1+7.5*(LOG((A4/$B$1),2)))</f>
        <v>0</v>
      </c>
      <c r="F4" s="6">
        <v>60</v>
      </c>
      <c r="G4" s="1">
        <v>27</v>
      </c>
      <c r="H4">
        <f t="shared" ref="H4:H20" si="2">G4-G$21+$H$21</f>
        <v>-23</v>
      </c>
      <c r="R4" s="13"/>
      <c r="S4" s="20"/>
      <c r="T4" s="20"/>
      <c r="U4" s="20"/>
      <c r="V4" s="21">
        <f>VLOOKUP(R1,T1:V3,3)</f>
        <v>0</v>
      </c>
      <c r="AA4" s="43" t="s">
        <v>71</v>
      </c>
      <c r="AB4" s="44">
        <f>IF(M1&lt;1200,0,IF(M1&gt;1800,30,(M1-1200)/20))</f>
        <v>0</v>
      </c>
      <c r="AC4" s="45">
        <f>IF($AB$2=AC$1,AC$3,0)</f>
        <v>297</v>
      </c>
      <c r="AD4" s="45">
        <f t="shared" ref="AD4:BX4" si="3">IF($AB$2=AD$1,AD$3,0)</f>
        <v>0</v>
      </c>
      <c r="AE4" s="45">
        <f t="shared" si="3"/>
        <v>0</v>
      </c>
      <c r="AF4" s="45">
        <f t="shared" si="3"/>
        <v>0</v>
      </c>
      <c r="AG4" s="45">
        <f t="shared" si="3"/>
        <v>0</v>
      </c>
      <c r="AH4" s="45">
        <f t="shared" si="3"/>
        <v>0</v>
      </c>
      <c r="AI4" s="45">
        <f t="shared" si="3"/>
        <v>0</v>
      </c>
      <c r="AJ4" s="45">
        <f t="shared" si="3"/>
        <v>0</v>
      </c>
      <c r="AK4" s="45">
        <f t="shared" si="3"/>
        <v>0</v>
      </c>
      <c r="AL4" s="45">
        <f t="shared" si="3"/>
        <v>0</v>
      </c>
      <c r="AM4" s="45">
        <f t="shared" si="3"/>
        <v>0</v>
      </c>
      <c r="AN4" s="45">
        <f t="shared" si="3"/>
        <v>0</v>
      </c>
      <c r="AO4" s="45">
        <f t="shared" si="3"/>
        <v>0</v>
      </c>
      <c r="AP4" s="45">
        <f t="shared" si="3"/>
        <v>0</v>
      </c>
      <c r="AQ4" s="45">
        <f t="shared" si="3"/>
        <v>0</v>
      </c>
      <c r="AR4" s="45">
        <f t="shared" si="3"/>
        <v>0</v>
      </c>
      <c r="AS4" s="45">
        <f t="shared" si="3"/>
        <v>0</v>
      </c>
      <c r="AT4" s="45">
        <f t="shared" si="3"/>
        <v>0</v>
      </c>
      <c r="AU4" s="45">
        <f t="shared" si="3"/>
        <v>0</v>
      </c>
      <c r="AV4" s="45">
        <f t="shared" si="3"/>
        <v>0</v>
      </c>
      <c r="AW4" s="45">
        <f t="shared" si="3"/>
        <v>0</v>
      </c>
      <c r="AX4" s="45">
        <f t="shared" si="3"/>
        <v>0</v>
      </c>
      <c r="AY4" s="45">
        <f t="shared" si="3"/>
        <v>0</v>
      </c>
      <c r="AZ4" s="45">
        <f t="shared" si="3"/>
        <v>0</v>
      </c>
      <c r="BA4" s="45">
        <f t="shared" si="3"/>
        <v>0</v>
      </c>
      <c r="BB4" s="45">
        <f t="shared" si="3"/>
        <v>0</v>
      </c>
      <c r="BC4" s="45">
        <f t="shared" si="3"/>
        <v>0</v>
      </c>
      <c r="BD4" s="45">
        <f t="shared" si="3"/>
        <v>0</v>
      </c>
      <c r="BE4" s="45">
        <f t="shared" si="3"/>
        <v>0</v>
      </c>
      <c r="BF4" s="45">
        <f t="shared" si="3"/>
        <v>0</v>
      </c>
      <c r="BG4" s="45">
        <f t="shared" si="3"/>
        <v>0</v>
      </c>
      <c r="BH4" s="45">
        <f t="shared" si="3"/>
        <v>0</v>
      </c>
      <c r="BI4" s="45">
        <f t="shared" si="3"/>
        <v>0</v>
      </c>
      <c r="BJ4" s="45">
        <f t="shared" si="3"/>
        <v>0</v>
      </c>
      <c r="BK4" s="45">
        <f t="shared" si="3"/>
        <v>0</v>
      </c>
      <c r="BL4" s="45">
        <f t="shared" si="3"/>
        <v>0</v>
      </c>
      <c r="BM4" s="45">
        <f t="shared" si="3"/>
        <v>0</v>
      </c>
      <c r="BN4" s="45">
        <f t="shared" si="3"/>
        <v>0</v>
      </c>
      <c r="BO4" s="45">
        <f t="shared" si="3"/>
        <v>0</v>
      </c>
      <c r="BP4" s="45">
        <f t="shared" si="3"/>
        <v>0</v>
      </c>
      <c r="BQ4" s="45">
        <f t="shared" si="3"/>
        <v>0</v>
      </c>
      <c r="BR4" s="45">
        <f t="shared" si="3"/>
        <v>0</v>
      </c>
      <c r="BS4" s="45">
        <f t="shared" si="3"/>
        <v>0</v>
      </c>
      <c r="BT4" s="45">
        <f t="shared" si="3"/>
        <v>0</v>
      </c>
      <c r="BU4" s="45">
        <f t="shared" si="3"/>
        <v>0</v>
      </c>
      <c r="BV4" s="45">
        <f t="shared" si="3"/>
        <v>0</v>
      </c>
      <c r="BW4" s="45">
        <f t="shared" si="3"/>
        <v>0</v>
      </c>
      <c r="BX4" s="45">
        <f t="shared" si="3"/>
        <v>0</v>
      </c>
    </row>
    <row r="5" spans="1:76" x14ac:dyDescent="0.2">
      <c r="A5">
        <v>125</v>
      </c>
      <c r="B5" s="6">
        <f t="shared" ref="B5:B21" si="4">IF($B$1=0,0,IF($A5&lt;=$B$1,$D5, IF($A5&gt;=$E$1,$F5,$E5)))</f>
        <v>0</v>
      </c>
      <c r="C5">
        <f t="shared" ref="C5:C21" si="5">C4+1</f>
        <v>2</v>
      </c>
      <c r="D5" s="6">
        <f t="shared" ref="D5:D21" si="6">IF($B$1=0,0,$C$1)</f>
        <v>0</v>
      </c>
      <c r="E5" s="6">
        <f t="shared" ref="E5:E21" si="7">IF($B$1&lt;=0,0,$C$1+7.5*(LOG((A5/$B$1),2)))</f>
        <v>0</v>
      </c>
      <c r="F5" s="6">
        <v>60</v>
      </c>
      <c r="G5" s="1">
        <v>32</v>
      </c>
      <c r="H5">
        <f t="shared" si="2"/>
        <v>-18</v>
      </c>
      <c r="R5" s="24">
        <v>1</v>
      </c>
      <c r="S5" s="18" t="s">
        <v>47</v>
      </c>
      <c r="T5" s="18">
        <v>1</v>
      </c>
      <c r="U5" s="18"/>
      <c r="V5" s="11">
        <v>0</v>
      </c>
      <c r="AA5" s="43" t="s">
        <v>73</v>
      </c>
      <c r="AB5" s="46">
        <f>IF(AB1&lt;=0,0,AB3+AB4)</f>
        <v>0</v>
      </c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</row>
    <row r="6" spans="1:76" x14ac:dyDescent="0.2">
      <c r="A6">
        <v>160</v>
      </c>
      <c r="B6" s="6">
        <f t="shared" si="4"/>
        <v>0</v>
      </c>
      <c r="C6">
        <f t="shared" si="5"/>
        <v>3</v>
      </c>
      <c r="D6" s="6">
        <f t="shared" si="6"/>
        <v>0</v>
      </c>
      <c r="E6" s="6">
        <f t="shared" si="7"/>
        <v>0</v>
      </c>
      <c r="F6" s="6">
        <v>60</v>
      </c>
      <c r="G6" s="1">
        <v>37</v>
      </c>
      <c r="H6">
        <f t="shared" si="2"/>
        <v>-13</v>
      </c>
      <c r="R6" s="19"/>
      <c r="S6" t="s">
        <v>79</v>
      </c>
      <c r="T6">
        <v>2</v>
      </c>
      <c r="U6" t="s">
        <v>50</v>
      </c>
      <c r="V6" s="12">
        <v>16.018360000000001</v>
      </c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</row>
    <row r="7" spans="1:76" x14ac:dyDescent="0.2">
      <c r="A7">
        <v>200</v>
      </c>
      <c r="B7" s="6">
        <f t="shared" si="4"/>
        <v>0</v>
      </c>
      <c r="C7">
        <f t="shared" si="5"/>
        <v>4</v>
      </c>
      <c r="D7" s="6">
        <f t="shared" si="6"/>
        <v>0</v>
      </c>
      <c r="E7" s="6">
        <f t="shared" si="7"/>
        <v>0</v>
      </c>
      <c r="F7" s="6">
        <v>60</v>
      </c>
      <c r="G7" s="1">
        <v>42</v>
      </c>
      <c r="H7">
        <f t="shared" si="2"/>
        <v>-8</v>
      </c>
      <c r="R7" s="19"/>
      <c r="S7" t="s">
        <v>63</v>
      </c>
      <c r="T7">
        <v>3</v>
      </c>
      <c r="U7" t="s">
        <v>49</v>
      </c>
      <c r="V7" s="12">
        <v>1</v>
      </c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</row>
    <row r="8" spans="1:76" x14ac:dyDescent="0.2">
      <c r="A8">
        <v>250</v>
      </c>
      <c r="B8" s="6">
        <f t="shared" si="4"/>
        <v>0</v>
      </c>
      <c r="C8">
        <f t="shared" si="5"/>
        <v>5</v>
      </c>
      <c r="D8" s="6">
        <f t="shared" si="6"/>
        <v>0</v>
      </c>
      <c r="E8" s="6">
        <f t="shared" si="7"/>
        <v>0</v>
      </c>
      <c r="F8" s="6">
        <v>60</v>
      </c>
      <c r="G8" s="1">
        <v>45</v>
      </c>
      <c r="H8">
        <f t="shared" si="2"/>
        <v>-5</v>
      </c>
      <c r="R8" s="13"/>
      <c r="S8" s="20"/>
      <c r="T8" s="20"/>
      <c r="U8" s="20"/>
      <c r="V8" s="21">
        <f>VLOOKUP(R5,T5:V7,3)</f>
        <v>0</v>
      </c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</row>
    <row r="9" spans="1:76" x14ac:dyDescent="0.2">
      <c r="A9">
        <v>320</v>
      </c>
      <c r="B9" s="6">
        <f t="shared" si="4"/>
        <v>0</v>
      </c>
      <c r="C9">
        <f t="shared" si="5"/>
        <v>6</v>
      </c>
      <c r="D9" s="6">
        <f t="shared" si="6"/>
        <v>0</v>
      </c>
      <c r="E9" s="6">
        <f t="shared" si="7"/>
        <v>0</v>
      </c>
      <c r="F9" s="6">
        <v>60</v>
      </c>
      <c r="G9" s="1">
        <v>48</v>
      </c>
      <c r="H9">
        <f t="shared" si="2"/>
        <v>-2</v>
      </c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</row>
    <row r="10" spans="1:76" x14ac:dyDescent="0.2">
      <c r="A10">
        <v>400</v>
      </c>
      <c r="B10" s="6">
        <f t="shared" si="4"/>
        <v>0</v>
      </c>
      <c r="C10">
        <f t="shared" si="5"/>
        <v>7</v>
      </c>
      <c r="D10" s="6">
        <f t="shared" si="6"/>
        <v>0</v>
      </c>
      <c r="E10" s="6">
        <f t="shared" si="7"/>
        <v>0</v>
      </c>
      <c r="F10" s="6">
        <v>60</v>
      </c>
      <c r="G10" s="1">
        <v>51</v>
      </c>
      <c r="H10">
        <f t="shared" si="2"/>
        <v>1</v>
      </c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</row>
    <row r="11" spans="1:76" x14ac:dyDescent="0.2">
      <c r="A11">
        <v>500</v>
      </c>
      <c r="B11" s="6">
        <f t="shared" si="4"/>
        <v>0</v>
      </c>
      <c r="C11">
        <f t="shared" si="5"/>
        <v>8</v>
      </c>
      <c r="D11" s="6">
        <f t="shared" si="6"/>
        <v>0</v>
      </c>
      <c r="E11" s="6">
        <f t="shared" si="7"/>
        <v>0</v>
      </c>
      <c r="F11" s="6">
        <v>60</v>
      </c>
      <c r="G11" s="1">
        <v>53</v>
      </c>
      <c r="H11">
        <f t="shared" si="2"/>
        <v>3</v>
      </c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</row>
    <row r="12" spans="1:76" x14ac:dyDescent="0.2">
      <c r="A12">
        <v>630</v>
      </c>
      <c r="B12" s="6">
        <f t="shared" si="4"/>
        <v>0</v>
      </c>
      <c r="C12">
        <f t="shared" si="5"/>
        <v>9</v>
      </c>
      <c r="D12" s="6">
        <f t="shared" si="6"/>
        <v>0</v>
      </c>
      <c r="E12" s="6">
        <f t="shared" si="7"/>
        <v>0</v>
      </c>
      <c r="F12" s="6">
        <v>60</v>
      </c>
      <c r="G12" s="1">
        <v>55</v>
      </c>
      <c r="H12">
        <f t="shared" si="2"/>
        <v>5</v>
      </c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</row>
    <row r="13" spans="1:76" x14ac:dyDescent="0.2">
      <c r="A13">
        <v>800</v>
      </c>
      <c r="B13" s="6">
        <f t="shared" si="4"/>
        <v>0</v>
      </c>
      <c r="C13">
        <f t="shared" si="5"/>
        <v>10</v>
      </c>
      <c r="D13" s="6">
        <f t="shared" si="6"/>
        <v>0</v>
      </c>
      <c r="E13" s="6">
        <f t="shared" si="7"/>
        <v>0</v>
      </c>
      <c r="F13" s="6">
        <v>60</v>
      </c>
      <c r="G13" s="1">
        <v>56</v>
      </c>
      <c r="H13">
        <f t="shared" si="2"/>
        <v>6</v>
      </c>
      <c r="AA13" s="43" t="s">
        <v>69</v>
      </c>
      <c r="AB13" s="44">
        <f>P1</f>
        <v>0</v>
      </c>
      <c r="AC13" s="45">
        <f>ABS(AC14-$AB$13)</f>
        <v>95</v>
      </c>
      <c r="AD13" s="45">
        <f t="shared" ref="AD13:BT13" si="8">ABS(AD14-$AB$13)</f>
        <v>100</v>
      </c>
      <c r="AE13" s="45">
        <f t="shared" si="8"/>
        <v>106</v>
      </c>
      <c r="AF13" s="45">
        <f t="shared" si="8"/>
        <v>113</v>
      </c>
      <c r="AG13" s="45">
        <f t="shared" si="8"/>
        <v>119</v>
      </c>
      <c r="AH13" s="45">
        <f t="shared" si="8"/>
        <v>125</v>
      </c>
      <c r="AI13" s="45">
        <f t="shared" si="8"/>
        <v>132</v>
      </c>
      <c r="AJ13" s="45">
        <f t="shared" si="8"/>
        <v>138</v>
      </c>
      <c r="AK13" s="45">
        <f t="shared" si="8"/>
        <v>145</v>
      </c>
      <c r="AL13" s="45">
        <f t="shared" si="8"/>
        <v>152</v>
      </c>
      <c r="AM13" s="45">
        <f t="shared" si="8"/>
        <v>162</v>
      </c>
      <c r="AN13" s="45">
        <f t="shared" si="8"/>
        <v>172</v>
      </c>
      <c r="AO13" s="45">
        <f t="shared" si="8"/>
        <v>181</v>
      </c>
      <c r="AP13" s="45">
        <f t="shared" si="8"/>
        <v>191</v>
      </c>
      <c r="AQ13" s="45">
        <f t="shared" si="8"/>
        <v>200</v>
      </c>
      <c r="AR13" s="45">
        <f t="shared" si="8"/>
        <v>215</v>
      </c>
      <c r="AS13" s="45">
        <f t="shared" si="8"/>
        <v>231</v>
      </c>
      <c r="AT13" s="45">
        <f t="shared" si="8"/>
        <v>245</v>
      </c>
      <c r="AU13" s="45">
        <f t="shared" si="8"/>
        <v>260</v>
      </c>
      <c r="AV13" s="45">
        <f t="shared" si="8"/>
        <v>276</v>
      </c>
      <c r="AW13" s="45">
        <f t="shared" si="8"/>
        <v>291</v>
      </c>
      <c r="AX13" s="45">
        <f t="shared" si="8"/>
        <v>308</v>
      </c>
      <c r="AY13" s="45">
        <f t="shared" si="8"/>
        <v>322</v>
      </c>
      <c r="AZ13" s="45">
        <f t="shared" si="8"/>
        <v>335</v>
      </c>
      <c r="BA13" s="45">
        <f t="shared" si="8"/>
        <v>360</v>
      </c>
      <c r="BB13" s="45">
        <f t="shared" si="8"/>
        <v>372</v>
      </c>
      <c r="BC13" s="45">
        <f t="shared" si="8"/>
        <v>390</v>
      </c>
      <c r="BD13" s="45">
        <f t="shared" si="8"/>
        <v>415</v>
      </c>
      <c r="BE13" s="45">
        <f t="shared" si="8"/>
        <v>440</v>
      </c>
      <c r="BF13" s="45">
        <f t="shared" si="8"/>
        <v>475</v>
      </c>
      <c r="BG13" s="45">
        <f t="shared" si="8"/>
        <v>510</v>
      </c>
      <c r="BH13" s="45">
        <f t="shared" si="8"/>
        <v>550</v>
      </c>
      <c r="BI13" s="45">
        <f t="shared" si="8"/>
        <v>580</v>
      </c>
      <c r="BJ13" s="45">
        <f t="shared" si="8"/>
        <v>620</v>
      </c>
      <c r="BK13" s="45">
        <f t="shared" si="8"/>
        <v>660</v>
      </c>
      <c r="BL13" s="45">
        <f t="shared" si="8"/>
        <v>700</v>
      </c>
      <c r="BM13" s="45">
        <f t="shared" si="8"/>
        <v>735</v>
      </c>
      <c r="BN13" s="45">
        <f t="shared" si="8"/>
        <v>780</v>
      </c>
      <c r="BO13" s="45">
        <f t="shared" si="8"/>
        <v>820</v>
      </c>
      <c r="BP13" s="45">
        <f t="shared" si="8"/>
        <v>870</v>
      </c>
      <c r="BQ13" s="45">
        <f t="shared" si="8"/>
        <v>920</v>
      </c>
      <c r="BR13" s="45">
        <f t="shared" si="8"/>
        <v>960</v>
      </c>
      <c r="BS13" s="45">
        <f t="shared" si="8"/>
        <v>1000</v>
      </c>
      <c r="BT13" s="45">
        <f t="shared" si="8"/>
        <v>1200</v>
      </c>
      <c r="BU13" s="45"/>
      <c r="BV13" s="45"/>
      <c r="BW13" s="45"/>
      <c r="BX13" s="45"/>
    </row>
    <row r="14" spans="1:76" x14ac:dyDescent="0.2">
      <c r="A14">
        <v>1000</v>
      </c>
      <c r="B14" s="6">
        <f t="shared" si="4"/>
        <v>0</v>
      </c>
      <c r="C14">
        <f t="shared" si="5"/>
        <v>11</v>
      </c>
      <c r="D14" s="6">
        <f t="shared" si="6"/>
        <v>0</v>
      </c>
      <c r="E14" s="6">
        <f t="shared" si="7"/>
        <v>0</v>
      </c>
      <c r="F14" s="6">
        <v>60</v>
      </c>
      <c r="G14" s="1">
        <v>56</v>
      </c>
      <c r="H14">
        <f t="shared" si="2"/>
        <v>6</v>
      </c>
      <c r="AA14" s="43" t="s">
        <v>74</v>
      </c>
      <c r="AB14" s="44">
        <f>MIN(AC13:BT13)</f>
        <v>95</v>
      </c>
      <c r="AC14" s="45">
        <v>95</v>
      </c>
      <c r="AD14" s="45">
        <v>100</v>
      </c>
      <c r="AE14" s="45">
        <v>106</v>
      </c>
      <c r="AF14" s="45">
        <v>113</v>
      </c>
      <c r="AG14" s="45">
        <v>119</v>
      </c>
      <c r="AH14" s="45">
        <v>125</v>
      </c>
      <c r="AI14" s="45">
        <v>132</v>
      </c>
      <c r="AJ14" s="45">
        <v>138</v>
      </c>
      <c r="AK14" s="45">
        <v>145</v>
      </c>
      <c r="AL14" s="45">
        <v>152</v>
      </c>
      <c r="AM14" s="45">
        <v>162</v>
      </c>
      <c r="AN14" s="45">
        <v>172</v>
      </c>
      <c r="AO14" s="45">
        <v>181</v>
      </c>
      <c r="AP14" s="45">
        <v>191</v>
      </c>
      <c r="AQ14" s="45">
        <v>200</v>
      </c>
      <c r="AR14" s="45">
        <v>215</v>
      </c>
      <c r="AS14" s="45">
        <v>231</v>
      </c>
      <c r="AT14" s="45">
        <v>245</v>
      </c>
      <c r="AU14" s="45">
        <v>260</v>
      </c>
      <c r="AV14" s="45">
        <v>276</v>
      </c>
      <c r="AW14" s="45">
        <v>291</v>
      </c>
      <c r="AX14" s="45">
        <v>308</v>
      </c>
      <c r="AY14" s="45">
        <v>322</v>
      </c>
      <c r="AZ14" s="45">
        <v>335</v>
      </c>
      <c r="BA14" s="45">
        <v>360</v>
      </c>
      <c r="BB14" s="45">
        <v>372</v>
      </c>
      <c r="BC14" s="45">
        <v>390</v>
      </c>
      <c r="BD14" s="45">
        <v>415</v>
      </c>
      <c r="BE14" s="45">
        <v>440</v>
      </c>
      <c r="BF14" s="45">
        <v>475</v>
      </c>
      <c r="BG14" s="45">
        <v>510</v>
      </c>
      <c r="BH14" s="45">
        <v>550</v>
      </c>
      <c r="BI14" s="45">
        <v>580</v>
      </c>
      <c r="BJ14" s="45">
        <v>620</v>
      </c>
      <c r="BK14" s="45">
        <v>660</v>
      </c>
      <c r="BL14" s="45">
        <v>700</v>
      </c>
      <c r="BM14" s="45">
        <v>735</v>
      </c>
      <c r="BN14" s="45">
        <v>780</v>
      </c>
      <c r="BO14" s="45">
        <v>820</v>
      </c>
      <c r="BP14" s="45">
        <v>870</v>
      </c>
      <c r="BQ14" s="45">
        <v>920</v>
      </c>
      <c r="BR14" s="45">
        <v>960</v>
      </c>
      <c r="BS14" s="45">
        <v>1000</v>
      </c>
      <c r="BT14" s="45">
        <v>1200</v>
      </c>
      <c r="BU14" s="45"/>
      <c r="BV14" s="45"/>
      <c r="BW14" s="45"/>
      <c r="BX14" s="45"/>
    </row>
    <row r="15" spans="1:76" x14ac:dyDescent="0.2">
      <c r="A15">
        <v>1250</v>
      </c>
      <c r="B15" s="6">
        <f t="shared" si="4"/>
        <v>0</v>
      </c>
      <c r="C15">
        <f t="shared" si="5"/>
        <v>12</v>
      </c>
      <c r="D15" s="6">
        <f t="shared" si="6"/>
        <v>0</v>
      </c>
      <c r="E15" s="6">
        <f t="shared" si="7"/>
        <v>0</v>
      </c>
      <c r="F15" s="6">
        <v>60</v>
      </c>
      <c r="G15" s="1">
        <v>56</v>
      </c>
      <c r="H15">
        <f t="shared" si="2"/>
        <v>6</v>
      </c>
      <c r="AA15" s="43" t="s">
        <v>68</v>
      </c>
      <c r="AB15" s="46">
        <f>IF(AB13=0,0,MAX(AC16:BT16))</f>
        <v>0</v>
      </c>
      <c r="AC15" s="45">
        <v>27.5</v>
      </c>
      <c r="AD15" s="45">
        <f>AC15+0.5</f>
        <v>28</v>
      </c>
      <c r="AE15" s="45">
        <f t="shared" ref="AE15:BT15" si="9">AD15+0.5</f>
        <v>28.5</v>
      </c>
      <c r="AF15" s="45">
        <f t="shared" si="9"/>
        <v>29</v>
      </c>
      <c r="AG15" s="45">
        <f t="shared" si="9"/>
        <v>29.5</v>
      </c>
      <c r="AH15" s="45">
        <f t="shared" si="9"/>
        <v>30</v>
      </c>
      <c r="AI15" s="45">
        <f t="shared" si="9"/>
        <v>30.5</v>
      </c>
      <c r="AJ15" s="45">
        <f t="shared" si="9"/>
        <v>31</v>
      </c>
      <c r="AK15" s="45">
        <f t="shared" si="9"/>
        <v>31.5</v>
      </c>
      <c r="AL15" s="45">
        <f t="shared" si="9"/>
        <v>32</v>
      </c>
      <c r="AM15" s="45">
        <f t="shared" si="9"/>
        <v>32.5</v>
      </c>
      <c r="AN15" s="45">
        <f t="shared" si="9"/>
        <v>33</v>
      </c>
      <c r="AO15" s="45">
        <f t="shared" si="9"/>
        <v>33.5</v>
      </c>
      <c r="AP15" s="45">
        <f t="shared" si="9"/>
        <v>34</v>
      </c>
      <c r="AQ15" s="45">
        <f t="shared" si="9"/>
        <v>34.5</v>
      </c>
      <c r="AR15" s="45">
        <f t="shared" si="9"/>
        <v>35</v>
      </c>
      <c r="AS15" s="45">
        <f t="shared" si="9"/>
        <v>35.5</v>
      </c>
      <c r="AT15" s="45">
        <f t="shared" si="9"/>
        <v>36</v>
      </c>
      <c r="AU15" s="45">
        <f t="shared" si="9"/>
        <v>36.5</v>
      </c>
      <c r="AV15" s="45">
        <f t="shared" si="9"/>
        <v>37</v>
      </c>
      <c r="AW15" s="45">
        <f t="shared" si="9"/>
        <v>37.5</v>
      </c>
      <c r="AX15" s="45">
        <f t="shared" si="9"/>
        <v>38</v>
      </c>
      <c r="AY15" s="45">
        <f t="shared" si="9"/>
        <v>38.5</v>
      </c>
      <c r="AZ15" s="45">
        <f t="shared" si="9"/>
        <v>39</v>
      </c>
      <c r="BA15" s="45">
        <f t="shared" si="9"/>
        <v>39.5</v>
      </c>
      <c r="BB15" s="45">
        <f t="shared" si="9"/>
        <v>40</v>
      </c>
      <c r="BC15" s="45">
        <f t="shared" si="9"/>
        <v>40.5</v>
      </c>
      <c r="BD15" s="45">
        <f t="shared" si="9"/>
        <v>41</v>
      </c>
      <c r="BE15" s="45">
        <f t="shared" si="9"/>
        <v>41.5</v>
      </c>
      <c r="BF15" s="45">
        <f t="shared" si="9"/>
        <v>42</v>
      </c>
      <c r="BG15" s="45">
        <f t="shared" si="9"/>
        <v>42.5</v>
      </c>
      <c r="BH15" s="45">
        <f t="shared" si="9"/>
        <v>43</v>
      </c>
      <c r="BI15" s="45">
        <f t="shared" si="9"/>
        <v>43.5</v>
      </c>
      <c r="BJ15" s="45">
        <f t="shared" si="9"/>
        <v>44</v>
      </c>
      <c r="BK15" s="45">
        <f t="shared" si="9"/>
        <v>44.5</v>
      </c>
      <c r="BL15" s="45">
        <f t="shared" si="9"/>
        <v>45</v>
      </c>
      <c r="BM15" s="45">
        <f t="shared" si="9"/>
        <v>45.5</v>
      </c>
      <c r="BN15" s="45">
        <f t="shared" si="9"/>
        <v>46</v>
      </c>
      <c r="BO15" s="45">
        <f t="shared" si="9"/>
        <v>46.5</v>
      </c>
      <c r="BP15" s="45">
        <f t="shared" si="9"/>
        <v>47</v>
      </c>
      <c r="BQ15" s="45">
        <f t="shared" si="9"/>
        <v>47.5</v>
      </c>
      <c r="BR15" s="45">
        <f t="shared" si="9"/>
        <v>48</v>
      </c>
      <c r="BS15" s="45">
        <f t="shared" si="9"/>
        <v>48.5</v>
      </c>
      <c r="BT15" s="45">
        <f t="shared" si="9"/>
        <v>49</v>
      </c>
      <c r="BU15" s="45"/>
      <c r="BV15" s="45"/>
      <c r="BW15" s="45"/>
      <c r="BX15" s="45"/>
    </row>
    <row r="16" spans="1:76" x14ac:dyDescent="0.2">
      <c r="A16">
        <v>1600</v>
      </c>
      <c r="B16" s="6">
        <f t="shared" si="4"/>
        <v>0</v>
      </c>
      <c r="C16">
        <f t="shared" si="5"/>
        <v>13</v>
      </c>
      <c r="D16" s="6">
        <f t="shared" si="6"/>
        <v>0</v>
      </c>
      <c r="E16" s="6">
        <f t="shared" si="7"/>
        <v>0</v>
      </c>
      <c r="F16" s="6">
        <v>60</v>
      </c>
      <c r="G16" s="1">
        <v>56</v>
      </c>
      <c r="H16">
        <f t="shared" si="2"/>
        <v>6</v>
      </c>
      <c r="AC16" s="45">
        <f>IF($AB$14=AC$13,AC$15,0)</f>
        <v>27.5</v>
      </c>
      <c r="AD16" s="45">
        <f>IF($AB$14=AD$13,AD$15,0)</f>
        <v>0</v>
      </c>
      <c r="AE16" s="45">
        <f t="shared" ref="AE16:BT16" si="10">IF($AB$14=AE$13,AE$15,0)</f>
        <v>0</v>
      </c>
      <c r="AF16" s="45">
        <f t="shared" si="10"/>
        <v>0</v>
      </c>
      <c r="AG16" s="45">
        <f t="shared" si="10"/>
        <v>0</v>
      </c>
      <c r="AH16" s="45">
        <f t="shared" si="10"/>
        <v>0</v>
      </c>
      <c r="AI16" s="45">
        <f t="shared" si="10"/>
        <v>0</v>
      </c>
      <c r="AJ16" s="45">
        <f t="shared" si="10"/>
        <v>0</v>
      </c>
      <c r="AK16" s="45">
        <f t="shared" si="10"/>
        <v>0</v>
      </c>
      <c r="AL16" s="45">
        <f t="shared" si="10"/>
        <v>0</v>
      </c>
      <c r="AM16" s="45">
        <f t="shared" si="10"/>
        <v>0</v>
      </c>
      <c r="AN16" s="45">
        <f t="shared" si="10"/>
        <v>0</v>
      </c>
      <c r="AO16" s="45">
        <f t="shared" si="10"/>
        <v>0</v>
      </c>
      <c r="AP16" s="45">
        <f t="shared" si="10"/>
        <v>0</v>
      </c>
      <c r="AQ16" s="45">
        <f t="shared" si="10"/>
        <v>0</v>
      </c>
      <c r="AR16" s="45">
        <f t="shared" si="10"/>
        <v>0</v>
      </c>
      <c r="AS16" s="45">
        <f t="shared" si="10"/>
        <v>0</v>
      </c>
      <c r="AT16" s="45">
        <f t="shared" si="10"/>
        <v>0</v>
      </c>
      <c r="AU16" s="45">
        <f t="shared" si="10"/>
        <v>0</v>
      </c>
      <c r="AV16" s="45">
        <f t="shared" si="10"/>
        <v>0</v>
      </c>
      <c r="AW16" s="45">
        <f t="shared" si="10"/>
        <v>0</v>
      </c>
      <c r="AX16" s="45">
        <f t="shared" si="10"/>
        <v>0</v>
      </c>
      <c r="AY16" s="45">
        <f t="shared" si="10"/>
        <v>0</v>
      </c>
      <c r="AZ16" s="45">
        <f t="shared" si="10"/>
        <v>0</v>
      </c>
      <c r="BA16" s="45">
        <f t="shared" si="10"/>
        <v>0</v>
      </c>
      <c r="BB16" s="45">
        <f t="shared" si="10"/>
        <v>0</v>
      </c>
      <c r="BC16" s="45">
        <f t="shared" si="10"/>
        <v>0</v>
      </c>
      <c r="BD16" s="45">
        <f t="shared" si="10"/>
        <v>0</v>
      </c>
      <c r="BE16" s="45">
        <f t="shared" si="10"/>
        <v>0</v>
      </c>
      <c r="BF16" s="45">
        <f t="shared" si="10"/>
        <v>0</v>
      </c>
      <c r="BG16" s="45">
        <f t="shared" si="10"/>
        <v>0</v>
      </c>
      <c r="BH16" s="45">
        <f t="shared" si="10"/>
        <v>0</v>
      </c>
      <c r="BI16" s="45">
        <f t="shared" si="10"/>
        <v>0</v>
      </c>
      <c r="BJ16" s="45">
        <f t="shared" si="10"/>
        <v>0</v>
      </c>
      <c r="BK16" s="45">
        <f t="shared" si="10"/>
        <v>0</v>
      </c>
      <c r="BL16" s="45">
        <f t="shared" si="10"/>
        <v>0</v>
      </c>
      <c r="BM16" s="45">
        <f t="shared" si="10"/>
        <v>0</v>
      </c>
      <c r="BN16" s="45">
        <f t="shared" si="10"/>
        <v>0</v>
      </c>
      <c r="BO16" s="45">
        <f t="shared" si="10"/>
        <v>0</v>
      </c>
      <c r="BP16" s="45">
        <f t="shared" si="10"/>
        <v>0</v>
      </c>
      <c r="BQ16" s="45">
        <f t="shared" si="10"/>
        <v>0</v>
      </c>
      <c r="BR16" s="45">
        <f t="shared" si="10"/>
        <v>0</v>
      </c>
      <c r="BS16" s="45">
        <f t="shared" si="10"/>
        <v>0</v>
      </c>
      <c r="BT16" s="45">
        <f t="shared" si="10"/>
        <v>0</v>
      </c>
      <c r="BU16" s="45"/>
      <c r="BV16" s="45"/>
      <c r="BW16" s="45"/>
      <c r="BX16" s="45"/>
    </row>
    <row r="17" spans="1:8" x14ac:dyDescent="0.2">
      <c r="A17">
        <v>2000</v>
      </c>
      <c r="B17" s="6">
        <f t="shared" si="4"/>
        <v>0</v>
      </c>
      <c r="C17">
        <f t="shared" si="5"/>
        <v>14</v>
      </c>
      <c r="D17" s="6">
        <f t="shared" si="6"/>
        <v>0</v>
      </c>
      <c r="E17" s="6">
        <f t="shared" si="7"/>
        <v>0</v>
      </c>
      <c r="F17" s="6">
        <v>60</v>
      </c>
      <c r="G17" s="1">
        <v>56</v>
      </c>
      <c r="H17">
        <f t="shared" si="2"/>
        <v>6</v>
      </c>
    </row>
    <row r="18" spans="1:8" x14ac:dyDescent="0.2">
      <c r="A18">
        <v>2500</v>
      </c>
      <c r="B18" s="6">
        <f t="shared" si="4"/>
        <v>0</v>
      </c>
      <c r="C18">
        <f t="shared" si="5"/>
        <v>15</v>
      </c>
      <c r="D18" s="6">
        <f t="shared" si="6"/>
        <v>0</v>
      </c>
      <c r="E18" s="6">
        <f t="shared" si="7"/>
        <v>0</v>
      </c>
      <c r="F18" s="6">
        <v>60</v>
      </c>
      <c r="G18" s="1">
        <v>55</v>
      </c>
      <c r="H18">
        <f t="shared" si="2"/>
        <v>5</v>
      </c>
    </row>
    <row r="19" spans="1:8" x14ac:dyDescent="0.2">
      <c r="A19">
        <v>3200</v>
      </c>
      <c r="B19" s="6">
        <f t="shared" si="4"/>
        <v>0</v>
      </c>
      <c r="C19">
        <f t="shared" si="5"/>
        <v>16</v>
      </c>
      <c r="D19" s="6">
        <f t="shared" si="6"/>
        <v>0</v>
      </c>
      <c r="E19" s="6">
        <f t="shared" si="7"/>
        <v>0</v>
      </c>
      <c r="F19" s="6">
        <v>60</v>
      </c>
      <c r="G19" s="1">
        <v>54</v>
      </c>
      <c r="H19">
        <f t="shared" si="2"/>
        <v>4</v>
      </c>
    </row>
    <row r="20" spans="1:8" x14ac:dyDescent="0.2">
      <c r="A20">
        <v>4000</v>
      </c>
      <c r="B20" s="6">
        <f t="shared" si="4"/>
        <v>0</v>
      </c>
      <c r="C20">
        <f t="shared" si="5"/>
        <v>17</v>
      </c>
      <c r="D20" s="6">
        <f t="shared" si="6"/>
        <v>0</v>
      </c>
      <c r="E20" s="6">
        <f t="shared" si="7"/>
        <v>0</v>
      </c>
      <c r="F20" s="6">
        <v>60</v>
      </c>
      <c r="G20" s="1">
        <v>52</v>
      </c>
      <c r="H20">
        <f t="shared" si="2"/>
        <v>2</v>
      </c>
    </row>
    <row r="21" spans="1:8" x14ac:dyDescent="0.2">
      <c r="A21">
        <v>5000</v>
      </c>
      <c r="B21" s="6">
        <f t="shared" si="4"/>
        <v>0</v>
      </c>
      <c r="C21">
        <f t="shared" si="5"/>
        <v>18</v>
      </c>
      <c r="D21" s="6">
        <f t="shared" si="6"/>
        <v>0</v>
      </c>
      <c r="E21" s="6">
        <f t="shared" si="7"/>
        <v>0</v>
      </c>
      <c r="F21" s="6">
        <v>60</v>
      </c>
      <c r="G21" s="1">
        <v>50</v>
      </c>
      <c r="H21">
        <f>Sheet1!C41</f>
        <v>0</v>
      </c>
    </row>
    <row r="24" spans="1:8" x14ac:dyDescent="0.2">
      <c r="B24" s="6">
        <f>ROUND(B4,0)</f>
        <v>0</v>
      </c>
    </row>
    <row r="25" spans="1:8" x14ac:dyDescent="0.2">
      <c r="B25" s="6">
        <f t="shared" ref="B25:B41" si="11">ROUND(B5,0)</f>
        <v>0</v>
      </c>
    </row>
    <row r="26" spans="1:8" x14ac:dyDescent="0.2">
      <c r="B26" s="6">
        <f t="shared" si="11"/>
        <v>0</v>
      </c>
    </row>
    <row r="27" spans="1:8" x14ac:dyDescent="0.2">
      <c r="B27" s="6">
        <f t="shared" si="11"/>
        <v>0</v>
      </c>
    </row>
    <row r="28" spans="1:8" x14ac:dyDescent="0.2">
      <c r="B28" s="6">
        <f t="shared" si="11"/>
        <v>0</v>
      </c>
    </row>
    <row r="29" spans="1:8" x14ac:dyDescent="0.2">
      <c r="B29" s="6">
        <f t="shared" si="11"/>
        <v>0</v>
      </c>
    </row>
    <row r="30" spans="1:8" x14ac:dyDescent="0.2">
      <c r="B30" s="6">
        <f t="shared" si="11"/>
        <v>0</v>
      </c>
    </row>
    <row r="31" spans="1:8" x14ac:dyDescent="0.2">
      <c r="B31" s="6">
        <f t="shared" si="11"/>
        <v>0</v>
      </c>
    </row>
    <row r="32" spans="1:8" x14ac:dyDescent="0.2">
      <c r="B32" s="6">
        <f t="shared" si="11"/>
        <v>0</v>
      </c>
    </row>
    <row r="33" spans="2:26" x14ac:dyDescent="0.2">
      <c r="B33" s="6">
        <f t="shared" si="11"/>
        <v>0</v>
      </c>
    </row>
    <row r="34" spans="2:26" x14ac:dyDescent="0.2">
      <c r="B34" s="6">
        <f t="shared" si="11"/>
        <v>0</v>
      </c>
    </row>
    <row r="35" spans="2:26" x14ac:dyDescent="0.2">
      <c r="B35" s="6">
        <f t="shared" si="11"/>
        <v>0</v>
      </c>
    </row>
    <row r="36" spans="2:26" x14ac:dyDescent="0.2">
      <c r="B36" s="6">
        <f t="shared" si="11"/>
        <v>0</v>
      </c>
    </row>
    <row r="37" spans="2:26" x14ac:dyDescent="0.2">
      <c r="B37" s="6">
        <f t="shared" si="11"/>
        <v>0</v>
      </c>
    </row>
    <row r="38" spans="2:26" x14ac:dyDescent="0.2">
      <c r="B38" s="6">
        <f t="shared" si="11"/>
        <v>0</v>
      </c>
    </row>
    <row r="39" spans="2:26" x14ac:dyDescent="0.2">
      <c r="B39" s="6">
        <f t="shared" si="11"/>
        <v>0</v>
      </c>
    </row>
    <row r="40" spans="2:26" x14ac:dyDescent="0.2">
      <c r="B40" s="6">
        <f t="shared" si="11"/>
        <v>0</v>
      </c>
    </row>
    <row r="41" spans="2:26" x14ac:dyDescent="0.2">
      <c r="B41" s="6">
        <f t="shared" si="11"/>
        <v>0</v>
      </c>
    </row>
    <row r="42" spans="2:26" x14ac:dyDescent="0.2">
      <c r="B42" s="6"/>
    </row>
    <row r="43" spans="2:26" x14ac:dyDescent="0.2">
      <c r="B43" s="6"/>
    </row>
    <row r="44" spans="2:26" x14ac:dyDescent="0.2">
      <c r="B44" s="6"/>
    </row>
    <row r="46" spans="2:26" x14ac:dyDescent="0.2">
      <c r="I46" s="15"/>
    </row>
    <row r="47" spans="2:26" x14ac:dyDescent="0.2"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2:26" x14ac:dyDescent="0.2"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4:26" x14ac:dyDescent="0.2">
      <c r="I49" s="15"/>
    </row>
    <row r="50" spans="4:26" x14ac:dyDescent="0.2">
      <c r="D50"/>
      <c r="E50"/>
    </row>
    <row r="51" spans="4:26" x14ac:dyDescent="0.2">
      <c r="D51"/>
      <c r="E51"/>
    </row>
    <row r="52" spans="4:26" x14ac:dyDescent="0.2">
      <c r="D52"/>
      <c r="E52"/>
    </row>
    <row r="53" spans="4:26" x14ac:dyDescent="0.2">
      <c r="D53"/>
      <c r="E53"/>
    </row>
    <row r="54" spans="4:26" x14ac:dyDescent="0.2">
      <c r="D54"/>
      <c r="E54"/>
    </row>
    <row r="55" spans="4:26" x14ac:dyDescent="0.2">
      <c r="D55"/>
      <c r="E55"/>
    </row>
    <row r="56" spans="4:26" x14ac:dyDescent="0.2">
      <c r="D56"/>
      <c r="E56"/>
    </row>
    <row r="57" spans="4:26" x14ac:dyDescent="0.2">
      <c r="D57"/>
      <c r="E57"/>
    </row>
    <row r="58" spans="4:26" x14ac:dyDescent="0.2">
      <c r="D58"/>
      <c r="E58"/>
      <c r="I58" s="15"/>
    </row>
    <row r="59" spans="4:26" x14ac:dyDescent="0.2">
      <c r="D59"/>
      <c r="E5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4:26" x14ac:dyDescent="0.2">
      <c r="D60"/>
      <c r="E60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4:26" x14ac:dyDescent="0.2">
      <c r="D61"/>
      <c r="E61"/>
    </row>
    <row r="62" spans="4:26" x14ac:dyDescent="0.2">
      <c r="D62"/>
      <c r="E62"/>
    </row>
    <row r="63" spans="4:26" x14ac:dyDescent="0.2">
      <c r="D63"/>
      <c r="E63"/>
    </row>
    <row r="64" spans="4:26" x14ac:dyDescent="0.2">
      <c r="D64"/>
      <c r="E64"/>
    </row>
    <row r="65" spans="4:5" x14ac:dyDescent="0.2">
      <c r="D65"/>
      <c r="E65"/>
    </row>
    <row r="66" spans="4:5" x14ac:dyDescent="0.2">
      <c r="D66"/>
      <c r="E66"/>
    </row>
    <row r="67" spans="4:5" x14ac:dyDescent="0.2">
      <c r="D67"/>
      <c r="E67"/>
    </row>
    <row r="68" spans="4:5" x14ac:dyDescent="0.2">
      <c r="D68"/>
      <c r="E68"/>
    </row>
    <row r="69" spans="4:5" x14ac:dyDescent="0.2">
      <c r="D69"/>
      <c r="E69"/>
    </row>
    <row r="70" spans="4:5" x14ac:dyDescent="0.2">
      <c r="D70"/>
      <c r="E70"/>
    </row>
    <row r="71" spans="4:5" x14ac:dyDescent="0.2">
      <c r="D71"/>
      <c r="E71"/>
    </row>
    <row r="72" spans="4:5" x14ac:dyDescent="0.2">
      <c r="D72"/>
      <c r="E72"/>
    </row>
    <row r="73" spans="4:5" x14ac:dyDescent="0.2">
      <c r="D73"/>
      <c r="E73"/>
    </row>
    <row r="74" spans="4:5" x14ac:dyDescent="0.2">
      <c r="D74"/>
      <c r="E74"/>
    </row>
    <row r="75" spans="4:5" x14ac:dyDescent="0.2">
      <c r="D75"/>
      <c r="E75"/>
    </row>
    <row r="76" spans="4:5" x14ac:dyDescent="0.2">
      <c r="D76"/>
      <c r="E76"/>
    </row>
    <row r="77" spans="4:5" x14ac:dyDescent="0.2">
      <c r="D77"/>
      <c r="E77"/>
    </row>
    <row r="78" spans="4:5" x14ac:dyDescent="0.2">
      <c r="D78"/>
      <c r="E78"/>
    </row>
    <row r="79" spans="4:5" x14ac:dyDescent="0.2">
      <c r="D79"/>
      <c r="E79"/>
    </row>
    <row r="80" spans="4:5" x14ac:dyDescent="0.2">
      <c r="D80"/>
      <c r="E80"/>
    </row>
    <row r="81" spans="4:5" x14ac:dyDescent="0.2">
      <c r="D81"/>
      <c r="E81"/>
    </row>
    <row r="82" spans="4:5" x14ac:dyDescent="0.2">
      <c r="D82"/>
      <c r="E82"/>
    </row>
    <row r="83" spans="4:5" x14ac:dyDescent="0.2">
      <c r="D83"/>
      <c r="E83"/>
    </row>
    <row r="84" spans="4:5" x14ac:dyDescent="0.2">
      <c r="D84"/>
      <c r="E84"/>
    </row>
    <row r="85" spans="4:5" x14ac:dyDescent="0.2">
      <c r="D85"/>
      <c r="E85"/>
    </row>
    <row r="86" spans="4:5" x14ac:dyDescent="0.2">
      <c r="D86"/>
      <c r="E86"/>
    </row>
    <row r="87" spans="4:5" x14ac:dyDescent="0.2">
      <c r="D87"/>
      <c r="E87"/>
    </row>
    <row r="88" spans="4:5" x14ac:dyDescent="0.2">
      <c r="D88"/>
      <c r="E88"/>
    </row>
    <row r="89" spans="4:5" x14ac:dyDescent="0.2">
      <c r="D89"/>
      <c r="E89"/>
    </row>
    <row r="90" spans="4:5" x14ac:dyDescent="0.2">
      <c r="D90"/>
      <c r="E90"/>
    </row>
    <row r="91" spans="4:5" x14ac:dyDescent="0.2">
      <c r="D91"/>
      <c r="E91"/>
    </row>
    <row r="92" spans="4:5" x14ac:dyDescent="0.2">
      <c r="D92"/>
      <c r="E92"/>
    </row>
    <row r="93" spans="4:5" x14ac:dyDescent="0.2">
      <c r="D93"/>
      <c r="E93"/>
    </row>
    <row r="94" spans="4:5" x14ac:dyDescent="0.2">
      <c r="D94"/>
      <c r="E94"/>
    </row>
    <row r="95" spans="4:5" x14ac:dyDescent="0.2">
      <c r="D95"/>
      <c r="E95"/>
    </row>
    <row r="96" spans="4:5" x14ac:dyDescent="0.2">
      <c r="D96"/>
      <c r="E96"/>
    </row>
    <row r="97" spans="4:5" x14ac:dyDescent="0.2">
      <c r="D97"/>
      <c r="E97"/>
    </row>
    <row r="98" spans="4:5" x14ac:dyDescent="0.2">
      <c r="D98"/>
      <c r="E98"/>
    </row>
    <row r="99" spans="4:5" x14ac:dyDescent="0.2">
      <c r="D99"/>
      <c r="E99"/>
    </row>
    <row r="100" spans="4:5" x14ac:dyDescent="0.2">
      <c r="D100"/>
      <c r="E100"/>
    </row>
    <row r="101" spans="4:5" x14ac:dyDescent="0.2">
      <c r="D101"/>
      <c r="E101"/>
    </row>
    <row r="102" spans="4:5" x14ac:dyDescent="0.2">
      <c r="D102"/>
      <c r="E102"/>
    </row>
    <row r="103" spans="4:5" x14ac:dyDescent="0.2">
      <c r="D103"/>
      <c r="E103"/>
    </row>
    <row r="104" spans="4:5" x14ac:dyDescent="0.2">
      <c r="D104"/>
      <c r="E104"/>
    </row>
    <row r="105" spans="4:5" x14ac:dyDescent="0.2">
      <c r="D105"/>
      <c r="E105"/>
    </row>
  </sheetData>
  <sheetProtection password="C9BC" sheet="1" objects="1" scenarios="1"/>
  <customSheetViews>
    <customSheetView guid="{1A5E5CF9-8CE4-402A-94DE-9597AA20B551}" state="hidden">
      <pageMargins left="0.75" right="0.75" top="1" bottom="1" header="0.5" footer="0.5"/>
      <pageSetup orientation="portrait" horizontalDpi="0" verticalDpi="0" r:id="rId1"/>
      <headerFooter alignWithMargins="0"/>
    </customSheetView>
    <customSheetView guid="{5801231D-5E51-41F3-BF91-F6D58DB46E8D}" state="hidden">
      <pageMargins left="0.75" right="0.75" top="1" bottom="1" header="0.5" footer="0.5"/>
      <pageSetup orientation="portrait" horizontalDpi="0" verticalDpi="0" r:id="rId2"/>
      <headerFooter alignWithMargins="0"/>
    </customSheetView>
    <customSheetView guid="{BBE139EF-37DB-4123-AB9B-6C1D6B71356E}" state="hidden">
      <pageMargins left="0.75" right="0.75" top="1" bottom="1" header="0.5" footer="0.5"/>
      <pageSetup orientation="portrait" horizontalDpi="0" verticalDpi="0" r:id="rId3"/>
      <headerFooter alignWithMargins="0"/>
    </customSheetView>
    <customSheetView guid="{2E477797-535B-4F99-A994-982B34788FEC}" state="hidden">
      <pageMargins left="0.75" right="0.75" top="1" bottom="1" header="0.5" footer="0.5"/>
      <pageSetup orientation="portrait" horizontalDpi="0" verticalDpi="0" r:id="rId4"/>
      <headerFooter alignWithMargins="0"/>
    </customSheetView>
    <customSheetView guid="{B1D96C90-7FD0-4F69-99C7-4CC34DA7E0EB}" state="hidden">
      <pageMargins left="0.75" right="0.75" top="1" bottom="1" header="0.5" footer="0.5"/>
      <pageSetup orientation="portrait" horizontalDpi="0" verticalDpi="0" r:id="rId5"/>
      <headerFooter alignWithMargins="0"/>
    </customSheetView>
  </customSheetViews>
  <phoneticPr fontId="2" type="noConversion"/>
  <pageMargins left="0.75" right="0.75" top="1" bottom="1" header="0.5" footer="0.5"/>
  <pageSetup orientation="portrait" horizontalDpi="0" verticalDpi="0" r:id="rId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N119"/>
  <sheetViews>
    <sheetView workbookViewId="0">
      <selection activeCell="B1" sqref="B1"/>
    </sheetView>
  </sheetViews>
  <sheetFormatPr defaultRowHeight="12.75" x14ac:dyDescent="0.2"/>
  <cols>
    <col min="1" max="1" width="11.140625" bestFit="1" customWidth="1"/>
    <col min="4" max="4" width="5.85546875" customWidth="1"/>
    <col min="5" max="66" width="4.7109375" customWidth="1"/>
  </cols>
  <sheetData>
    <row r="1" spans="1:66" s="2" customFormat="1" x14ac:dyDescent="0.2">
      <c r="A1" s="3">
        <f ca="1">IF(Glass!S2&lt;0,999,IF(A85=1,0,IF(A85=2,IF(B85=1,1,IF(B85=2,2,999)))))</f>
        <v>0</v>
      </c>
      <c r="C1" s="2" t="s">
        <v>0</v>
      </c>
      <c r="D1" s="2" t="s">
        <v>1</v>
      </c>
      <c r="E1" s="3">
        <v>30</v>
      </c>
      <c r="F1" s="2">
        <f>E1-1</f>
        <v>29</v>
      </c>
      <c r="G1" s="2">
        <f t="shared" ref="G1:Z1" si="0">F1-1</f>
        <v>28</v>
      </c>
      <c r="H1" s="2">
        <f t="shared" si="0"/>
        <v>27</v>
      </c>
      <c r="I1" s="2">
        <f t="shared" si="0"/>
        <v>26</v>
      </c>
      <c r="J1" s="2">
        <f t="shared" si="0"/>
        <v>25</v>
      </c>
      <c r="K1" s="2">
        <f t="shared" si="0"/>
        <v>24</v>
      </c>
      <c r="L1" s="2">
        <f t="shared" si="0"/>
        <v>23</v>
      </c>
      <c r="M1" s="2">
        <f t="shared" si="0"/>
        <v>22</v>
      </c>
      <c r="N1" s="2">
        <f t="shared" si="0"/>
        <v>21</v>
      </c>
      <c r="O1" s="2">
        <f t="shared" si="0"/>
        <v>20</v>
      </c>
      <c r="P1" s="2">
        <f t="shared" si="0"/>
        <v>19</v>
      </c>
      <c r="Q1" s="2">
        <f t="shared" si="0"/>
        <v>18</v>
      </c>
      <c r="R1" s="2">
        <f t="shared" si="0"/>
        <v>17</v>
      </c>
      <c r="S1" s="2">
        <f t="shared" si="0"/>
        <v>16</v>
      </c>
      <c r="T1" s="2">
        <f t="shared" si="0"/>
        <v>15</v>
      </c>
      <c r="U1" s="2">
        <f t="shared" si="0"/>
        <v>14</v>
      </c>
      <c r="V1" s="2">
        <f t="shared" si="0"/>
        <v>13</v>
      </c>
      <c r="W1" s="2">
        <f t="shared" si="0"/>
        <v>12</v>
      </c>
      <c r="X1" s="2">
        <f t="shared" si="0"/>
        <v>11</v>
      </c>
      <c r="Y1" s="2">
        <f t="shared" si="0"/>
        <v>10</v>
      </c>
      <c r="Z1" s="2">
        <f t="shared" si="0"/>
        <v>9</v>
      </c>
      <c r="AA1" s="2">
        <f t="shared" ref="AA1:AH1" si="1">Z1-1</f>
        <v>8</v>
      </c>
      <c r="AB1" s="2">
        <f t="shared" si="1"/>
        <v>7</v>
      </c>
      <c r="AC1" s="2">
        <f t="shared" si="1"/>
        <v>6</v>
      </c>
      <c r="AD1" s="2">
        <f t="shared" si="1"/>
        <v>5</v>
      </c>
      <c r="AE1" s="2">
        <f t="shared" si="1"/>
        <v>4</v>
      </c>
      <c r="AF1" s="2">
        <f t="shared" si="1"/>
        <v>3</v>
      </c>
      <c r="AG1" s="2">
        <f t="shared" si="1"/>
        <v>2</v>
      </c>
      <c r="AH1" s="2">
        <f t="shared" si="1"/>
        <v>1</v>
      </c>
      <c r="AI1" s="2">
        <f t="shared" ref="AI1:AN1" si="2">AH1-1</f>
        <v>0</v>
      </c>
      <c r="AJ1" s="2">
        <f t="shared" si="2"/>
        <v>-1</v>
      </c>
      <c r="AK1" s="2">
        <f t="shared" si="2"/>
        <v>-2</v>
      </c>
      <c r="AL1" s="2">
        <f t="shared" si="2"/>
        <v>-3</v>
      </c>
      <c r="AM1" s="2">
        <f t="shared" si="2"/>
        <v>-4</v>
      </c>
      <c r="AN1" s="2">
        <f t="shared" si="2"/>
        <v>-5</v>
      </c>
      <c r="AO1" s="2">
        <f>AN1-1</f>
        <v>-6</v>
      </c>
      <c r="AP1" s="2">
        <f>AO1-1</f>
        <v>-7</v>
      </c>
      <c r="AQ1" s="2">
        <f>AP1-1</f>
        <v>-8</v>
      </c>
      <c r="AR1" s="2">
        <f>AQ1-1</f>
        <v>-9</v>
      </c>
      <c r="AS1" s="2">
        <f t="shared" ref="AS1:BG1" si="3">AR1-1</f>
        <v>-10</v>
      </c>
      <c r="AT1" s="2">
        <f t="shared" si="3"/>
        <v>-11</v>
      </c>
      <c r="AU1" s="2">
        <f t="shared" si="3"/>
        <v>-12</v>
      </c>
      <c r="AV1" s="2">
        <f t="shared" si="3"/>
        <v>-13</v>
      </c>
      <c r="AW1" s="2">
        <f t="shared" si="3"/>
        <v>-14</v>
      </c>
      <c r="AX1" s="2">
        <f t="shared" si="3"/>
        <v>-15</v>
      </c>
      <c r="AY1" s="2">
        <f t="shared" si="3"/>
        <v>-16</v>
      </c>
      <c r="AZ1" s="2">
        <f t="shared" si="3"/>
        <v>-17</v>
      </c>
      <c r="BA1" s="2">
        <f t="shared" si="3"/>
        <v>-18</v>
      </c>
      <c r="BB1" s="2">
        <f t="shared" si="3"/>
        <v>-19</v>
      </c>
      <c r="BC1" s="2">
        <f t="shared" si="3"/>
        <v>-20</v>
      </c>
      <c r="BD1" s="2">
        <f t="shared" si="3"/>
        <v>-21</v>
      </c>
      <c r="BE1" s="2">
        <f t="shared" si="3"/>
        <v>-22</v>
      </c>
      <c r="BF1" s="2">
        <f t="shared" si="3"/>
        <v>-23</v>
      </c>
      <c r="BG1" s="2">
        <f t="shared" si="3"/>
        <v>-24</v>
      </c>
      <c r="BH1" s="2">
        <f t="shared" ref="BH1:BN1" si="4">BG1-1</f>
        <v>-25</v>
      </c>
      <c r="BI1" s="2">
        <f t="shared" si="4"/>
        <v>-26</v>
      </c>
      <c r="BJ1" s="2">
        <f t="shared" si="4"/>
        <v>-27</v>
      </c>
      <c r="BK1" s="2">
        <f t="shared" si="4"/>
        <v>-28</v>
      </c>
      <c r="BL1" s="2">
        <f t="shared" si="4"/>
        <v>-29</v>
      </c>
      <c r="BM1" s="2">
        <f t="shared" si="4"/>
        <v>-30</v>
      </c>
      <c r="BN1" s="2">
        <f t="shared" si="4"/>
        <v>-31</v>
      </c>
    </row>
    <row r="2" spans="1:66" x14ac:dyDescent="0.2">
      <c r="B2" s="6">
        <f>IF(Single!$Q$1=1,0,IF($A$1=0,B94,IF($A$1=1,C94,IF($A$1=2,D94,0))))</f>
        <v>0</v>
      </c>
      <c r="C2" s="104">
        <v>100</v>
      </c>
      <c r="D2" s="1">
        <v>27</v>
      </c>
      <c r="E2">
        <f t="shared" ref="E2:E18" si="5">IF($D2+E$1&lt;0,0,$D2+E$1)</f>
        <v>57</v>
      </c>
      <c r="F2">
        <f t="shared" ref="F2:U17" si="6">IF($D2+F$1&lt;0,0,$D2+F$1)</f>
        <v>56</v>
      </c>
      <c r="G2">
        <f t="shared" si="6"/>
        <v>55</v>
      </c>
      <c r="H2">
        <f t="shared" si="6"/>
        <v>54</v>
      </c>
      <c r="I2">
        <f t="shared" si="6"/>
        <v>53</v>
      </c>
      <c r="J2">
        <f t="shared" si="6"/>
        <v>52</v>
      </c>
      <c r="K2">
        <f t="shared" si="6"/>
        <v>51</v>
      </c>
      <c r="L2">
        <f t="shared" si="6"/>
        <v>50</v>
      </c>
      <c r="M2">
        <f t="shared" si="6"/>
        <v>49</v>
      </c>
      <c r="N2">
        <f t="shared" si="6"/>
        <v>48</v>
      </c>
      <c r="O2">
        <f t="shared" si="6"/>
        <v>47</v>
      </c>
      <c r="P2">
        <f t="shared" si="6"/>
        <v>46</v>
      </c>
      <c r="Q2">
        <f t="shared" si="6"/>
        <v>45</v>
      </c>
      <c r="R2">
        <f t="shared" si="6"/>
        <v>44</v>
      </c>
      <c r="S2">
        <f t="shared" si="6"/>
        <v>43</v>
      </c>
      <c r="T2">
        <f t="shared" si="6"/>
        <v>42</v>
      </c>
      <c r="U2">
        <f t="shared" si="6"/>
        <v>41</v>
      </c>
      <c r="V2">
        <f t="shared" ref="V2:AK17" si="7">IF($D2+V$1&lt;0,0,$D2+V$1)</f>
        <v>40</v>
      </c>
      <c r="W2">
        <f t="shared" si="7"/>
        <v>39</v>
      </c>
      <c r="X2">
        <f t="shared" si="7"/>
        <v>38</v>
      </c>
      <c r="Y2">
        <f t="shared" si="7"/>
        <v>37</v>
      </c>
      <c r="Z2">
        <f t="shared" si="7"/>
        <v>36</v>
      </c>
      <c r="AA2">
        <f t="shared" si="7"/>
        <v>35</v>
      </c>
      <c r="AB2">
        <f t="shared" si="7"/>
        <v>34</v>
      </c>
      <c r="AC2">
        <f t="shared" si="7"/>
        <v>33</v>
      </c>
      <c r="AD2">
        <f t="shared" si="7"/>
        <v>32</v>
      </c>
      <c r="AE2">
        <f t="shared" si="7"/>
        <v>31</v>
      </c>
      <c r="AF2">
        <f t="shared" si="7"/>
        <v>30</v>
      </c>
      <c r="AG2">
        <f t="shared" si="7"/>
        <v>29</v>
      </c>
      <c r="AH2">
        <f t="shared" si="7"/>
        <v>28</v>
      </c>
      <c r="AI2">
        <f t="shared" si="7"/>
        <v>27</v>
      </c>
      <c r="AJ2">
        <f t="shared" si="7"/>
        <v>26</v>
      </c>
      <c r="AK2">
        <f t="shared" si="7"/>
        <v>25</v>
      </c>
      <c r="AL2">
        <f t="shared" ref="AL2:BA17" si="8">IF($D2+AL$1&lt;0,0,$D2+AL$1)</f>
        <v>24</v>
      </c>
      <c r="AM2">
        <f t="shared" si="8"/>
        <v>23</v>
      </c>
      <c r="AN2">
        <f t="shared" si="8"/>
        <v>22</v>
      </c>
      <c r="AO2">
        <f t="shared" si="8"/>
        <v>21</v>
      </c>
      <c r="AP2">
        <f t="shared" si="8"/>
        <v>20</v>
      </c>
      <c r="AQ2">
        <f t="shared" si="8"/>
        <v>19</v>
      </c>
      <c r="AR2">
        <f t="shared" si="8"/>
        <v>18</v>
      </c>
      <c r="AS2">
        <f t="shared" si="8"/>
        <v>17</v>
      </c>
      <c r="AT2">
        <f t="shared" si="8"/>
        <v>16</v>
      </c>
      <c r="AU2">
        <f t="shared" si="8"/>
        <v>15</v>
      </c>
      <c r="AV2">
        <f t="shared" si="8"/>
        <v>14</v>
      </c>
      <c r="AW2">
        <f t="shared" si="8"/>
        <v>13</v>
      </c>
      <c r="AX2">
        <f t="shared" si="8"/>
        <v>12</v>
      </c>
      <c r="AY2">
        <f t="shared" si="8"/>
        <v>11</v>
      </c>
      <c r="AZ2">
        <f t="shared" si="8"/>
        <v>10</v>
      </c>
      <c r="BA2">
        <f t="shared" si="8"/>
        <v>9</v>
      </c>
      <c r="BB2">
        <f t="shared" ref="BB2:BN17" si="9">IF($D2+BB$1&lt;0,0,$D2+BB$1)</f>
        <v>8</v>
      </c>
      <c r="BC2">
        <f t="shared" si="9"/>
        <v>7</v>
      </c>
      <c r="BD2">
        <f t="shared" si="9"/>
        <v>6</v>
      </c>
      <c r="BE2">
        <f t="shared" si="9"/>
        <v>5</v>
      </c>
      <c r="BF2">
        <f t="shared" si="9"/>
        <v>4</v>
      </c>
      <c r="BG2">
        <f t="shared" si="9"/>
        <v>3</v>
      </c>
      <c r="BH2">
        <f t="shared" si="9"/>
        <v>2</v>
      </c>
      <c r="BI2">
        <f t="shared" si="9"/>
        <v>1</v>
      </c>
      <c r="BJ2">
        <f t="shared" si="9"/>
        <v>0</v>
      </c>
      <c r="BK2">
        <f t="shared" si="9"/>
        <v>0</v>
      </c>
      <c r="BL2">
        <f t="shared" si="9"/>
        <v>0</v>
      </c>
      <c r="BM2">
        <f t="shared" si="9"/>
        <v>0</v>
      </c>
      <c r="BN2">
        <f t="shared" si="9"/>
        <v>0</v>
      </c>
    </row>
    <row r="3" spans="1:66" x14ac:dyDescent="0.2">
      <c r="B3" s="6">
        <f>IF(Single!$Q$1=1,0,IF($A$1=0,B95,IF($A$1=1,C95,IF($A$1=2,D95,0))))</f>
        <v>0</v>
      </c>
      <c r="C3" s="104">
        <v>125</v>
      </c>
      <c r="D3" s="1">
        <v>32</v>
      </c>
      <c r="E3">
        <f t="shared" si="5"/>
        <v>62</v>
      </c>
      <c r="F3">
        <f t="shared" si="6"/>
        <v>61</v>
      </c>
      <c r="G3">
        <f t="shared" si="6"/>
        <v>60</v>
      </c>
      <c r="H3">
        <f t="shared" si="6"/>
        <v>59</v>
      </c>
      <c r="I3">
        <f t="shared" si="6"/>
        <v>58</v>
      </c>
      <c r="J3">
        <f t="shared" si="6"/>
        <v>57</v>
      </c>
      <c r="K3">
        <f t="shared" si="6"/>
        <v>56</v>
      </c>
      <c r="L3">
        <f t="shared" si="6"/>
        <v>55</v>
      </c>
      <c r="M3">
        <f t="shared" si="6"/>
        <v>54</v>
      </c>
      <c r="N3">
        <f t="shared" si="6"/>
        <v>53</v>
      </c>
      <c r="O3">
        <f t="shared" si="6"/>
        <v>52</v>
      </c>
      <c r="P3">
        <f t="shared" si="6"/>
        <v>51</v>
      </c>
      <c r="Q3">
        <f t="shared" si="6"/>
        <v>50</v>
      </c>
      <c r="R3">
        <f t="shared" si="6"/>
        <v>49</v>
      </c>
      <c r="S3">
        <f t="shared" si="6"/>
        <v>48</v>
      </c>
      <c r="T3">
        <f t="shared" si="6"/>
        <v>47</v>
      </c>
      <c r="U3">
        <f t="shared" si="6"/>
        <v>46</v>
      </c>
      <c r="V3">
        <f t="shared" si="7"/>
        <v>45</v>
      </c>
      <c r="W3">
        <f t="shared" si="7"/>
        <v>44</v>
      </c>
      <c r="X3">
        <f t="shared" si="7"/>
        <v>43</v>
      </c>
      <c r="Y3">
        <f t="shared" si="7"/>
        <v>42</v>
      </c>
      <c r="Z3">
        <f t="shared" si="7"/>
        <v>41</v>
      </c>
      <c r="AA3">
        <f t="shared" si="7"/>
        <v>40</v>
      </c>
      <c r="AB3">
        <f t="shared" si="7"/>
        <v>39</v>
      </c>
      <c r="AC3">
        <f t="shared" si="7"/>
        <v>38</v>
      </c>
      <c r="AD3">
        <f t="shared" si="7"/>
        <v>37</v>
      </c>
      <c r="AE3">
        <f t="shared" si="7"/>
        <v>36</v>
      </c>
      <c r="AF3">
        <f t="shared" si="7"/>
        <v>35</v>
      </c>
      <c r="AG3">
        <f t="shared" si="7"/>
        <v>34</v>
      </c>
      <c r="AH3">
        <f t="shared" si="7"/>
        <v>33</v>
      </c>
      <c r="AI3">
        <f t="shared" si="7"/>
        <v>32</v>
      </c>
      <c r="AJ3">
        <f t="shared" si="7"/>
        <v>31</v>
      </c>
      <c r="AK3">
        <f t="shared" si="7"/>
        <v>30</v>
      </c>
      <c r="AL3">
        <f t="shared" si="8"/>
        <v>29</v>
      </c>
      <c r="AM3">
        <f t="shared" si="8"/>
        <v>28</v>
      </c>
      <c r="AN3">
        <f t="shared" si="8"/>
        <v>27</v>
      </c>
      <c r="AO3">
        <f t="shared" si="8"/>
        <v>26</v>
      </c>
      <c r="AP3">
        <f t="shared" si="8"/>
        <v>25</v>
      </c>
      <c r="AQ3">
        <f t="shared" si="8"/>
        <v>24</v>
      </c>
      <c r="AR3">
        <f t="shared" si="8"/>
        <v>23</v>
      </c>
      <c r="AS3">
        <f t="shared" si="8"/>
        <v>22</v>
      </c>
      <c r="AT3">
        <f t="shared" si="8"/>
        <v>21</v>
      </c>
      <c r="AU3">
        <f t="shared" si="8"/>
        <v>20</v>
      </c>
      <c r="AV3">
        <f t="shared" si="8"/>
        <v>19</v>
      </c>
      <c r="AW3">
        <f t="shared" si="8"/>
        <v>18</v>
      </c>
      <c r="AX3">
        <f t="shared" si="8"/>
        <v>17</v>
      </c>
      <c r="AY3">
        <f t="shared" si="8"/>
        <v>16</v>
      </c>
      <c r="AZ3">
        <f t="shared" si="8"/>
        <v>15</v>
      </c>
      <c r="BA3">
        <f t="shared" si="8"/>
        <v>14</v>
      </c>
      <c r="BB3">
        <f t="shared" si="9"/>
        <v>13</v>
      </c>
      <c r="BC3">
        <f t="shared" si="9"/>
        <v>12</v>
      </c>
      <c r="BD3">
        <f t="shared" si="9"/>
        <v>11</v>
      </c>
      <c r="BE3">
        <f t="shared" si="9"/>
        <v>10</v>
      </c>
      <c r="BF3">
        <f t="shared" si="9"/>
        <v>9</v>
      </c>
      <c r="BG3">
        <f t="shared" si="9"/>
        <v>8</v>
      </c>
      <c r="BH3">
        <f t="shared" si="9"/>
        <v>7</v>
      </c>
      <c r="BI3">
        <f t="shared" si="9"/>
        <v>6</v>
      </c>
      <c r="BJ3">
        <f t="shared" si="9"/>
        <v>5</v>
      </c>
      <c r="BK3">
        <f t="shared" si="9"/>
        <v>4</v>
      </c>
      <c r="BL3">
        <f t="shared" si="9"/>
        <v>3</v>
      </c>
      <c r="BM3">
        <f t="shared" si="9"/>
        <v>2</v>
      </c>
      <c r="BN3">
        <f t="shared" si="9"/>
        <v>1</v>
      </c>
    </row>
    <row r="4" spans="1:66" x14ac:dyDescent="0.2">
      <c r="B4" s="6">
        <f>IF(Single!$Q$1=1,0,IF($A$1=0,B96,IF($A$1=1,C96,IF($A$1=2,D96,0))))</f>
        <v>0</v>
      </c>
      <c r="C4" s="104">
        <v>160</v>
      </c>
      <c r="D4" s="1">
        <v>37</v>
      </c>
      <c r="E4">
        <f t="shared" si="5"/>
        <v>67</v>
      </c>
      <c r="F4">
        <f t="shared" si="6"/>
        <v>66</v>
      </c>
      <c r="G4">
        <f t="shared" si="6"/>
        <v>65</v>
      </c>
      <c r="H4">
        <f t="shared" si="6"/>
        <v>64</v>
      </c>
      <c r="I4">
        <f t="shared" si="6"/>
        <v>63</v>
      </c>
      <c r="J4">
        <f t="shared" si="6"/>
        <v>62</v>
      </c>
      <c r="K4">
        <f t="shared" si="6"/>
        <v>61</v>
      </c>
      <c r="L4">
        <f t="shared" si="6"/>
        <v>60</v>
      </c>
      <c r="M4">
        <f t="shared" si="6"/>
        <v>59</v>
      </c>
      <c r="N4">
        <f t="shared" si="6"/>
        <v>58</v>
      </c>
      <c r="O4">
        <f t="shared" si="6"/>
        <v>57</v>
      </c>
      <c r="P4">
        <f t="shared" si="6"/>
        <v>56</v>
      </c>
      <c r="Q4">
        <f t="shared" si="6"/>
        <v>55</v>
      </c>
      <c r="R4">
        <f t="shared" si="6"/>
        <v>54</v>
      </c>
      <c r="S4">
        <f t="shared" si="6"/>
        <v>53</v>
      </c>
      <c r="T4">
        <f t="shared" si="6"/>
        <v>52</v>
      </c>
      <c r="U4">
        <f t="shared" si="6"/>
        <v>51</v>
      </c>
      <c r="V4">
        <f t="shared" si="7"/>
        <v>50</v>
      </c>
      <c r="W4">
        <f t="shared" si="7"/>
        <v>49</v>
      </c>
      <c r="X4">
        <f t="shared" si="7"/>
        <v>48</v>
      </c>
      <c r="Y4">
        <f t="shared" si="7"/>
        <v>47</v>
      </c>
      <c r="Z4">
        <f t="shared" si="7"/>
        <v>46</v>
      </c>
      <c r="AA4">
        <f t="shared" si="7"/>
        <v>45</v>
      </c>
      <c r="AB4">
        <f t="shared" si="7"/>
        <v>44</v>
      </c>
      <c r="AC4">
        <f t="shared" si="7"/>
        <v>43</v>
      </c>
      <c r="AD4">
        <f t="shared" si="7"/>
        <v>42</v>
      </c>
      <c r="AE4">
        <f t="shared" si="7"/>
        <v>41</v>
      </c>
      <c r="AF4">
        <f t="shared" si="7"/>
        <v>40</v>
      </c>
      <c r="AG4">
        <f t="shared" si="7"/>
        <v>39</v>
      </c>
      <c r="AH4">
        <f t="shared" si="7"/>
        <v>38</v>
      </c>
      <c r="AI4">
        <f t="shared" si="7"/>
        <v>37</v>
      </c>
      <c r="AJ4">
        <f t="shared" si="7"/>
        <v>36</v>
      </c>
      <c r="AK4">
        <f t="shared" si="7"/>
        <v>35</v>
      </c>
      <c r="AL4">
        <f t="shared" si="8"/>
        <v>34</v>
      </c>
      <c r="AM4">
        <f t="shared" si="8"/>
        <v>33</v>
      </c>
      <c r="AN4">
        <f t="shared" si="8"/>
        <v>32</v>
      </c>
      <c r="AO4">
        <f t="shared" si="8"/>
        <v>31</v>
      </c>
      <c r="AP4">
        <f t="shared" si="8"/>
        <v>30</v>
      </c>
      <c r="AQ4">
        <f t="shared" si="8"/>
        <v>29</v>
      </c>
      <c r="AR4">
        <f t="shared" si="8"/>
        <v>28</v>
      </c>
      <c r="AS4">
        <f t="shared" si="8"/>
        <v>27</v>
      </c>
      <c r="AT4">
        <f t="shared" si="8"/>
        <v>26</v>
      </c>
      <c r="AU4">
        <f t="shared" si="8"/>
        <v>25</v>
      </c>
      <c r="AV4">
        <f t="shared" si="8"/>
        <v>24</v>
      </c>
      <c r="AW4">
        <f t="shared" si="8"/>
        <v>23</v>
      </c>
      <c r="AX4">
        <f t="shared" si="8"/>
        <v>22</v>
      </c>
      <c r="AY4">
        <f t="shared" si="8"/>
        <v>21</v>
      </c>
      <c r="AZ4">
        <f t="shared" si="8"/>
        <v>20</v>
      </c>
      <c r="BA4">
        <f t="shared" si="8"/>
        <v>19</v>
      </c>
      <c r="BB4">
        <f t="shared" si="9"/>
        <v>18</v>
      </c>
      <c r="BC4">
        <f t="shared" si="9"/>
        <v>17</v>
      </c>
      <c r="BD4">
        <f t="shared" si="9"/>
        <v>16</v>
      </c>
      <c r="BE4">
        <f t="shared" si="9"/>
        <v>15</v>
      </c>
      <c r="BF4">
        <f t="shared" si="9"/>
        <v>14</v>
      </c>
      <c r="BG4">
        <f t="shared" si="9"/>
        <v>13</v>
      </c>
      <c r="BH4">
        <f t="shared" si="9"/>
        <v>12</v>
      </c>
      <c r="BI4">
        <f t="shared" si="9"/>
        <v>11</v>
      </c>
      <c r="BJ4">
        <f t="shared" si="9"/>
        <v>10</v>
      </c>
      <c r="BK4">
        <f t="shared" si="9"/>
        <v>9</v>
      </c>
      <c r="BL4">
        <f t="shared" si="9"/>
        <v>8</v>
      </c>
      <c r="BM4">
        <f t="shared" si="9"/>
        <v>7</v>
      </c>
      <c r="BN4">
        <f t="shared" si="9"/>
        <v>6</v>
      </c>
    </row>
    <row r="5" spans="1:66" x14ac:dyDescent="0.2">
      <c r="B5" s="6">
        <f>IF(Single!$Q$1=1,0,IF($A$1=0,B97,IF($A$1=1,C97,IF($A$1=2,D97,0))))</f>
        <v>0</v>
      </c>
      <c r="C5" s="104">
        <v>200</v>
      </c>
      <c r="D5" s="1">
        <v>42</v>
      </c>
      <c r="E5">
        <f t="shared" si="5"/>
        <v>72</v>
      </c>
      <c r="F5">
        <f t="shared" si="6"/>
        <v>71</v>
      </c>
      <c r="G5">
        <f t="shared" si="6"/>
        <v>70</v>
      </c>
      <c r="H5">
        <f t="shared" si="6"/>
        <v>69</v>
      </c>
      <c r="I5">
        <f t="shared" si="6"/>
        <v>68</v>
      </c>
      <c r="J5">
        <f t="shared" si="6"/>
        <v>67</v>
      </c>
      <c r="K5">
        <f t="shared" si="6"/>
        <v>66</v>
      </c>
      <c r="L5">
        <f t="shared" si="6"/>
        <v>65</v>
      </c>
      <c r="M5">
        <f t="shared" si="6"/>
        <v>64</v>
      </c>
      <c r="N5">
        <f t="shared" si="6"/>
        <v>63</v>
      </c>
      <c r="O5">
        <f t="shared" si="6"/>
        <v>62</v>
      </c>
      <c r="P5">
        <f t="shared" si="6"/>
        <v>61</v>
      </c>
      <c r="Q5">
        <f t="shared" si="6"/>
        <v>60</v>
      </c>
      <c r="R5">
        <f t="shared" si="6"/>
        <v>59</v>
      </c>
      <c r="S5">
        <f t="shared" si="6"/>
        <v>58</v>
      </c>
      <c r="T5">
        <f t="shared" si="6"/>
        <v>57</v>
      </c>
      <c r="U5">
        <f t="shared" si="6"/>
        <v>56</v>
      </c>
      <c r="V5">
        <f t="shared" si="7"/>
        <v>55</v>
      </c>
      <c r="W5">
        <f t="shared" si="7"/>
        <v>54</v>
      </c>
      <c r="X5">
        <f t="shared" si="7"/>
        <v>53</v>
      </c>
      <c r="Y5">
        <f t="shared" si="7"/>
        <v>52</v>
      </c>
      <c r="Z5">
        <f t="shared" si="7"/>
        <v>51</v>
      </c>
      <c r="AA5">
        <f t="shared" si="7"/>
        <v>50</v>
      </c>
      <c r="AB5">
        <f t="shared" si="7"/>
        <v>49</v>
      </c>
      <c r="AC5">
        <f t="shared" si="7"/>
        <v>48</v>
      </c>
      <c r="AD5">
        <f t="shared" si="7"/>
        <v>47</v>
      </c>
      <c r="AE5">
        <f t="shared" si="7"/>
        <v>46</v>
      </c>
      <c r="AF5">
        <f t="shared" si="7"/>
        <v>45</v>
      </c>
      <c r="AG5">
        <f t="shared" si="7"/>
        <v>44</v>
      </c>
      <c r="AH5">
        <f t="shared" si="7"/>
        <v>43</v>
      </c>
      <c r="AI5">
        <f t="shared" si="7"/>
        <v>42</v>
      </c>
      <c r="AJ5">
        <f t="shared" si="7"/>
        <v>41</v>
      </c>
      <c r="AK5">
        <f t="shared" si="7"/>
        <v>40</v>
      </c>
      <c r="AL5">
        <f t="shared" si="8"/>
        <v>39</v>
      </c>
      <c r="AM5">
        <f t="shared" si="8"/>
        <v>38</v>
      </c>
      <c r="AN5">
        <f t="shared" si="8"/>
        <v>37</v>
      </c>
      <c r="AO5">
        <f t="shared" si="8"/>
        <v>36</v>
      </c>
      <c r="AP5">
        <f t="shared" si="8"/>
        <v>35</v>
      </c>
      <c r="AQ5">
        <f t="shared" si="8"/>
        <v>34</v>
      </c>
      <c r="AR5">
        <f t="shared" si="8"/>
        <v>33</v>
      </c>
      <c r="AS5">
        <f t="shared" si="8"/>
        <v>32</v>
      </c>
      <c r="AT5">
        <f t="shared" si="8"/>
        <v>31</v>
      </c>
      <c r="AU5">
        <f t="shared" si="8"/>
        <v>30</v>
      </c>
      <c r="AV5">
        <f t="shared" si="8"/>
        <v>29</v>
      </c>
      <c r="AW5">
        <f t="shared" si="8"/>
        <v>28</v>
      </c>
      <c r="AX5">
        <f t="shared" si="8"/>
        <v>27</v>
      </c>
      <c r="AY5">
        <f t="shared" si="8"/>
        <v>26</v>
      </c>
      <c r="AZ5">
        <f t="shared" si="8"/>
        <v>25</v>
      </c>
      <c r="BA5">
        <f t="shared" si="8"/>
        <v>24</v>
      </c>
      <c r="BB5">
        <f t="shared" si="9"/>
        <v>23</v>
      </c>
      <c r="BC5">
        <f t="shared" si="9"/>
        <v>22</v>
      </c>
      <c r="BD5">
        <f t="shared" si="9"/>
        <v>21</v>
      </c>
      <c r="BE5">
        <f t="shared" si="9"/>
        <v>20</v>
      </c>
      <c r="BF5">
        <f t="shared" si="9"/>
        <v>19</v>
      </c>
      <c r="BG5">
        <f t="shared" si="9"/>
        <v>18</v>
      </c>
      <c r="BH5">
        <f t="shared" si="9"/>
        <v>17</v>
      </c>
      <c r="BI5">
        <f t="shared" si="9"/>
        <v>16</v>
      </c>
      <c r="BJ5">
        <f t="shared" si="9"/>
        <v>15</v>
      </c>
      <c r="BK5">
        <f t="shared" si="9"/>
        <v>14</v>
      </c>
      <c r="BL5">
        <f t="shared" si="9"/>
        <v>13</v>
      </c>
      <c r="BM5">
        <f t="shared" si="9"/>
        <v>12</v>
      </c>
      <c r="BN5">
        <f t="shared" si="9"/>
        <v>11</v>
      </c>
    </row>
    <row r="6" spans="1:66" x14ac:dyDescent="0.2">
      <c r="B6" s="6">
        <f>IF(Single!$Q$1=1,0,IF($A$1=0,B98,IF($A$1=1,C98,IF($A$1=2,D98,0))))</f>
        <v>0</v>
      </c>
      <c r="C6" s="104">
        <v>250</v>
      </c>
      <c r="D6" s="1">
        <v>45</v>
      </c>
      <c r="E6">
        <f t="shared" si="5"/>
        <v>75</v>
      </c>
      <c r="F6">
        <f t="shared" si="6"/>
        <v>74</v>
      </c>
      <c r="G6">
        <f t="shared" si="6"/>
        <v>73</v>
      </c>
      <c r="H6">
        <f t="shared" si="6"/>
        <v>72</v>
      </c>
      <c r="I6">
        <f t="shared" si="6"/>
        <v>71</v>
      </c>
      <c r="J6">
        <f t="shared" si="6"/>
        <v>70</v>
      </c>
      <c r="K6">
        <f t="shared" si="6"/>
        <v>69</v>
      </c>
      <c r="L6">
        <f t="shared" si="6"/>
        <v>68</v>
      </c>
      <c r="M6">
        <f t="shared" si="6"/>
        <v>67</v>
      </c>
      <c r="N6">
        <f t="shared" si="6"/>
        <v>66</v>
      </c>
      <c r="O6">
        <f t="shared" si="6"/>
        <v>65</v>
      </c>
      <c r="P6">
        <f t="shared" si="6"/>
        <v>64</v>
      </c>
      <c r="Q6">
        <f t="shared" si="6"/>
        <v>63</v>
      </c>
      <c r="R6">
        <f t="shared" si="6"/>
        <v>62</v>
      </c>
      <c r="S6">
        <f t="shared" si="6"/>
        <v>61</v>
      </c>
      <c r="T6">
        <f t="shared" si="6"/>
        <v>60</v>
      </c>
      <c r="U6">
        <f t="shared" si="6"/>
        <v>59</v>
      </c>
      <c r="V6">
        <f t="shared" si="7"/>
        <v>58</v>
      </c>
      <c r="W6">
        <f t="shared" si="7"/>
        <v>57</v>
      </c>
      <c r="X6">
        <f t="shared" si="7"/>
        <v>56</v>
      </c>
      <c r="Y6">
        <f t="shared" si="7"/>
        <v>55</v>
      </c>
      <c r="Z6">
        <f t="shared" si="7"/>
        <v>54</v>
      </c>
      <c r="AA6">
        <f t="shared" si="7"/>
        <v>53</v>
      </c>
      <c r="AB6">
        <f t="shared" si="7"/>
        <v>52</v>
      </c>
      <c r="AC6">
        <f t="shared" si="7"/>
        <v>51</v>
      </c>
      <c r="AD6">
        <f t="shared" si="7"/>
        <v>50</v>
      </c>
      <c r="AE6">
        <f t="shared" si="7"/>
        <v>49</v>
      </c>
      <c r="AF6">
        <f t="shared" si="7"/>
        <v>48</v>
      </c>
      <c r="AG6">
        <f t="shared" si="7"/>
        <v>47</v>
      </c>
      <c r="AH6">
        <f t="shared" si="7"/>
        <v>46</v>
      </c>
      <c r="AI6">
        <f t="shared" si="7"/>
        <v>45</v>
      </c>
      <c r="AJ6">
        <f t="shared" si="7"/>
        <v>44</v>
      </c>
      <c r="AK6">
        <f t="shared" si="7"/>
        <v>43</v>
      </c>
      <c r="AL6">
        <f t="shared" si="8"/>
        <v>42</v>
      </c>
      <c r="AM6">
        <f t="shared" si="8"/>
        <v>41</v>
      </c>
      <c r="AN6">
        <f t="shared" si="8"/>
        <v>40</v>
      </c>
      <c r="AO6">
        <f t="shared" si="8"/>
        <v>39</v>
      </c>
      <c r="AP6">
        <f t="shared" si="8"/>
        <v>38</v>
      </c>
      <c r="AQ6">
        <f t="shared" si="8"/>
        <v>37</v>
      </c>
      <c r="AR6">
        <f t="shared" si="8"/>
        <v>36</v>
      </c>
      <c r="AS6">
        <f t="shared" si="8"/>
        <v>35</v>
      </c>
      <c r="AT6">
        <f t="shared" si="8"/>
        <v>34</v>
      </c>
      <c r="AU6">
        <f t="shared" si="8"/>
        <v>33</v>
      </c>
      <c r="AV6">
        <f t="shared" si="8"/>
        <v>32</v>
      </c>
      <c r="AW6">
        <f t="shared" si="8"/>
        <v>31</v>
      </c>
      <c r="AX6">
        <f t="shared" si="8"/>
        <v>30</v>
      </c>
      <c r="AY6">
        <f t="shared" si="8"/>
        <v>29</v>
      </c>
      <c r="AZ6">
        <f t="shared" si="8"/>
        <v>28</v>
      </c>
      <c r="BA6">
        <f t="shared" si="8"/>
        <v>27</v>
      </c>
      <c r="BB6">
        <f t="shared" si="9"/>
        <v>26</v>
      </c>
      <c r="BC6">
        <f t="shared" si="9"/>
        <v>25</v>
      </c>
      <c r="BD6">
        <f t="shared" si="9"/>
        <v>24</v>
      </c>
      <c r="BE6">
        <f t="shared" si="9"/>
        <v>23</v>
      </c>
      <c r="BF6">
        <f t="shared" si="9"/>
        <v>22</v>
      </c>
      <c r="BG6">
        <f t="shared" si="9"/>
        <v>21</v>
      </c>
      <c r="BH6">
        <f t="shared" si="9"/>
        <v>20</v>
      </c>
      <c r="BI6">
        <f t="shared" si="9"/>
        <v>19</v>
      </c>
      <c r="BJ6">
        <f t="shared" si="9"/>
        <v>18</v>
      </c>
      <c r="BK6">
        <f t="shared" si="9"/>
        <v>17</v>
      </c>
      <c r="BL6">
        <f t="shared" si="9"/>
        <v>16</v>
      </c>
      <c r="BM6">
        <f t="shared" si="9"/>
        <v>15</v>
      </c>
      <c r="BN6">
        <f t="shared" si="9"/>
        <v>14</v>
      </c>
    </row>
    <row r="7" spans="1:66" x14ac:dyDescent="0.2">
      <c r="B7" s="6">
        <f>IF(Single!$Q$1=1,0,IF($A$1=0,B99,IF($A$1=1,C99,IF($A$1=2,D99,0))))</f>
        <v>0</v>
      </c>
      <c r="C7" s="104">
        <v>320</v>
      </c>
      <c r="D7" s="1">
        <v>48</v>
      </c>
      <c r="E7">
        <f t="shared" si="5"/>
        <v>78</v>
      </c>
      <c r="F7">
        <f t="shared" si="6"/>
        <v>77</v>
      </c>
      <c r="G7">
        <f t="shared" si="6"/>
        <v>76</v>
      </c>
      <c r="H7">
        <f t="shared" si="6"/>
        <v>75</v>
      </c>
      <c r="I7">
        <f t="shared" si="6"/>
        <v>74</v>
      </c>
      <c r="J7">
        <f t="shared" si="6"/>
        <v>73</v>
      </c>
      <c r="K7">
        <f t="shared" si="6"/>
        <v>72</v>
      </c>
      <c r="L7">
        <f t="shared" si="6"/>
        <v>71</v>
      </c>
      <c r="M7">
        <f t="shared" si="6"/>
        <v>70</v>
      </c>
      <c r="N7">
        <f t="shared" si="6"/>
        <v>69</v>
      </c>
      <c r="O7">
        <f t="shared" si="6"/>
        <v>68</v>
      </c>
      <c r="P7">
        <f t="shared" si="6"/>
        <v>67</v>
      </c>
      <c r="Q7">
        <f t="shared" si="6"/>
        <v>66</v>
      </c>
      <c r="R7">
        <f t="shared" si="6"/>
        <v>65</v>
      </c>
      <c r="S7">
        <f t="shared" si="6"/>
        <v>64</v>
      </c>
      <c r="T7">
        <f t="shared" si="6"/>
        <v>63</v>
      </c>
      <c r="U7">
        <f t="shared" si="6"/>
        <v>62</v>
      </c>
      <c r="V7">
        <f t="shared" si="7"/>
        <v>61</v>
      </c>
      <c r="W7">
        <f t="shared" si="7"/>
        <v>60</v>
      </c>
      <c r="X7">
        <f t="shared" si="7"/>
        <v>59</v>
      </c>
      <c r="Y7">
        <f t="shared" si="7"/>
        <v>58</v>
      </c>
      <c r="Z7">
        <f t="shared" si="7"/>
        <v>57</v>
      </c>
      <c r="AA7">
        <f t="shared" si="7"/>
        <v>56</v>
      </c>
      <c r="AB7">
        <f t="shared" si="7"/>
        <v>55</v>
      </c>
      <c r="AC7">
        <f t="shared" si="7"/>
        <v>54</v>
      </c>
      <c r="AD7">
        <f t="shared" si="7"/>
        <v>53</v>
      </c>
      <c r="AE7">
        <f t="shared" si="7"/>
        <v>52</v>
      </c>
      <c r="AF7">
        <f t="shared" si="7"/>
        <v>51</v>
      </c>
      <c r="AG7">
        <f t="shared" si="7"/>
        <v>50</v>
      </c>
      <c r="AH7">
        <f t="shared" si="7"/>
        <v>49</v>
      </c>
      <c r="AI7">
        <f t="shared" si="7"/>
        <v>48</v>
      </c>
      <c r="AJ7">
        <f t="shared" si="7"/>
        <v>47</v>
      </c>
      <c r="AK7">
        <f t="shared" si="7"/>
        <v>46</v>
      </c>
      <c r="AL7">
        <f t="shared" si="8"/>
        <v>45</v>
      </c>
      <c r="AM7">
        <f t="shared" si="8"/>
        <v>44</v>
      </c>
      <c r="AN7">
        <f t="shared" si="8"/>
        <v>43</v>
      </c>
      <c r="AO7">
        <f t="shared" si="8"/>
        <v>42</v>
      </c>
      <c r="AP7">
        <f t="shared" si="8"/>
        <v>41</v>
      </c>
      <c r="AQ7">
        <f t="shared" si="8"/>
        <v>40</v>
      </c>
      <c r="AR7">
        <f t="shared" si="8"/>
        <v>39</v>
      </c>
      <c r="AS7">
        <f t="shared" si="8"/>
        <v>38</v>
      </c>
      <c r="AT7">
        <f t="shared" si="8"/>
        <v>37</v>
      </c>
      <c r="AU7">
        <f t="shared" si="8"/>
        <v>36</v>
      </c>
      <c r="AV7">
        <f t="shared" si="8"/>
        <v>35</v>
      </c>
      <c r="AW7">
        <f t="shared" si="8"/>
        <v>34</v>
      </c>
      <c r="AX7">
        <f t="shared" si="8"/>
        <v>33</v>
      </c>
      <c r="AY7">
        <f t="shared" si="8"/>
        <v>32</v>
      </c>
      <c r="AZ7">
        <f t="shared" si="8"/>
        <v>31</v>
      </c>
      <c r="BA7">
        <f t="shared" si="8"/>
        <v>30</v>
      </c>
      <c r="BB7">
        <f t="shared" si="9"/>
        <v>29</v>
      </c>
      <c r="BC7">
        <f t="shared" si="9"/>
        <v>28</v>
      </c>
      <c r="BD7">
        <f t="shared" si="9"/>
        <v>27</v>
      </c>
      <c r="BE7">
        <f t="shared" si="9"/>
        <v>26</v>
      </c>
      <c r="BF7">
        <f t="shared" si="9"/>
        <v>25</v>
      </c>
      <c r="BG7">
        <f t="shared" si="9"/>
        <v>24</v>
      </c>
      <c r="BH7">
        <f t="shared" si="9"/>
        <v>23</v>
      </c>
      <c r="BI7">
        <f t="shared" si="9"/>
        <v>22</v>
      </c>
      <c r="BJ7">
        <f t="shared" si="9"/>
        <v>21</v>
      </c>
      <c r="BK7">
        <f t="shared" si="9"/>
        <v>20</v>
      </c>
      <c r="BL7">
        <f t="shared" si="9"/>
        <v>19</v>
      </c>
      <c r="BM7">
        <f t="shared" si="9"/>
        <v>18</v>
      </c>
      <c r="BN7">
        <f t="shared" si="9"/>
        <v>17</v>
      </c>
    </row>
    <row r="8" spans="1:66" x14ac:dyDescent="0.2">
      <c r="B8" s="6">
        <f>IF(Single!$Q$1=1,0,IF($A$1=0,B100,IF($A$1=1,C100,IF($A$1=2,D100,0))))</f>
        <v>0</v>
      </c>
      <c r="C8" s="104">
        <v>400</v>
      </c>
      <c r="D8" s="1">
        <v>51</v>
      </c>
      <c r="E8">
        <f t="shared" si="5"/>
        <v>81</v>
      </c>
      <c r="F8">
        <f t="shared" si="6"/>
        <v>80</v>
      </c>
      <c r="G8">
        <f t="shared" si="6"/>
        <v>79</v>
      </c>
      <c r="H8">
        <f t="shared" si="6"/>
        <v>78</v>
      </c>
      <c r="I8">
        <f t="shared" si="6"/>
        <v>77</v>
      </c>
      <c r="J8">
        <f t="shared" si="6"/>
        <v>76</v>
      </c>
      <c r="K8">
        <f t="shared" si="6"/>
        <v>75</v>
      </c>
      <c r="L8">
        <f t="shared" si="6"/>
        <v>74</v>
      </c>
      <c r="M8">
        <f t="shared" si="6"/>
        <v>73</v>
      </c>
      <c r="N8">
        <f t="shared" si="6"/>
        <v>72</v>
      </c>
      <c r="O8">
        <f t="shared" si="6"/>
        <v>71</v>
      </c>
      <c r="P8">
        <f t="shared" si="6"/>
        <v>70</v>
      </c>
      <c r="Q8">
        <f t="shared" si="6"/>
        <v>69</v>
      </c>
      <c r="R8">
        <f t="shared" si="6"/>
        <v>68</v>
      </c>
      <c r="S8">
        <f t="shared" si="6"/>
        <v>67</v>
      </c>
      <c r="T8">
        <f t="shared" si="6"/>
        <v>66</v>
      </c>
      <c r="U8">
        <f t="shared" si="6"/>
        <v>65</v>
      </c>
      <c r="V8">
        <f t="shared" si="7"/>
        <v>64</v>
      </c>
      <c r="W8">
        <f t="shared" si="7"/>
        <v>63</v>
      </c>
      <c r="X8">
        <f t="shared" si="7"/>
        <v>62</v>
      </c>
      <c r="Y8">
        <f t="shared" si="7"/>
        <v>61</v>
      </c>
      <c r="Z8">
        <f t="shared" si="7"/>
        <v>60</v>
      </c>
      <c r="AA8">
        <f t="shared" si="7"/>
        <v>59</v>
      </c>
      <c r="AB8">
        <f t="shared" si="7"/>
        <v>58</v>
      </c>
      <c r="AC8">
        <f t="shared" si="7"/>
        <v>57</v>
      </c>
      <c r="AD8">
        <f t="shared" si="7"/>
        <v>56</v>
      </c>
      <c r="AE8">
        <f t="shared" si="7"/>
        <v>55</v>
      </c>
      <c r="AF8">
        <f t="shared" si="7"/>
        <v>54</v>
      </c>
      <c r="AG8">
        <f t="shared" si="7"/>
        <v>53</v>
      </c>
      <c r="AH8">
        <f t="shared" si="7"/>
        <v>52</v>
      </c>
      <c r="AI8">
        <f t="shared" si="7"/>
        <v>51</v>
      </c>
      <c r="AJ8">
        <f t="shared" si="7"/>
        <v>50</v>
      </c>
      <c r="AK8">
        <f t="shared" si="7"/>
        <v>49</v>
      </c>
      <c r="AL8">
        <f t="shared" si="8"/>
        <v>48</v>
      </c>
      <c r="AM8">
        <f t="shared" si="8"/>
        <v>47</v>
      </c>
      <c r="AN8">
        <f t="shared" si="8"/>
        <v>46</v>
      </c>
      <c r="AO8">
        <f t="shared" si="8"/>
        <v>45</v>
      </c>
      <c r="AP8">
        <f t="shared" si="8"/>
        <v>44</v>
      </c>
      <c r="AQ8">
        <f t="shared" si="8"/>
        <v>43</v>
      </c>
      <c r="AR8">
        <f t="shared" si="8"/>
        <v>42</v>
      </c>
      <c r="AS8">
        <f t="shared" si="8"/>
        <v>41</v>
      </c>
      <c r="AT8">
        <f t="shared" si="8"/>
        <v>40</v>
      </c>
      <c r="AU8">
        <f t="shared" si="8"/>
        <v>39</v>
      </c>
      <c r="AV8">
        <f t="shared" si="8"/>
        <v>38</v>
      </c>
      <c r="AW8">
        <f t="shared" si="8"/>
        <v>37</v>
      </c>
      <c r="AX8">
        <f t="shared" si="8"/>
        <v>36</v>
      </c>
      <c r="AY8">
        <f t="shared" si="8"/>
        <v>35</v>
      </c>
      <c r="AZ8">
        <f t="shared" si="8"/>
        <v>34</v>
      </c>
      <c r="BA8">
        <f t="shared" si="8"/>
        <v>33</v>
      </c>
      <c r="BB8">
        <f t="shared" si="9"/>
        <v>32</v>
      </c>
      <c r="BC8">
        <f t="shared" si="9"/>
        <v>31</v>
      </c>
      <c r="BD8">
        <f t="shared" si="9"/>
        <v>30</v>
      </c>
      <c r="BE8">
        <f t="shared" si="9"/>
        <v>29</v>
      </c>
      <c r="BF8">
        <f t="shared" si="9"/>
        <v>28</v>
      </c>
      <c r="BG8">
        <f t="shared" si="9"/>
        <v>27</v>
      </c>
      <c r="BH8">
        <f t="shared" si="9"/>
        <v>26</v>
      </c>
      <c r="BI8">
        <f t="shared" si="9"/>
        <v>25</v>
      </c>
      <c r="BJ8">
        <f t="shared" si="9"/>
        <v>24</v>
      </c>
      <c r="BK8">
        <f t="shared" si="9"/>
        <v>23</v>
      </c>
      <c r="BL8">
        <f t="shared" si="9"/>
        <v>22</v>
      </c>
      <c r="BM8">
        <f t="shared" si="9"/>
        <v>21</v>
      </c>
      <c r="BN8">
        <f t="shared" si="9"/>
        <v>20</v>
      </c>
    </row>
    <row r="9" spans="1:66" x14ac:dyDescent="0.2">
      <c r="B9" s="6">
        <f>IF(Single!$Q$1=1,0,IF($A$1=0,B101,IF($A$1=1,C101,IF($A$1=2,D101,0))))</f>
        <v>0</v>
      </c>
      <c r="C9" s="104">
        <v>500</v>
      </c>
      <c r="D9" s="1">
        <v>53</v>
      </c>
      <c r="E9">
        <f t="shared" si="5"/>
        <v>83</v>
      </c>
      <c r="F9">
        <f t="shared" si="6"/>
        <v>82</v>
      </c>
      <c r="G9">
        <f t="shared" si="6"/>
        <v>81</v>
      </c>
      <c r="H9">
        <f t="shared" si="6"/>
        <v>80</v>
      </c>
      <c r="I9">
        <f t="shared" si="6"/>
        <v>79</v>
      </c>
      <c r="J9">
        <f t="shared" si="6"/>
        <v>78</v>
      </c>
      <c r="K9">
        <f t="shared" si="6"/>
        <v>77</v>
      </c>
      <c r="L9">
        <f t="shared" si="6"/>
        <v>76</v>
      </c>
      <c r="M9">
        <f t="shared" si="6"/>
        <v>75</v>
      </c>
      <c r="N9">
        <f t="shared" si="6"/>
        <v>74</v>
      </c>
      <c r="O9">
        <f t="shared" si="6"/>
        <v>73</v>
      </c>
      <c r="P9">
        <f t="shared" si="6"/>
        <v>72</v>
      </c>
      <c r="Q9">
        <f t="shared" si="6"/>
        <v>71</v>
      </c>
      <c r="R9">
        <f t="shared" si="6"/>
        <v>70</v>
      </c>
      <c r="S9">
        <f t="shared" si="6"/>
        <v>69</v>
      </c>
      <c r="T9">
        <f t="shared" si="6"/>
        <v>68</v>
      </c>
      <c r="U9">
        <f t="shared" si="6"/>
        <v>67</v>
      </c>
      <c r="V9">
        <f t="shared" si="7"/>
        <v>66</v>
      </c>
      <c r="W9">
        <f t="shared" si="7"/>
        <v>65</v>
      </c>
      <c r="X9">
        <f t="shared" si="7"/>
        <v>64</v>
      </c>
      <c r="Y9">
        <f t="shared" si="7"/>
        <v>63</v>
      </c>
      <c r="Z9">
        <f t="shared" si="7"/>
        <v>62</v>
      </c>
      <c r="AA9">
        <f t="shared" si="7"/>
        <v>61</v>
      </c>
      <c r="AB9">
        <f t="shared" si="7"/>
        <v>60</v>
      </c>
      <c r="AC9">
        <f t="shared" si="7"/>
        <v>59</v>
      </c>
      <c r="AD9">
        <f t="shared" si="7"/>
        <v>58</v>
      </c>
      <c r="AE9">
        <f t="shared" si="7"/>
        <v>57</v>
      </c>
      <c r="AF9">
        <f t="shared" si="7"/>
        <v>56</v>
      </c>
      <c r="AG9">
        <f t="shared" si="7"/>
        <v>55</v>
      </c>
      <c r="AH9">
        <f t="shared" si="7"/>
        <v>54</v>
      </c>
      <c r="AI9">
        <f t="shared" si="7"/>
        <v>53</v>
      </c>
      <c r="AJ9">
        <f t="shared" si="7"/>
        <v>52</v>
      </c>
      <c r="AK9">
        <f t="shared" si="7"/>
        <v>51</v>
      </c>
      <c r="AL9">
        <f t="shared" si="8"/>
        <v>50</v>
      </c>
      <c r="AM9">
        <f t="shared" si="8"/>
        <v>49</v>
      </c>
      <c r="AN9">
        <f t="shared" si="8"/>
        <v>48</v>
      </c>
      <c r="AO9">
        <f t="shared" si="8"/>
        <v>47</v>
      </c>
      <c r="AP9">
        <f t="shared" si="8"/>
        <v>46</v>
      </c>
      <c r="AQ9">
        <f t="shared" si="8"/>
        <v>45</v>
      </c>
      <c r="AR9">
        <f t="shared" si="8"/>
        <v>44</v>
      </c>
      <c r="AS9">
        <f t="shared" si="8"/>
        <v>43</v>
      </c>
      <c r="AT9">
        <f t="shared" si="8"/>
        <v>42</v>
      </c>
      <c r="AU9">
        <f t="shared" si="8"/>
        <v>41</v>
      </c>
      <c r="AV9">
        <f t="shared" si="8"/>
        <v>40</v>
      </c>
      <c r="AW9">
        <f t="shared" si="8"/>
        <v>39</v>
      </c>
      <c r="AX9">
        <f t="shared" si="8"/>
        <v>38</v>
      </c>
      <c r="AY9">
        <f t="shared" si="8"/>
        <v>37</v>
      </c>
      <c r="AZ9">
        <f t="shared" si="8"/>
        <v>36</v>
      </c>
      <c r="BA9">
        <f t="shared" si="8"/>
        <v>35</v>
      </c>
      <c r="BB9">
        <f t="shared" si="9"/>
        <v>34</v>
      </c>
      <c r="BC9">
        <f t="shared" si="9"/>
        <v>33</v>
      </c>
      <c r="BD9">
        <f t="shared" si="9"/>
        <v>32</v>
      </c>
      <c r="BE9">
        <f t="shared" si="9"/>
        <v>31</v>
      </c>
      <c r="BF9">
        <f t="shared" si="9"/>
        <v>30</v>
      </c>
      <c r="BG9">
        <f t="shared" si="9"/>
        <v>29</v>
      </c>
      <c r="BH9">
        <f t="shared" si="9"/>
        <v>28</v>
      </c>
      <c r="BI9">
        <f t="shared" si="9"/>
        <v>27</v>
      </c>
      <c r="BJ9">
        <f t="shared" si="9"/>
        <v>26</v>
      </c>
      <c r="BK9">
        <f t="shared" si="9"/>
        <v>25</v>
      </c>
      <c r="BL9">
        <f t="shared" si="9"/>
        <v>24</v>
      </c>
      <c r="BM9">
        <f t="shared" si="9"/>
        <v>23</v>
      </c>
      <c r="BN9">
        <f t="shared" si="9"/>
        <v>22</v>
      </c>
    </row>
    <row r="10" spans="1:66" x14ac:dyDescent="0.2">
      <c r="B10" s="6">
        <f>IF(Single!$Q$1=1,0,IF($A$1=0,B102,IF($A$1=1,C102,IF($A$1=2,D102,0))))</f>
        <v>0</v>
      </c>
      <c r="C10" s="104">
        <v>630</v>
      </c>
      <c r="D10" s="1">
        <v>55</v>
      </c>
      <c r="E10">
        <f t="shared" si="5"/>
        <v>85</v>
      </c>
      <c r="F10">
        <f t="shared" si="6"/>
        <v>84</v>
      </c>
      <c r="G10">
        <f t="shared" si="6"/>
        <v>83</v>
      </c>
      <c r="H10">
        <f t="shared" si="6"/>
        <v>82</v>
      </c>
      <c r="I10">
        <f t="shared" si="6"/>
        <v>81</v>
      </c>
      <c r="J10">
        <f t="shared" si="6"/>
        <v>80</v>
      </c>
      <c r="K10">
        <f t="shared" si="6"/>
        <v>79</v>
      </c>
      <c r="L10">
        <f t="shared" si="6"/>
        <v>78</v>
      </c>
      <c r="M10">
        <f t="shared" si="6"/>
        <v>77</v>
      </c>
      <c r="N10">
        <f t="shared" si="6"/>
        <v>76</v>
      </c>
      <c r="O10">
        <f t="shared" si="6"/>
        <v>75</v>
      </c>
      <c r="P10">
        <f t="shared" si="6"/>
        <v>74</v>
      </c>
      <c r="Q10">
        <f t="shared" si="6"/>
        <v>73</v>
      </c>
      <c r="R10">
        <f t="shared" si="6"/>
        <v>72</v>
      </c>
      <c r="S10">
        <f t="shared" si="6"/>
        <v>71</v>
      </c>
      <c r="T10">
        <f t="shared" si="6"/>
        <v>70</v>
      </c>
      <c r="U10">
        <f t="shared" si="6"/>
        <v>69</v>
      </c>
      <c r="V10">
        <f t="shared" si="7"/>
        <v>68</v>
      </c>
      <c r="W10">
        <f t="shared" si="7"/>
        <v>67</v>
      </c>
      <c r="X10">
        <f t="shared" si="7"/>
        <v>66</v>
      </c>
      <c r="Y10">
        <f t="shared" si="7"/>
        <v>65</v>
      </c>
      <c r="Z10">
        <f t="shared" si="7"/>
        <v>64</v>
      </c>
      <c r="AA10">
        <f t="shared" si="7"/>
        <v>63</v>
      </c>
      <c r="AB10">
        <f t="shared" si="7"/>
        <v>62</v>
      </c>
      <c r="AC10">
        <f t="shared" si="7"/>
        <v>61</v>
      </c>
      <c r="AD10">
        <f t="shared" si="7"/>
        <v>60</v>
      </c>
      <c r="AE10">
        <f t="shared" si="7"/>
        <v>59</v>
      </c>
      <c r="AF10">
        <f t="shared" si="7"/>
        <v>58</v>
      </c>
      <c r="AG10">
        <f t="shared" si="7"/>
        <v>57</v>
      </c>
      <c r="AH10">
        <f t="shared" si="7"/>
        <v>56</v>
      </c>
      <c r="AI10">
        <f t="shared" si="7"/>
        <v>55</v>
      </c>
      <c r="AJ10">
        <f t="shared" si="7"/>
        <v>54</v>
      </c>
      <c r="AK10">
        <f t="shared" si="7"/>
        <v>53</v>
      </c>
      <c r="AL10">
        <f t="shared" si="8"/>
        <v>52</v>
      </c>
      <c r="AM10">
        <f t="shared" si="8"/>
        <v>51</v>
      </c>
      <c r="AN10">
        <f t="shared" si="8"/>
        <v>50</v>
      </c>
      <c r="AO10">
        <f t="shared" si="8"/>
        <v>49</v>
      </c>
      <c r="AP10">
        <f t="shared" si="8"/>
        <v>48</v>
      </c>
      <c r="AQ10">
        <f t="shared" si="8"/>
        <v>47</v>
      </c>
      <c r="AR10">
        <f t="shared" si="8"/>
        <v>46</v>
      </c>
      <c r="AS10">
        <f t="shared" si="8"/>
        <v>45</v>
      </c>
      <c r="AT10">
        <f t="shared" si="8"/>
        <v>44</v>
      </c>
      <c r="AU10">
        <f t="shared" si="8"/>
        <v>43</v>
      </c>
      <c r="AV10">
        <f t="shared" si="8"/>
        <v>42</v>
      </c>
      <c r="AW10">
        <f t="shared" si="8"/>
        <v>41</v>
      </c>
      <c r="AX10">
        <f t="shared" si="8"/>
        <v>40</v>
      </c>
      <c r="AY10">
        <f t="shared" si="8"/>
        <v>39</v>
      </c>
      <c r="AZ10">
        <f t="shared" si="8"/>
        <v>38</v>
      </c>
      <c r="BA10">
        <f t="shared" si="8"/>
        <v>37</v>
      </c>
      <c r="BB10">
        <f t="shared" si="9"/>
        <v>36</v>
      </c>
      <c r="BC10">
        <f t="shared" si="9"/>
        <v>35</v>
      </c>
      <c r="BD10">
        <f t="shared" si="9"/>
        <v>34</v>
      </c>
      <c r="BE10">
        <f t="shared" si="9"/>
        <v>33</v>
      </c>
      <c r="BF10">
        <f t="shared" si="9"/>
        <v>32</v>
      </c>
      <c r="BG10">
        <f t="shared" si="9"/>
        <v>31</v>
      </c>
      <c r="BH10">
        <f t="shared" si="9"/>
        <v>30</v>
      </c>
      <c r="BI10">
        <f t="shared" si="9"/>
        <v>29</v>
      </c>
      <c r="BJ10">
        <f t="shared" si="9"/>
        <v>28</v>
      </c>
      <c r="BK10">
        <f t="shared" si="9"/>
        <v>27</v>
      </c>
      <c r="BL10">
        <f t="shared" si="9"/>
        <v>26</v>
      </c>
      <c r="BM10">
        <f t="shared" si="9"/>
        <v>25</v>
      </c>
      <c r="BN10">
        <f t="shared" si="9"/>
        <v>24</v>
      </c>
    </row>
    <row r="11" spans="1:66" x14ac:dyDescent="0.2">
      <c r="B11" s="6">
        <f>IF(Single!$Q$1=1,0,IF($A$1=0,B103,IF($A$1=1,C103,IF($A$1=2,D103,0))))</f>
        <v>0</v>
      </c>
      <c r="C11" s="104">
        <v>800</v>
      </c>
      <c r="D11" s="1">
        <v>56</v>
      </c>
      <c r="E11">
        <f t="shared" si="5"/>
        <v>86</v>
      </c>
      <c r="F11">
        <f t="shared" si="6"/>
        <v>85</v>
      </c>
      <c r="G11">
        <f t="shared" si="6"/>
        <v>84</v>
      </c>
      <c r="H11">
        <f t="shared" si="6"/>
        <v>83</v>
      </c>
      <c r="I11">
        <f t="shared" si="6"/>
        <v>82</v>
      </c>
      <c r="J11">
        <f t="shared" si="6"/>
        <v>81</v>
      </c>
      <c r="K11">
        <f t="shared" si="6"/>
        <v>80</v>
      </c>
      <c r="L11">
        <f t="shared" si="6"/>
        <v>79</v>
      </c>
      <c r="M11">
        <f t="shared" si="6"/>
        <v>78</v>
      </c>
      <c r="N11">
        <f t="shared" si="6"/>
        <v>77</v>
      </c>
      <c r="O11">
        <f t="shared" si="6"/>
        <v>76</v>
      </c>
      <c r="P11">
        <f t="shared" si="6"/>
        <v>75</v>
      </c>
      <c r="Q11">
        <f t="shared" si="6"/>
        <v>74</v>
      </c>
      <c r="R11">
        <f t="shared" si="6"/>
        <v>73</v>
      </c>
      <c r="S11">
        <f t="shared" si="6"/>
        <v>72</v>
      </c>
      <c r="T11">
        <f t="shared" si="6"/>
        <v>71</v>
      </c>
      <c r="U11">
        <f t="shared" si="6"/>
        <v>70</v>
      </c>
      <c r="V11">
        <f t="shared" si="7"/>
        <v>69</v>
      </c>
      <c r="W11">
        <f t="shared" si="7"/>
        <v>68</v>
      </c>
      <c r="X11">
        <f t="shared" si="7"/>
        <v>67</v>
      </c>
      <c r="Y11">
        <f t="shared" si="7"/>
        <v>66</v>
      </c>
      <c r="Z11">
        <f t="shared" si="7"/>
        <v>65</v>
      </c>
      <c r="AA11">
        <f t="shared" si="7"/>
        <v>64</v>
      </c>
      <c r="AB11">
        <f t="shared" si="7"/>
        <v>63</v>
      </c>
      <c r="AC11">
        <f t="shared" si="7"/>
        <v>62</v>
      </c>
      <c r="AD11">
        <f t="shared" si="7"/>
        <v>61</v>
      </c>
      <c r="AE11">
        <f t="shared" si="7"/>
        <v>60</v>
      </c>
      <c r="AF11">
        <f t="shared" si="7"/>
        <v>59</v>
      </c>
      <c r="AG11">
        <f t="shared" si="7"/>
        <v>58</v>
      </c>
      <c r="AH11">
        <f t="shared" si="7"/>
        <v>57</v>
      </c>
      <c r="AI11">
        <f t="shared" si="7"/>
        <v>56</v>
      </c>
      <c r="AJ11">
        <f t="shared" si="7"/>
        <v>55</v>
      </c>
      <c r="AK11">
        <f t="shared" si="7"/>
        <v>54</v>
      </c>
      <c r="AL11">
        <f t="shared" si="8"/>
        <v>53</v>
      </c>
      <c r="AM11">
        <f t="shared" si="8"/>
        <v>52</v>
      </c>
      <c r="AN11">
        <f t="shared" si="8"/>
        <v>51</v>
      </c>
      <c r="AO11">
        <f t="shared" si="8"/>
        <v>50</v>
      </c>
      <c r="AP11">
        <f t="shared" si="8"/>
        <v>49</v>
      </c>
      <c r="AQ11">
        <f t="shared" si="8"/>
        <v>48</v>
      </c>
      <c r="AR11">
        <f t="shared" si="8"/>
        <v>47</v>
      </c>
      <c r="AS11">
        <f t="shared" si="8"/>
        <v>46</v>
      </c>
      <c r="AT11">
        <f t="shared" si="8"/>
        <v>45</v>
      </c>
      <c r="AU11">
        <f t="shared" si="8"/>
        <v>44</v>
      </c>
      <c r="AV11">
        <f t="shared" si="8"/>
        <v>43</v>
      </c>
      <c r="AW11">
        <f t="shared" si="8"/>
        <v>42</v>
      </c>
      <c r="AX11">
        <f t="shared" si="8"/>
        <v>41</v>
      </c>
      <c r="AY11">
        <f t="shared" si="8"/>
        <v>40</v>
      </c>
      <c r="AZ11">
        <f t="shared" si="8"/>
        <v>39</v>
      </c>
      <c r="BA11">
        <f t="shared" si="8"/>
        <v>38</v>
      </c>
      <c r="BB11">
        <f t="shared" si="9"/>
        <v>37</v>
      </c>
      <c r="BC11">
        <f t="shared" si="9"/>
        <v>36</v>
      </c>
      <c r="BD11">
        <f t="shared" si="9"/>
        <v>35</v>
      </c>
      <c r="BE11">
        <f t="shared" si="9"/>
        <v>34</v>
      </c>
      <c r="BF11">
        <f t="shared" si="9"/>
        <v>33</v>
      </c>
      <c r="BG11">
        <f t="shared" si="9"/>
        <v>32</v>
      </c>
      <c r="BH11">
        <f t="shared" si="9"/>
        <v>31</v>
      </c>
      <c r="BI11">
        <f t="shared" si="9"/>
        <v>30</v>
      </c>
      <c r="BJ11">
        <f t="shared" si="9"/>
        <v>29</v>
      </c>
      <c r="BK11">
        <f t="shared" si="9"/>
        <v>28</v>
      </c>
      <c r="BL11">
        <f t="shared" si="9"/>
        <v>27</v>
      </c>
      <c r="BM11">
        <f t="shared" si="9"/>
        <v>26</v>
      </c>
      <c r="BN11">
        <f t="shared" si="9"/>
        <v>25</v>
      </c>
    </row>
    <row r="12" spans="1:66" x14ac:dyDescent="0.2">
      <c r="B12" s="6">
        <f>IF(Single!$Q$1=1,0,IF($A$1=0,B104,IF($A$1=1,C104,IF($A$1=2,D104,0))))</f>
        <v>0</v>
      </c>
      <c r="C12" s="104">
        <v>1000</v>
      </c>
      <c r="D12" s="1">
        <v>56</v>
      </c>
      <c r="E12">
        <f t="shared" si="5"/>
        <v>86</v>
      </c>
      <c r="F12">
        <f t="shared" si="6"/>
        <v>85</v>
      </c>
      <c r="G12">
        <f t="shared" si="6"/>
        <v>84</v>
      </c>
      <c r="H12">
        <f t="shared" si="6"/>
        <v>83</v>
      </c>
      <c r="I12">
        <f t="shared" si="6"/>
        <v>82</v>
      </c>
      <c r="J12">
        <f t="shared" si="6"/>
        <v>81</v>
      </c>
      <c r="K12">
        <f t="shared" si="6"/>
        <v>80</v>
      </c>
      <c r="L12">
        <f t="shared" si="6"/>
        <v>79</v>
      </c>
      <c r="M12">
        <f t="shared" si="6"/>
        <v>78</v>
      </c>
      <c r="N12">
        <f t="shared" si="6"/>
        <v>77</v>
      </c>
      <c r="O12">
        <f t="shared" si="6"/>
        <v>76</v>
      </c>
      <c r="P12">
        <f t="shared" si="6"/>
        <v>75</v>
      </c>
      <c r="Q12">
        <f t="shared" si="6"/>
        <v>74</v>
      </c>
      <c r="R12">
        <f t="shared" si="6"/>
        <v>73</v>
      </c>
      <c r="S12">
        <f t="shared" si="6"/>
        <v>72</v>
      </c>
      <c r="T12">
        <f t="shared" si="6"/>
        <v>71</v>
      </c>
      <c r="U12">
        <f t="shared" si="6"/>
        <v>70</v>
      </c>
      <c r="V12">
        <f t="shared" si="7"/>
        <v>69</v>
      </c>
      <c r="W12">
        <f t="shared" si="7"/>
        <v>68</v>
      </c>
      <c r="X12">
        <f t="shared" si="7"/>
        <v>67</v>
      </c>
      <c r="Y12">
        <f t="shared" si="7"/>
        <v>66</v>
      </c>
      <c r="Z12">
        <f t="shared" si="7"/>
        <v>65</v>
      </c>
      <c r="AA12">
        <f t="shared" si="7"/>
        <v>64</v>
      </c>
      <c r="AB12">
        <f t="shared" si="7"/>
        <v>63</v>
      </c>
      <c r="AC12">
        <f t="shared" si="7"/>
        <v>62</v>
      </c>
      <c r="AD12">
        <f t="shared" si="7"/>
        <v>61</v>
      </c>
      <c r="AE12">
        <f t="shared" si="7"/>
        <v>60</v>
      </c>
      <c r="AF12">
        <f t="shared" si="7"/>
        <v>59</v>
      </c>
      <c r="AG12">
        <f t="shared" si="7"/>
        <v>58</v>
      </c>
      <c r="AH12">
        <f t="shared" si="7"/>
        <v>57</v>
      </c>
      <c r="AI12">
        <f t="shared" si="7"/>
        <v>56</v>
      </c>
      <c r="AJ12">
        <f t="shared" si="7"/>
        <v>55</v>
      </c>
      <c r="AK12">
        <f t="shared" si="7"/>
        <v>54</v>
      </c>
      <c r="AL12">
        <f t="shared" si="8"/>
        <v>53</v>
      </c>
      <c r="AM12">
        <f t="shared" si="8"/>
        <v>52</v>
      </c>
      <c r="AN12">
        <f t="shared" si="8"/>
        <v>51</v>
      </c>
      <c r="AO12">
        <f t="shared" si="8"/>
        <v>50</v>
      </c>
      <c r="AP12">
        <f t="shared" si="8"/>
        <v>49</v>
      </c>
      <c r="AQ12">
        <f t="shared" si="8"/>
        <v>48</v>
      </c>
      <c r="AR12">
        <f t="shared" si="8"/>
        <v>47</v>
      </c>
      <c r="AS12">
        <f t="shared" si="8"/>
        <v>46</v>
      </c>
      <c r="AT12">
        <f t="shared" si="8"/>
        <v>45</v>
      </c>
      <c r="AU12">
        <f t="shared" si="8"/>
        <v>44</v>
      </c>
      <c r="AV12">
        <f t="shared" si="8"/>
        <v>43</v>
      </c>
      <c r="AW12">
        <f t="shared" si="8"/>
        <v>42</v>
      </c>
      <c r="AX12">
        <f t="shared" si="8"/>
        <v>41</v>
      </c>
      <c r="AY12">
        <f t="shared" si="8"/>
        <v>40</v>
      </c>
      <c r="AZ12">
        <f t="shared" si="8"/>
        <v>39</v>
      </c>
      <c r="BA12">
        <f t="shared" si="8"/>
        <v>38</v>
      </c>
      <c r="BB12">
        <f t="shared" si="9"/>
        <v>37</v>
      </c>
      <c r="BC12">
        <f t="shared" si="9"/>
        <v>36</v>
      </c>
      <c r="BD12">
        <f t="shared" si="9"/>
        <v>35</v>
      </c>
      <c r="BE12">
        <f t="shared" si="9"/>
        <v>34</v>
      </c>
      <c r="BF12">
        <f t="shared" si="9"/>
        <v>33</v>
      </c>
      <c r="BG12">
        <f t="shared" si="9"/>
        <v>32</v>
      </c>
      <c r="BH12">
        <f t="shared" si="9"/>
        <v>31</v>
      </c>
      <c r="BI12">
        <f t="shared" si="9"/>
        <v>30</v>
      </c>
      <c r="BJ12">
        <f t="shared" si="9"/>
        <v>29</v>
      </c>
      <c r="BK12">
        <f t="shared" si="9"/>
        <v>28</v>
      </c>
      <c r="BL12">
        <f t="shared" si="9"/>
        <v>27</v>
      </c>
      <c r="BM12">
        <f t="shared" si="9"/>
        <v>26</v>
      </c>
      <c r="BN12">
        <f t="shared" si="9"/>
        <v>25</v>
      </c>
    </row>
    <row r="13" spans="1:66" x14ac:dyDescent="0.2">
      <c r="B13" s="6">
        <f>IF(Single!$Q$1=1,0,IF($A$1=0,B105,IF($A$1=1,C105,IF($A$1=2,D105,0))))</f>
        <v>0</v>
      </c>
      <c r="C13" s="104">
        <v>1250</v>
      </c>
      <c r="D13" s="1">
        <v>56</v>
      </c>
      <c r="E13">
        <f t="shared" si="5"/>
        <v>86</v>
      </c>
      <c r="F13">
        <f t="shared" si="6"/>
        <v>85</v>
      </c>
      <c r="G13">
        <f t="shared" si="6"/>
        <v>84</v>
      </c>
      <c r="H13">
        <f t="shared" si="6"/>
        <v>83</v>
      </c>
      <c r="I13">
        <f t="shared" si="6"/>
        <v>82</v>
      </c>
      <c r="J13">
        <f t="shared" si="6"/>
        <v>81</v>
      </c>
      <c r="K13">
        <f t="shared" si="6"/>
        <v>80</v>
      </c>
      <c r="L13">
        <f t="shared" si="6"/>
        <v>79</v>
      </c>
      <c r="M13">
        <f t="shared" si="6"/>
        <v>78</v>
      </c>
      <c r="N13">
        <f t="shared" si="6"/>
        <v>77</v>
      </c>
      <c r="O13">
        <f t="shared" si="6"/>
        <v>76</v>
      </c>
      <c r="P13">
        <f t="shared" si="6"/>
        <v>75</v>
      </c>
      <c r="Q13">
        <f t="shared" si="6"/>
        <v>74</v>
      </c>
      <c r="R13">
        <f t="shared" si="6"/>
        <v>73</v>
      </c>
      <c r="S13">
        <f t="shared" si="6"/>
        <v>72</v>
      </c>
      <c r="T13">
        <f t="shared" si="6"/>
        <v>71</v>
      </c>
      <c r="U13">
        <f t="shared" si="6"/>
        <v>70</v>
      </c>
      <c r="V13">
        <f t="shared" si="7"/>
        <v>69</v>
      </c>
      <c r="W13">
        <f t="shared" si="7"/>
        <v>68</v>
      </c>
      <c r="X13">
        <f t="shared" si="7"/>
        <v>67</v>
      </c>
      <c r="Y13">
        <f t="shared" si="7"/>
        <v>66</v>
      </c>
      <c r="Z13">
        <f t="shared" si="7"/>
        <v>65</v>
      </c>
      <c r="AA13">
        <f t="shared" si="7"/>
        <v>64</v>
      </c>
      <c r="AB13">
        <f t="shared" si="7"/>
        <v>63</v>
      </c>
      <c r="AC13">
        <f t="shared" si="7"/>
        <v>62</v>
      </c>
      <c r="AD13">
        <f t="shared" si="7"/>
        <v>61</v>
      </c>
      <c r="AE13">
        <f t="shared" si="7"/>
        <v>60</v>
      </c>
      <c r="AF13">
        <f t="shared" si="7"/>
        <v>59</v>
      </c>
      <c r="AG13">
        <f t="shared" si="7"/>
        <v>58</v>
      </c>
      <c r="AH13">
        <f t="shared" si="7"/>
        <v>57</v>
      </c>
      <c r="AI13">
        <f t="shared" si="7"/>
        <v>56</v>
      </c>
      <c r="AJ13">
        <f t="shared" si="7"/>
        <v>55</v>
      </c>
      <c r="AK13">
        <f t="shared" si="7"/>
        <v>54</v>
      </c>
      <c r="AL13">
        <f t="shared" si="8"/>
        <v>53</v>
      </c>
      <c r="AM13">
        <f t="shared" si="8"/>
        <v>52</v>
      </c>
      <c r="AN13">
        <f t="shared" si="8"/>
        <v>51</v>
      </c>
      <c r="AO13">
        <f t="shared" si="8"/>
        <v>50</v>
      </c>
      <c r="AP13">
        <f t="shared" si="8"/>
        <v>49</v>
      </c>
      <c r="AQ13">
        <f t="shared" si="8"/>
        <v>48</v>
      </c>
      <c r="AR13">
        <f t="shared" si="8"/>
        <v>47</v>
      </c>
      <c r="AS13">
        <f t="shared" si="8"/>
        <v>46</v>
      </c>
      <c r="AT13">
        <f t="shared" si="8"/>
        <v>45</v>
      </c>
      <c r="AU13">
        <f t="shared" si="8"/>
        <v>44</v>
      </c>
      <c r="AV13">
        <f t="shared" si="8"/>
        <v>43</v>
      </c>
      <c r="AW13">
        <f t="shared" si="8"/>
        <v>42</v>
      </c>
      <c r="AX13">
        <f t="shared" si="8"/>
        <v>41</v>
      </c>
      <c r="AY13">
        <f t="shared" si="8"/>
        <v>40</v>
      </c>
      <c r="AZ13">
        <f t="shared" si="8"/>
        <v>39</v>
      </c>
      <c r="BA13">
        <f t="shared" si="8"/>
        <v>38</v>
      </c>
      <c r="BB13">
        <f t="shared" si="9"/>
        <v>37</v>
      </c>
      <c r="BC13">
        <f t="shared" si="9"/>
        <v>36</v>
      </c>
      <c r="BD13">
        <f t="shared" si="9"/>
        <v>35</v>
      </c>
      <c r="BE13">
        <f t="shared" si="9"/>
        <v>34</v>
      </c>
      <c r="BF13">
        <f t="shared" si="9"/>
        <v>33</v>
      </c>
      <c r="BG13">
        <f t="shared" si="9"/>
        <v>32</v>
      </c>
      <c r="BH13">
        <f t="shared" si="9"/>
        <v>31</v>
      </c>
      <c r="BI13">
        <f t="shared" si="9"/>
        <v>30</v>
      </c>
      <c r="BJ13">
        <f t="shared" si="9"/>
        <v>29</v>
      </c>
      <c r="BK13">
        <f t="shared" si="9"/>
        <v>28</v>
      </c>
      <c r="BL13">
        <f t="shared" si="9"/>
        <v>27</v>
      </c>
      <c r="BM13">
        <f t="shared" si="9"/>
        <v>26</v>
      </c>
      <c r="BN13">
        <f t="shared" si="9"/>
        <v>25</v>
      </c>
    </row>
    <row r="14" spans="1:66" x14ac:dyDescent="0.2">
      <c r="B14" s="6">
        <f>IF(Single!$Q$1=1,0,IF($A$1=0,B106,IF($A$1=1,C106,IF($A$1=2,D106,0))))</f>
        <v>0</v>
      </c>
      <c r="C14" s="104">
        <v>1600</v>
      </c>
      <c r="D14" s="1">
        <v>56</v>
      </c>
      <c r="E14">
        <f t="shared" si="5"/>
        <v>86</v>
      </c>
      <c r="F14">
        <f t="shared" si="6"/>
        <v>85</v>
      </c>
      <c r="G14">
        <f t="shared" si="6"/>
        <v>84</v>
      </c>
      <c r="H14">
        <f t="shared" si="6"/>
        <v>83</v>
      </c>
      <c r="I14">
        <f t="shared" si="6"/>
        <v>82</v>
      </c>
      <c r="J14">
        <f t="shared" si="6"/>
        <v>81</v>
      </c>
      <c r="K14">
        <f t="shared" si="6"/>
        <v>80</v>
      </c>
      <c r="L14">
        <f t="shared" si="6"/>
        <v>79</v>
      </c>
      <c r="M14">
        <f t="shared" si="6"/>
        <v>78</v>
      </c>
      <c r="N14">
        <f t="shared" si="6"/>
        <v>77</v>
      </c>
      <c r="O14">
        <f t="shared" si="6"/>
        <v>76</v>
      </c>
      <c r="P14">
        <f t="shared" si="6"/>
        <v>75</v>
      </c>
      <c r="Q14">
        <f t="shared" si="6"/>
        <v>74</v>
      </c>
      <c r="R14">
        <f t="shared" si="6"/>
        <v>73</v>
      </c>
      <c r="S14">
        <f t="shared" si="6"/>
        <v>72</v>
      </c>
      <c r="T14">
        <f t="shared" si="6"/>
        <v>71</v>
      </c>
      <c r="U14">
        <f t="shared" si="6"/>
        <v>70</v>
      </c>
      <c r="V14">
        <f t="shared" si="7"/>
        <v>69</v>
      </c>
      <c r="W14">
        <f t="shared" si="7"/>
        <v>68</v>
      </c>
      <c r="X14">
        <f t="shared" si="7"/>
        <v>67</v>
      </c>
      <c r="Y14">
        <f t="shared" si="7"/>
        <v>66</v>
      </c>
      <c r="Z14">
        <f t="shared" si="7"/>
        <v>65</v>
      </c>
      <c r="AA14">
        <f t="shared" si="7"/>
        <v>64</v>
      </c>
      <c r="AB14">
        <f t="shared" si="7"/>
        <v>63</v>
      </c>
      <c r="AC14">
        <f t="shared" si="7"/>
        <v>62</v>
      </c>
      <c r="AD14">
        <f t="shared" si="7"/>
        <v>61</v>
      </c>
      <c r="AE14">
        <f t="shared" si="7"/>
        <v>60</v>
      </c>
      <c r="AF14">
        <f t="shared" si="7"/>
        <v>59</v>
      </c>
      <c r="AG14">
        <f t="shared" si="7"/>
        <v>58</v>
      </c>
      <c r="AH14">
        <f t="shared" si="7"/>
        <v>57</v>
      </c>
      <c r="AI14">
        <f t="shared" si="7"/>
        <v>56</v>
      </c>
      <c r="AJ14">
        <f t="shared" si="7"/>
        <v>55</v>
      </c>
      <c r="AK14">
        <f t="shared" si="7"/>
        <v>54</v>
      </c>
      <c r="AL14">
        <f t="shared" si="8"/>
        <v>53</v>
      </c>
      <c r="AM14">
        <f t="shared" si="8"/>
        <v>52</v>
      </c>
      <c r="AN14">
        <f t="shared" si="8"/>
        <v>51</v>
      </c>
      <c r="AO14">
        <f t="shared" si="8"/>
        <v>50</v>
      </c>
      <c r="AP14">
        <f t="shared" si="8"/>
        <v>49</v>
      </c>
      <c r="AQ14">
        <f t="shared" si="8"/>
        <v>48</v>
      </c>
      <c r="AR14">
        <f t="shared" si="8"/>
        <v>47</v>
      </c>
      <c r="AS14">
        <f t="shared" si="8"/>
        <v>46</v>
      </c>
      <c r="AT14">
        <f t="shared" si="8"/>
        <v>45</v>
      </c>
      <c r="AU14">
        <f t="shared" si="8"/>
        <v>44</v>
      </c>
      <c r="AV14">
        <f t="shared" si="8"/>
        <v>43</v>
      </c>
      <c r="AW14">
        <f t="shared" si="8"/>
        <v>42</v>
      </c>
      <c r="AX14">
        <f t="shared" si="8"/>
        <v>41</v>
      </c>
      <c r="AY14">
        <f t="shared" si="8"/>
        <v>40</v>
      </c>
      <c r="AZ14">
        <f t="shared" si="8"/>
        <v>39</v>
      </c>
      <c r="BA14">
        <f t="shared" si="8"/>
        <v>38</v>
      </c>
      <c r="BB14">
        <f t="shared" si="9"/>
        <v>37</v>
      </c>
      <c r="BC14">
        <f t="shared" si="9"/>
        <v>36</v>
      </c>
      <c r="BD14">
        <f t="shared" si="9"/>
        <v>35</v>
      </c>
      <c r="BE14">
        <f t="shared" si="9"/>
        <v>34</v>
      </c>
      <c r="BF14">
        <f t="shared" si="9"/>
        <v>33</v>
      </c>
      <c r="BG14">
        <f t="shared" si="9"/>
        <v>32</v>
      </c>
      <c r="BH14">
        <f t="shared" si="9"/>
        <v>31</v>
      </c>
      <c r="BI14">
        <f t="shared" si="9"/>
        <v>30</v>
      </c>
      <c r="BJ14">
        <f t="shared" si="9"/>
        <v>29</v>
      </c>
      <c r="BK14">
        <f t="shared" si="9"/>
        <v>28</v>
      </c>
      <c r="BL14">
        <f t="shared" si="9"/>
        <v>27</v>
      </c>
      <c r="BM14">
        <f t="shared" si="9"/>
        <v>26</v>
      </c>
      <c r="BN14">
        <f t="shared" si="9"/>
        <v>25</v>
      </c>
    </row>
    <row r="15" spans="1:66" x14ac:dyDescent="0.2">
      <c r="B15" s="6">
        <f>IF(Single!$Q$1=1,0,IF($A$1=0,B107,IF($A$1=1,C107,IF($A$1=2,D107,0))))</f>
        <v>0</v>
      </c>
      <c r="C15" s="104">
        <v>2000</v>
      </c>
      <c r="D15" s="1">
        <v>56</v>
      </c>
      <c r="E15">
        <f t="shared" si="5"/>
        <v>86</v>
      </c>
      <c r="F15">
        <f t="shared" si="6"/>
        <v>85</v>
      </c>
      <c r="G15">
        <f t="shared" si="6"/>
        <v>84</v>
      </c>
      <c r="H15">
        <f t="shared" si="6"/>
        <v>83</v>
      </c>
      <c r="I15">
        <f t="shared" si="6"/>
        <v>82</v>
      </c>
      <c r="J15">
        <f t="shared" si="6"/>
        <v>81</v>
      </c>
      <c r="K15">
        <f t="shared" si="6"/>
        <v>80</v>
      </c>
      <c r="L15">
        <f t="shared" si="6"/>
        <v>79</v>
      </c>
      <c r="M15">
        <f t="shared" si="6"/>
        <v>78</v>
      </c>
      <c r="N15">
        <f t="shared" si="6"/>
        <v>77</v>
      </c>
      <c r="O15">
        <f t="shared" si="6"/>
        <v>76</v>
      </c>
      <c r="P15">
        <f t="shared" si="6"/>
        <v>75</v>
      </c>
      <c r="Q15">
        <f t="shared" si="6"/>
        <v>74</v>
      </c>
      <c r="R15">
        <f t="shared" si="6"/>
        <v>73</v>
      </c>
      <c r="S15">
        <f t="shared" si="6"/>
        <v>72</v>
      </c>
      <c r="T15">
        <f t="shared" si="6"/>
        <v>71</v>
      </c>
      <c r="U15">
        <f t="shared" si="6"/>
        <v>70</v>
      </c>
      <c r="V15">
        <f t="shared" si="7"/>
        <v>69</v>
      </c>
      <c r="W15">
        <f t="shared" si="7"/>
        <v>68</v>
      </c>
      <c r="X15">
        <f t="shared" si="7"/>
        <v>67</v>
      </c>
      <c r="Y15">
        <f t="shared" si="7"/>
        <v>66</v>
      </c>
      <c r="Z15">
        <f t="shared" si="7"/>
        <v>65</v>
      </c>
      <c r="AA15">
        <f t="shared" si="7"/>
        <v>64</v>
      </c>
      <c r="AB15">
        <f t="shared" si="7"/>
        <v>63</v>
      </c>
      <c r="AC15">
        <f t="shared" si="7"/>
        <v>62</v>
      </c>
      <c r="AD15">
        <f t="shared" si="7"/>
        <v>61</v>
      </c>
      <c r="AE15">
        <f t="shared" si="7"/>
        <v>60</v>
      </c>
      <c r="AF15">
        <f t="shared" si="7"/>
        <v>59</v>
      </c>
      <c r="AG15">
        <f t="shared" si="7"/>
        <v>58</v>
      </c>
      <c r="AH15">
        <f t="shared" si="7"/>
        <v>57</v>
      </c>
      <c r="AI15">
        <f t="shared" si="7"/>
        <v>56</v>
      </c>
      <c r="AJ15">
        <f t="shared" si="7"/>
        <v>55</v>
      </c>
      <c r="AK15">
        <f t="shared" si="7"/>
        <v>54</v>
      </c>
      <c r="AL15">
        <f t="shared" si="8"/>
        <v>53</v>
      </c>
      <c r="AM15">
        <f t="shared" si="8"/>
        <v>52</v>
      </c>
      <c r="AN15">
        <f t="shared" si="8"/>
        <v>51</v>
      </c>
      <c r="AO15">
        <f t="shared" si="8"/>
        <v>50</v>
      </c>
      <c r="AP15">
        <f t="shared" si="8"/>
        <v>49</v>
      </c>
      <c r="AQ15">
        <f t="shared" si="8"/>
        <v>48</v>
      </c>
      <c r="AR15">
        <f t="shared" si="8"/>
        <v>47</v>
      </c>
      <c r="AS15">
        <f t="shared" si="8"/>
        <v>46</v>
      </c>
      <c r="AT15">
        <f t="shared" si="8"/>
        <v>45</v>
      </c>
      <c r="AU15">
        <f t="shared" si="8"/>
        <v>44</v>
      </c>
      <c r="AV15">
        <f t="shared" si="8"/>
        <v>43</v>
      </c>
      <c r="AW15">
        <f t="shared" si="8"/>
        <v>42</v>
      </c>
      <c r="AX15">
        <f t="shared" si="8"/>
        <v>41</v>
      </c>
      <c r="AY15">
        <f t="shared" si="8"/>
        <v>40</v>
      </c>
      <c r="AZ15">
        <f t="shared" si="8"/>
        <v>39</v>
      </c>
      <c r="BA15">
        <f t="shared" si="8"/>
        <v>38</v>
      </c>
      <c r="BB15">
        <f t="shared" si="9"/>
        <v>37</v>
      </c>
      <c r="BC15">
        <f t="shared" si="9"/>
        <v>36</v>
      </c>
      <c r="BD15">
        <f t="shared" si="9"/>
        <v>35</v>
      </c>
      <c r="BE15">
        <f t="shared" si="9"/>
        <v>34</v>
      </c>
      <c r="BF15">
        <f t="shared" si="9"/>
        <v>33</v>
      </c>
      <c r="BG15">
        <f t="shared" si="9"/>
        <v>32</v>
      </c>
      <c r="BH15">
        <f t="shared" si="9"/>
        <v>31</v>
      </c>
      <c r="BI15">
        <f t="shared" si="9"/>
        <v>30</v>
      </c>
      <c r="BJ15">
        <f t="shared" si="9"/>
        <v>29</v>
      </c>
      <c r="BK15">
        <f t="shared" si="9"/>
        <v>28</v>
      </c>
      <c r="BL15">
        <f t="shared" si="9"/>
        <v>27</v>
      </c>
      <c r="BM15">
        <f t="shared" si="9"/>
        <v>26</v>
      </c>
      <c r="BN15">
        <f t="shared" si="9"/>
        <v>25</v>
      </c>
    </row>
    <row r="16" spans="1:66" x14ac:dyDescent="0.2">
      <c r="B16" s="6">
        <f>IF(Single!$Q$1=1,0,IF($A$1=0,B108,IF($A$1=1,C108,IF($A$1=2,D108,0))))</f>
        <v>0</v>
      </c>
      <c r="C16" s="104">
        <v>2500</v>
      </c>
      <c r="D16" s="1">
        <v>55</v>
      </c>
      <c r="E16">
        <f t="shared" si="5"/>
        <v>85</v>
      </c>
      <c r="F16">
        <f t="shared" si="6"/>
        <v>84</v>
      </c>
      <c r="G16">
        <f t="shared" si="6"/>
        <v>83</v>
      </c>
      <c r="H16">
        <f t="shared" si="6"/>
        <v>82</v>
      </c>
      <c r="I16">
        <f t="shared" si="6"/>
        <v>81</v>
      </c>
      <c r="J16">
        <f t="shared" si="6"/>
        <v>80</v>
      </c>
      <c r="K16">
        <f t="shared" si="6"/>
        <v>79</v>
      </c>
      <c r="L16">
        <f t="shared" si="6"/>
        <v>78</v>
      </c>
      <c r="M16">
        <f t="shared" si="6"/>
        <v>77</v>
      </c>
      <c r="N16">
        <f t="shared" si="6"/>
        <v>76</v>
      </c>
      <c r="O16">
        <f t="shared" si="6"/>
        <v>75</v>
      </c>
      <c r="P16">
        <f t="shared" si="6"/>
        <v>74</v>
      </c>
      <c r="Q16">
        <f t="shared" si="6"/>
        <v>73</v>
      </c>
      <c r="R16">
        <f t="shared" si="6"/>
        <v>72</v>
      </c>
      <c r="S16">
        <f t="shared" si="6"/>
        <v>71</v>
      </c>
      <c r="T16">
        <f t="shared" si="6"/>
        <v>70</v>
      </c>
      <c r="U16">
        <f t="shared" si="6"/>
        <v>69</v>
      </c>
      <c r="V16">
        <f t="shared" si="7"/>
        <v>68</v>
      </c>
      <c r="W16">
        <f t="shared" si="7"/>
        <v>67</v>
      </c>
      <c r="X16">
        <f t="shared" si="7"/>
        <v>66</v>
      </c>
      <c r="Y16">
        <f t="shared" si="7"/>
        <v>65</v>
      </c>
      <c r="Z16">
        <f t="shared" si="7"/>
        <v>64</v>
      </c>
      <c r="AA16">
        <f t="shared" si="7"/>
        <v>63</v>
      </c>
      <c r="AB16">
        <f t="shared" si="7"/>
        <v>62</v>
      </c>
      <c r="AC16">
        <f t="shared" si="7"/>
        <v>61</v>
      </c>
      <c r="AD16">
        <f t="shared" si="7"/>
        <v>60</v>
      </c>
      <c r="AE16">
        <f t="shared" si="7"/>
        <v>59</v>
      </c>
      <c r="AF16">
        <f t="shared" si="7"/>
        <v>58</v>
      </c>
      <c r="AG16">
        <f t="shared" si="7"/>
        <v>57</v>
      </c>
      <c r="AH16">
        <f t="shared" si="7"/>
        <v>56</v>
      </c>
      <c r="AI16">
        <f t="shared" si="7"/>
        <v>55</v>
      </c>
      <c r="AJ16">
        <f t="shared" si="7"/>
        <v>54</v>
      </c>
      <c r="AK16">
        <f t="shared" si="7"/>
        <v>53</v>
      </c>
      <c r="AL16">
        <f t="shared" si="8"/>
        <v>52</v>
      </c>
      <c r="AM16">
        <f t="shared" si="8"/>
        <v>51</v>
      </c>
      <c r="AN16">
        <f t="shared" si="8"/>
        <v>50</v>
      </c>
      <c r="AO16">
        <f t="shared" si="8"/>
        <v>49</v>
      </c>
      <c r="AP16">
        <f t="shared" si="8"/>
        <v>48</v>
      </c>
      <c r="AQ16">
        <f t="shared" si="8"/>
        <v>47</v>
      </c>
      <c r="AR16">
        <f t="shared" si="8"/>
        <v>46</v>
      </c>
      <c r="AS16">
        <f t="shared" si="8"/>
        <v>45</v>
      </c>
      <c r="AT16">
        <f t="shared" si="8"/>
        <v>44</v>
      </c>
      <c r="AU16">
        <f t="shared" si="8"/>
        <v>43</v>
      </c>
      <c r="AV16">
        <f t="shared" si="8"/>
        <v>42</v>
      </c>
      <c r="AW16">
        <f t="shared" si="8"/>
        <v>41</v>
      </c>
      <c r="AX16">
        <f t="shared" si="8"/>
        <v>40</v>
      </c>
      <c r="AY16">
        <f t="shared" si="8"/>
        <v>39</v>
      </c>
      <c r="AZ16">
        <f t="shared" si="8"/>
        <v>38</v>
      </c>
      <c r="BA16">
        <f t="shared" si="8"/>
        <v>37</v>
      </c>
      <c r="BB16">
        <f t="shared" si="9"/>
        <v>36</v>
      </c>
      <c r="BC16">
        <f t="shared" si="9"/>
        <v>35</v>
      </c>
      <c r="BD16">
        <f t="shared" si="9"/>
        <v>34</v>
      </c>
      <c r="BE16">
        <f t="shared" si="9"/>
        <v>33</v>
      </c>
      <c r="BF16">
        <f t="shared" si="9"/>
        <v>32</v>
      </c>
      <c r="BG16">
        <f t="shared" si="9"/>
        <v>31</v>
      </c>
      <c r="BH16">
        <f t="shared" si="9"/>
        <v>30</v>
      </c>
      <c r="BI16">
        <f t="shared" si="9"/>
        <v>29</v>
      </c>
      <c r="BJ16">
        <f t="shared" si="9"/>
        <v>28</v>
      </c>
      <c r="BK16">
        <f t="shared" si="9"/>
        <v>27</v>
      </c>
      <c r="BL16">
        <f t="shared" si="9"/>
        <v>26</v>
      </c>
      <c r="BM16">
        <f t="shared" si="9"/>
        <v>25</v>
      </c>
      <c r="BN16">
        <f t="shared" si="9"/>
        <v>24</v>
      </c>
    </row>
    <row r="17" spans="2:66" x14ac:dyDescent="0.2">
      <c r="B17" s="6">
        <f>IF(Single!$Q$1=1,0,IF($A$1=0,B109,IF($A$1=1,C109,IF($A$1=2,D109,0))))</f>
        <v>0</v>
      </c>
      <c r="C17" s="104">
        <v>3200</v>
      </c>
      <c r="D17" s="1">
        <v>54</v>
      </c>
      <c r="E17">
        <f t="shared" si="5"/>
        <v>84</v>
      </c>
      <c r="F17">
        <f t="shared" si="6"/>
        <v>83</v>
      </c>
      <c r="G17">
        <f t="shared" si="6"/>
        <v>82</v>
      </c>
      <c r="H17">
        <f t="shared" si="6"/>
        <v>81</v>
      </c>
      <c r="I17">
        <f t="shared" si="6"/>
        <v>80</v>
      </c>
      <c r="J17">
        <f t="shared" si="6"/>
        <v>79</v>
      </c>
      <c r="K17">
        <f t="shared" si="6"/>
        <v>78</v>
      </c>
      <c r="L17">
        <f t="shared" si="6"/>
        <v>77</v>
      </c>
      <c r="M17">
        <f t="shared" si="6"/>
        <v>76</v>
      </c>
      <c r="N17">
        <f t="shared" si="6"/>
        <v>75</v>
      </c>
      <c r="O17">
        <f t="shared" si="6"/>
        <v>74</v>
      </c>
      <c r="P17">
        <f t="shared" si="6"/>
        <v>73</v>
      </c>
      <c r="Q17">
        <f t="shared" si="6"/>
        <v>72</v>
      </c>
      <c r="R17">
        <f t="shared" si="6"/>
        <v>71</v>
      </c>
      <c r="S17">
        <f t="shared" si="6"/>
        <v>70</v>
      </c>
      <c r="T17">
        <f t="shared" si="6"/>
        <v>69</v>
      </c>
      <c r="U17">
        <f t="shared" ref="U17:AJ19" si="10">IF($D17+U$1&lt;0,0,$D17+U$1)</f>
        <v>68</v>
      </c>
      <c r="V17">
        <f t="shared" si="7"/>
        <v>67</v>
      </c>
      <c r="W17">
        <f t="shared" si="7"/>
        <v>66</v>
      </c>
      <c r="X17">
        <f t="shared" si="7"/>
        <v>65</v>
      </c>
      <c r="Y17">
        <f t="shared" si="7"/>
        <v>64</v>
      </c>
      <c r="Z17">
        <f t="shared" si="7"/>
        <v>63</v>
      </c>
      <c r="AA17">
        <f t="shared" si="7"/>
        <v>62</v>
      </c>
      <c r="AB17">
        <f t="shared" si="7"/>
        <v>61</v>
      </c>
      <c r="AC17">
        <f t="shared" si="7"/>
        <v>60</v>
      </c>
      <c r="AD17">
        <f t="shared" si="7"/>
        <v>59</v>
      </c>
      <c r="AE17">
        <f t="shared" si="7"/>
        <v>58</v>
      </c>
      <c r="AF17">
        <f t="shared" si="7"/>
        <v>57</v>
      </c>
      <c r="AG17">
        <f t="shared" si="7"/>
        <v>56</v>
      </c>
      <c r="AH17">
        <f t="shared" si="7"/>
        <v>55</v>
      </c>
      <c r="AI17">
        <f t="shared" si="7"/>
        <v>54</v>
      </c>
      <c r="AJ17">
        <f t="shared" si="7"/>
        <v>53</v>
      </c>
      <c r="AK17">
        <f t="shared" ref="AK17:AZ19" si="11">IF($D17+AK$1&lt;0,0,$D17+AK$1)</f>
        <v>52</v>
      </c>
      <c r="AL17">
        <f t="shared" si="8"/>
        <v>51</v>
      </c>
      <c r="AM17">
        <f t="shared" si="8"/>
        <v>50</v>
      </c>
      <c r="AN17">
        <f t="shared" si="8"/>
        <v>49</v>
      </c>
      <c r="AO17">
        <f t="shared" si="8"/>
        <v>48</v>
      </c>
      <c r="AP17">
        <f t="shared" si="8"/>
        <v>47</v>
      </c>
      <c r="AQ17">
        <f t="shared" si="8"/>
        <v>46</v>
      </c>
      <c r="AR17">
        <f t="shared" si="8"/>
        <v>45</v>
      </c>
      <c r="AS17">
        <f t="shared" si="8"/>
        <v>44</v>
      </c>
      <c r="AT17">
        <f t="shared" si="8"/>
        <v>43</v>
      </c>
      <c r="AU17">
        <f t="shared" si="8"/>
        <v>42</v>
      </c>
      <c r="AV17">
        <f t="shared" si="8"/>
        <v>41</v>
      </c>
      <c r="AW17">
        <f t="shared" si="8"/>
        <v>40</v>
      </c>
      <c r="AX17">
        <f t="shared" si="8"/>
        <v>39</v>
      </c>
      <c r="AY17">
        <f t="shared" si="8"/>
        <v>38</v>
      </c>
      <c r="AZ17">
        <f t="shared" si="8"/>
        <v>37</v>
      </c>
      <c r="BA17">
        <f t="shared" ref="BA17:BN19" si="12">IF($D17+BA$1&lt;0,0,$D17+BA$1)</f>
        <v>36</v>
      </c>
      <c r="BB17">
        <f t="shared" si="9"/>
        <v>35</v>
      </c>
      <c r="BC17">
        <f t="shared" si="9"/>
        <v>34</v>
      </c>
      <c r="BD17">
        <f t="shared" si="9"/>
        <v>33</v>
      </c>
      <c r="BE17">
        <f t="shared" si="9"/>
        <v>32</v>
      </c>
      <c r="BF17">
        <f t="shared" si="9"/>
        <v>31</v>
      </c>
      <c r="BG17">
        <f t="shared" si="9"/>
        <v>30</v>
      </c>
      <c r="BH17">
        <f t="shared" si="9"/>
        <v>29</v>
      </c>
      <c r="BI17">
        <f t="shared" si="9"/>
        <v>28</v>
      </c>
      <c r="BJ17">
        <f t="shared" si="9"/>
        <v>27</v>
      </c>
      <c r="BK17">
        <f t="shared" si="9"/>
        <v>26</v>
      </c>
      <c r="BL17">
        <f t="shared" si="9"/>
        <v>25</v>
      </c>
      <c r="BM17">
        <f t="shared" si="9"/>
        <v>24</v>
      </c>
      <c r="BN17">
        <f t="shared" si="9"/>
        <v>23</v>
      </c>
    </row>
    <row r="18" spans="2:66" x14ac:dyDescent="0.2">
      <c r="B18" s="6">
        <f>IF(Single!$Q$1=1,0,IF($A$1=0,B110,IF($A$1=1,C110,IF($A$1=2,D110,0))))</f>
        <v>0</v>
      </c>
      <c r="C18">
        <v>4000</v>
      </c>
      <c r="D18" s="1">
        <v>52</v>
      </c>
      <c r="E18">
        <f t="shared" si="5"/>
        <v>82</v>
      </c>
      <c r="F18">
        <f t="shared" ref="F18:T18" si="13">IF($D18+F$1&lt;0,0,$D18+F$1)</f>
        <v>81</v>
      </c>
      <c r="G18">
        <f t="shared" si="13"/>
        <v>80</v>
      </c>
      <c r="H18">
        <f t="shared" si="13"/>
        <v>79</v>
      </c>
      <c r="I18">
        <f t="shared" si="13"/>
        <v>78</v>
      </c>
      <c r="J18">
        <f t="shared" si="13"/>
        <v>77</v>
      </c>
      <c r="K18">
        <f t="shared" si="13"/>
        <v>76</v>
      </c>
      <c r="L18">
        <f t="shared" si="13"/>
        <v>75</v>
      </c>
      <c r="M18">
        <f t="shared" si="13"/>
        <v>74</v>
      </c>
      <c r="N18">
        <f t="shared" si="13"/>
        <v>73</v>
      </c>
      <c r="O18">
        <f t="shared" si="13"/>
        <v>72</v>
      </c>
      <c r="P18">
        <f t="shared" si="13"/>
        <v>71</v>
      </c>
      <c r="Q18">
        <f t="shared" si="13"/>
        <v>70</v>
      </c>
      <c r="R18">
        <f t="shared" si="13"/>
        <v>69</v>
      </c>
      <c r="S18">
        <f t="shared" si="13"/>
        <v>68</v>
      </c>
      <c r="T18">
        <f t="shared" si="13"/>
        <v>67</v>
      </c>
      <c r="U18">
        <f t="shared" si="10"/>
        <v>66</v>
      </c>
      <c r="V18">
        <f t="shared" si="10"/>
        <v>65</v>
      </c>
      <c r="W18">
        <f t="shared" si="10"/>
        <v>64</v>
      </c>
      <c r="X18">
        <f t="shared" si="10"/>
        <v>63</v>
      </c>
      <c r="Y18">
        <f t="shared" si="10"/>
        <v>62</v>
      </c>
      <c r="Z18">
        <f t="shared" si="10"/>
        <v>61</v>
      </c>
      <c r="AA18">
        <f t="shared" si="10"/>
        <v>60</v>
      </c>
      <c r="AB18">
        <f t="shared" si="10"/>
        <v>59</v>
      </c>
      <c r="AC18">
        <f t="shared" si="10"/>
        <v>58</v>
      </c>
      <c r="AD18">
        <f t="shared" si="10"/>
        <v>57</v>
      </c>
      <c r="AE18">
        <f t="shared" si="10"/>
        <v>56</v>
      </c>
      <c r="AF18">
        <f t="shared" si="10"/>
        <v>55</v>
      </c>
      <c r="AG18">
        <f t="shared" si="10"/>
        <v>54</v>
      </c>
      <c r="AH18">
        <f t="shared" si="10"/>
        <v>53</v>
      </c>
      <c r="AI18">
        <f t="shared" si="10"/>
        <v>52</v>
      </c>
      <c r="AJ18">
        <f t="shared" si="10"/>
        <v>51</v>
      </c>
      <c r="AK18">
        <f t="shared" si="11"/>
        <v>50</v>
      </c>
      <c r="AL18">
        <f t="shared" si="11"/>
        <v>49</v>
      </c>
      <c r="AM18">
        <f t="shared" si="11"/>
        <v>48</v>
      </c>
      <c r="AN18">
        <f t="shared" si="11"/>
        <v>47</v>
      </c>
      <c r="AO18">
        <f t="shared" si="11"/>
        <v>46</v>
      </c>
      <c r="AP18">
        <f t="shared" si="11"/>
        <v>45</v>
      </c>
      <c r="AQ18">
        <f t="shared" si="11"/>
        <v>44</v>
      </c>
      <c r="AR18">
        <f t="shared" si="11"/>
        <v>43</v>
      </c>
      <c r="AS18">
        <f t="shared" si="11"/>
        <v>42</v>
      </c>
      <c r="AT18">
        <f t="shared" si="11"/>
        <v>41</v>
      </c>
      <c r="AU18">
        <f t="shared" si="11"/>
        <v>40</v>
      </c>
      <c r="AV18">
        <f t="shared" si="11"/>
        <v>39</v>
      </c>
      <c r="AW18">
        <f t="shared" si="11"/>
        <v>38</v>
      </c>
      <c r="AX18">
        <f t="shared" si="11"/>
        <v>37</v>
      </c>
      <c r="AY18">
        <f t="shared" si="11"/>
        <v>36</v>
      </c>
      <c r="AZ18">
        <f t="shared" si="11"/>
        <v>35</v>
      </c>
      <c r="BA18">
        <f t="shared" si="12"/>
        <v>34</v>
      </c>
      <c r="BB18">
        <f t="shared" si="12"/>
        <v>33</v>
      </c>
      <c r="BC18">
        <f t="shared" si="12"/>
        <v>32</v>
      </c>
      <c r="BD18">
        <f t="shared" si="12"/>
        <v>31</v>
      </c>
      <c r="BE18">
        <f t="shared" si="12"/>
        <v>30</v>
      </c>
      <c r="BF18">
        <f t="shared" si="12"/>
        <v>29</v>
      </c>
      <c r="BG18">
        <f t="shared" si="12"/>
        <v>28</v>
      </c>
      <c r="BH18">
        <f t="shared" si="12"/>
        <v>27</v>
      </c>
      <c r="BI18">
        <f t="shared" si="12"/>
        <v>26</v>
      </c>
      <c r="BJ18">
        <f t="shared" si="12"/>
        <v>25</v>
      </c>
      <c r="BK18">
        <f t="shared" si="12"/>
        <v>24</v>
      </c>
      <c r="BL18">
        <f t="shared" si="12"/>
        <v>23</v>
      </c>
      <c r="BM18">
        <f t="shared" si="12"/>
        <v>22</v>
      </c>
      <c r="BN18">
        <f t="shared" si="12"/>
        <v>21</v>
      </c>
    </row>
    <row r="19" spans="2:66" x14ac:dyDescent="0.2">
      <c r="B19" s="6">
        <f>IF(Single!$Q$1=1,0,IF($A$1=0,B111,IF($A$1=1,C111,IF($A$1=2,D111,0))))</f>
        <v>0</v>
      </c>
      <c r="C19">
        <v>5000</v>
      </c>
      <c r="D19" s="1">
        <v>50</v>
      </c>
      <c r="E19">
        <f t="shared" ref="E19:T19" si="14">IF($D19+E$1&lt;0,0,$D19+E$1)</f>
        <v>80</v>
      </c>
      <c r="F19">
        <f t="shared" si="14"/>
        <v>79</v>
      </c>
      <c r="G19">
        <f t="shared" si="14"/>
        <v>78</v>
      </c>
      <c r="H19">
        <f t="shared" si="14"/>
        <v>77</v>
      </c>
      <c r="I19">
        <f t="shared" si="14"/>
        <v>76</v>
      </c>
      <c r="J19">
        <f t="shared" si="14"/>
        <v>75</v>
      </c>
      <c r="K19">
        <f t="shared" si="14"/>
        <v>74</v>
      </c>
      <c r="L19">
        <f t="shared" si="14"/>
        <v>73</v>
      </c>
      <c r="M19">
        <f t="shared" si="14"/>
        <v>72</v>
      </c>
      <c r="N19">
        <f t="shared" si="14"/>
        <v>71</v>
      </c>
      <c r="O19">
        <f t="shared" si="14"/>
        <v>70</v>
      </c>
      <c r="P19">
        <f t="shared" si="14"/>
        <v>69</v>
      </c>
      <c r="Q19">
        <f t="shared" si="14"/>
        <v>68</v>
      </c>
      <c r="R19">
        <f t="shared" si="14"/>
        <v>67</v>
      </c>
      <c r="S19">
        <f t="shared" si="14"/>
        <v>66</v>
      </c>
      <c r="T19">
        <f t="shared" si="14"/>
        <v>65</v>
      </c>
      <c r="U19">
        <f t="shared" si="10"/>
        <v>64</v>
      </c>
      <c r="V19">
        <f t="shared" si="10"/>
        <v>63</v>
      </c>
      <c r="W19">
        <f t="shared" si="10"/>
        <v>62</v>
      </c>
      <c r="X19">
        <f t="shared" si="10"/>
        <v>61</v>
      </c>
      <c r="Y19">
        <f t="shared" si="10"/>
        <v>60</v>
      </c>
      <c r="Z19">
        <f t="shared" si="10"/>
        <v>59</v>
      </c>
      <c r="AA19">
        <f t="shared" si="10"/>
        <v>58</v>
      </c>
      <c r="AB19">
        <f t="shared" si="10"/>
        <v>57</v>
      </c>
      <c r="AC19">
        <f t="shared" si="10"/>
        <v>56</v>
      </c>
      <c r="AD19">
        <f t="shared" si="10"/>
        <v>55</v>
      </c>
      <c r="AE19">
        <f t="shared" si="10"/>
        <v>54</v>
      </c>
      <c r="AF19">
        <f t="shared" si="10"/>
        <v>53</v>
      </c>
      <c r="AG19">
        <f t="shared" si="10"/>
        <v>52</v>
      </c>
      <c r="AH19">
        <f t="shared" si="10"/>
        <v>51</v>
      </c>
      <c r="AI19">
        <f t="shared" si="10"/>
        <v>50</v>
      </c>
      <c r="AJ19">
        <f t="shared" si="10"/>
        <v>49</v>
      </c>
      <c r="AK19">
        <f t="shared" si="11"/>
        <v>48</v>
      </c>
      <c r="AL19">
        <f t="shared" si="11"/>
        <v>47</v>
      </c>
      <c r="AM19">
        <f t="shared" si="11"/>
        <v>46</v>
      </c>
      <c r="AN19">
        <f t="shared" si="11"/>
        <v>45</v>
      </c>
      <c r="AO19">
        <f t="shared" si="11"/>
        <v>44</v>
      </c>
      <c r="AP19">
        <f t="shared" si="11"/>
        <v>43</v>
      </c>
      <c r="AQ19">
        <f t="shared" si="11"/>
        <v>42</v>
      </c>
      <c r="AR19">
        <f t="shared" si="11"/>
        <v>41</v>
      </c>
      <c r="AS19">
        <f t="shared" si="11"/>
        <v>40</v>
      </c>
      <c r="AT19">
        <f t="shared" si="11"/>
        <v>39</v>
      </c>
      <c r="AU19">
        <f t="shared" si="11"/>
        <v>38</v>
      </c>
      <c r="AV19">
        <f t="shared" si="11"/>
        <v>37</v>
      </c>
      <c r="AW19">
        <f t="shared" si="11"/>
        <v>36</v>
      </c>
      <c r="AX19">
        <f t="shared" si="11"/>
        <v>35</v>
      </c>
      <c r="AY19">
        <f t="shared" si="11"/>
        <v>34</v>
      </c>
      <c r="AZ19">
        <f t="shared" si="11"/>
        <v>33</v>
      </c>
      <c r="BA19">
        <f t="shared" si="12"/>
        <v>32</v>
      </c>
      <c r="BB19">
        <f t="shared" si="12"/>
        <v>31</v>
      </c>
      <c r="BC19">
        <f t="shared" si="12"/>
        <v>30</v>
      </c>
      <c r="BD19">
        <f t="shared" si="12"/>
        <v>29</v>
      </c>
      <c r="BE19">
        <f t="shared" si="12"/>
        <v>28</v>
      </c>
      <c r="BF19">
        <f t="shared" si="12"/>
        <v>27</v>
      </c>
      <c r="BG19">
        <f t="shared" si="12"/>
        <v>26</v>
      </c>
      <c r="BH19">
        <f t="shared" si="12"/>
        <v>25</v>
      </c>
      <c r="BI19">
        <f t="shared" si="12"/>
        <v>24</v>
      </c>
      <c r="BJ19">
        <f t="shared" si="12"/>
        <v>23</v>
      </c>
      <c r="BK19">
        <f t="shared" si="12"/>
        <v>22</v>
      </c>
      <c r="BL19">
        <f t="shared" si="12"/>
        <v>21</v>
      </c>
      <c r="BM19">
        <f t="shared" si="12"/>
        <v>20</v>
      </c>
      <c r="BN19">
        <f t="shared" si="12"/>
        <v>19</v>
      </c>
    </row>
    <row r="21" spans="2:66" x14ac:dyDescent="0.2">
      <c r="C21" s="104">
        <v>100</v>
      </c>
      <c r="D21">
        <f t="shared" ref="D21:D38" si="15">IF(D2-$B2&lt;0,0,D2-$B2)</f>
        <v>27</v>
      </c>
      <c r="E21">
        <f t="shared" ref="E21:AS27" si="16">IF(E2-$B2&lt;0,0,E2-$B2)</f>
        <v>57</v>
      </c>
      <c r="F21">
        <f t="shared" si="16"/>
        <v>56</v>
      </c>
      <c r="G21">
        <f t="shared" si="16"/>
        <v>55</v>
      </c>
      <c r="H21">
        <f t="shared" si="16"/>
        <v>54</v>
      </c>
      <c r="I21">
        <f t="shared" si="16"/>
        <v>53</v>
      </c>
      <c r="J21">
        <f t="shared" si="16"/>
        <v>52</v>
      </c>
      <c r="K21">
        <f t="shared" si="16"/>
        <v>51</v>
      </c>
      <c r="L21">
        <f t="shared" si="16"/>
        <v>50</v>
      </c>
      <c r="M21">
        <f t="shared" si="16"/>
        <v>49</v>
      </c>
      <c r="N21">
        <f t="shared" si="16"/>
        <v>48</v>
      </c>
      <c r="O21">
        <f t="shared" si="16"/>
        <v>47</v>
      </c>
      <c r="P21">
        <f t="shared" si="16"/>
        <v>46</v>
      </c>
      <c r="Q21">
        <f t="shared" si="16"/>
        <v>45</v>
      </c>
      <c r="R21">
        <f t="shared" si="16"/>
        <v>44</v>
      </c>
      <c r="S21">
        <f t="shared" si="16"/>
        <v>43</v>
      </c>
      <c r="T21">
        <f t="shared" si="16"/>
        <v>42</v>
      </c>
      <c r="U21">
        <f t="shared" si="16"/>
        <v>41</v>
      </c>
      <c r="V21">
        <f t="shared" si="16"/>
        <v>40</v>
      </c>
      <c r="W21">
        <f t="shared" si="16"/>
        <v>39</v>
      </c>
      <c r="X21">
        <f t="shared" si="16"/>
        <v>38</v>
      </c>
      <c r="Y21">
        <f t="shared" si="16"/>
        <v>37</v>
      </c>
      <c r="Z21">
        <f t="shared" si="16"/>
        <v>36</v>
      </c>
      <c r="AA21">
        <f t="shared" si="16"/>
        <v>35</v>
      </c>
      <c r="AB21">
        <f t="shared" si="16"/>
        <v>34</v>
      </c>
      <c r="AC21">
        <f t="shared" si="16"/>
        <v>33</v>
      </c>
      <c r="AD21">
        <f t="shared" si="16"/>
        <v>32</v>
      </c>
      <c r="AE21">
        <f t="shared" si="16"/>
        <v>31</v>
      </c>
      <c r="AF21">
        <f t="shared" si="16"/>
        <v>30</v>
      </c>
      <c r="AG21">
        <f t="shared" si="16"/>
        <v>29</v>
      </c>
      <c r="AH21">
        <f t="shared" si="16"/>
        <v>28</v>
      </c>
      <c r="AI21">
        <f t="shared" si="16"/>
        <v>27</v>
      </c>
      <c r="AJ21">
        <f t="shared" si="16"/>
        <v>26</v>
      </c>
      <c r="AK21">
        <f t="shared" si="16"/>
        <v>25</v>
      </c>
      <c r="AL21">
        <f t="shared" si="16"/>
        <v>24</v>
      </c>
      <c r="AM21">
        <f t="shared" si="16"/>
        <v>23</v>
      </c>
      <c r="AN21">
        <f t="shared" si="16"/>
        <v>22</v>
      </c>
      <c r="AO21">
        <f t="shared" si="16"/>
        <v>21</v>
      </c>
      <c r="AP21">
        <f t="shared" si="16"/>
        <v>20</v>
      </c>
      <c r="AQ21">
        <f t="shared" si="16"/>
        <v>19</v>
      </c>
      <c r="AR21">
        <f t="shared" si="16"/>
        <v>18</v>
      </c>
      <c r="AS21">
        <f t="shared" si="16"/>
        <v>17</v>
      </c>
      <c r="AT21">
        <f t="shared" ref="AT21:BG32" si="17">IF(AT2-$B2&lt;0,0,AT2-$B2)</f>
        <v>16</v>
      </c>
      <c r="AU21">
        <f t="shared" si="17"/>
        <v>15</v>
      </c>
      <c r="AV21">
        <f t="shared" si="17"/>
        <v>14</v>
      </c>
      <c r="AW21">
        <f t="shared" si="17"/>
        <v>13</v>
      </c>
      <c r="AX21">
        <f t="shared" si="17"/>
        <v>12</v>
      </c>
      <c r="AY21">
        <f t="shared" si="17"/>
        <v>11</v>
      </c>
      <c r="AZ21">
        <f t="shared" si="17"/>
        <v>10</v>
      </c>
      <c r="BA21">
        <f t="shared" si="17"/>
        <v>9</v>
      </c>
      <c r="BB21">
        <f t="shared" si="17"/>
        <v>8</v>
      </c>
      <c r="BC21">
        <f t="shared" si="17"/>
        <v>7</v>
      </c>
      <c r="BD21">
        <f t="shared" si="17"/>
        <v>6</v>
      </c>
      <c r="BE21">
        <f t="shared" si="17"/>
        <v>5</v>
      </c>
      <c r="BF21">
        <f t="shared" si="17"/>
        <v>4</v>
      </c>
      <c r="BG21">
        <f t="shared" si="17"/>
        <v>3</v>
      </c>
      <c r="BH21">
        <f t="shared" ref="BH21:BN21" si="18">IF(BH2-$B2&lt;0,0,BH2-$B2)</f>
        <v>2</v>
      </c>
      <c r="BI21">
        <f t="shared" si="18"/>
        <v>1</v>
      </c>
      <c r="BJ21">
        <f t="shared" si="18"/>
        <v>0</v>
      </c>
      <c r="BK21">
        <f t="shared" si="18"/>
        <v>0</v>
      </c>
      <c r="BL21">
        <f t="shared" si="18"/>
        <v>0</v>
      </c>
      <c r="BM21">
        <f t="shared" si="18"/>
        <v>0</v>
      </c>
      <c r="BN21">
        <f t="shared" si="18"/>
        <v>0</v>
      </c>
    </row>
    <row r="22" spans="2:66" x14ac:dyDescent="0.2">
      <c r="C22" s="104">
        <v>125</v>
      </c>
      <c r="D22">
        <f t="shared" si="15"/>
        <v>32</v>
      </c>
      <c r="E22">
        <f t="shared" ref="E22:S22" si="19">IF(E3-$B3&lt;0,0,E3-$B3)</f>
        <v>62</v>
      </c>
      <c r="F22">
        <f t="shared" si="19"/>
        <v>61</v>
      </c>
      <c r="G22">
        <f t="shared" si="19"/>
        <v>60</v>
      </c>
      <c r="H22">
        <f t="shared" si="19"/>
        <v>59</v>
      </c>
      <c r="I22">
        <f t="shared" si="19"/>
        <v>58</v>
      </c>
      <c r="J22">
        <f t="shared" si="19"/>
        <v>57</v>
      </c>
      <c r="K22">
        <f t="shared" si="19"/>
        <v>56</v>
      </c>
      <c r="L22">
        <f t="shared" si="19"/>
        <v>55</v>
      </c>
      <c r="M22">
        <f t="shared" si="19"/>
        <v>54</v>
      </c>
      <c r="N22">
        <f t="shared" si="19"/>
        <v>53</v>
      </c>
      <c r="O22">
        <f t="shared" si="19"/>
        <v>52</v>
      </c>
      <c r="P22">
        <f t="shared" si="19"/>
        <v>51</v>
      </c>
      <c r="Q22">
        <f t="shared" si="19"/>
        <v>50</v>
      </c>
      <c r="R22">
        <f t="shared" si="19"/>
        <v>49</v>
      </c>
      <c r="S22">
        <f t="shared" si="19"/>
        <v>48</v>
      </c>
      <c r="T22">
        <f t="shared" si="16"/>
        <v>47</v>
      </c>
      <c r="U22">
        <f t="shared" si="16"/>
        <v>46</v>
      </c>
      <c r="V22">
        <f t="shared" si="16"/>
        <v>45</v>
      </c>
      <c r="W22">
        <f t="shared" si="16"/>
        <v>44</v>
      </c>
      <c r="X22">
        <f t="shared" si="16"/>
        <v>43</v>
      </c>
      <c r="Y22">
        <f t="shared" si="16"/>
        <v>42</v>
      </c>
      <c r="Z22">
        <f t="shared" si="16"/>
        <v>41</v>
      </c>
      <c r="AA22">
        <f t="shared" si="16"/>
        <v>40</v>
      </c>
      <c r="AB22">
        <f t="shared" si="16"/>
        <v>39</v>
      </c>
      <c r="AC22">
        <f t="shared" si="16"/>
        <v>38</v>
      </c>
      <c r="AD22">
        <f t="shared" si="16"/>
        <v>37</v>
      </c>
      <c r="AE22">
        <f t="shared" si="16"/>
        <v>36</v>
      </c>
      <c r="AF22">
        <f t="shared" si="16"/>
        <v>35</v>
      </c>
      <c r="AG22">
        <f t="shared" si="16"/>
        <v>34</v>
      </c>
      <c r="AH22">
        <f t="shared" si="16"/>
        <v>33</v>
      </c>
      <c r="AI22">
        <f t="shared" si="16"/>
        <v>32</v>
      </c>
      <c r="AJ22">
        <f t="shared" si="16"/>
        <v>31</v>
      </c>
      <c r="AK22">
        <f t="shared" si="16"/>
        <v>30</v>
      </c>
      <c r="AL22">
        <f t="shared" si="16"/>
        <v>29</v>
      </c>
      <c r="AM22">
        <f t="shared" si="16"/>
        <v>28</v>
      </c>
      <c r="AN22">
        <f t="shared" si="16"/>
        <v>27</v>
      </c>
      <c r="AO22">
        <f t="shared" si="16"/>
        <v>26</v>
      </c>
      <c r="AP22">
        <f t="shared" si="16"/>
        <v>25</v>
      </c>
      <c r="AQ22">
        <f t="shared" si="16"/>
        <v>24</v>
      </c>
      <c r="AR22">
        <f t="shared" si="16"/>
        <v>23</v>
      </c>
      <c r="AS22">
        <f t="shared" si="16"/>
        <v>22</v>
      </c>
      <c r="AT22">
        <f t="shared" si="17"/>
        <v>21</v>
      </c>
      <c r="AU22">
        <f t="shared" si="17"/>
        <v>20</v>
      </c>
      <c r="AV22">
        <f t="shared" si="17"/>
        <v>19</v>
      </c>
      <c r="AW22">
        <f t="shared" si="17"/>
        <v>18</v>
      </c>
      <c r="AX22">
        <f t="shared" si="17"/>
        <v>17</v>
      </c>
      <c r="AY22">
        <f t="shared" si="17"/>
        <v>16</v>
      </c>
      <c r="AZ22">
        <f t="shared" si="17"/>
        <v>15</v>
      </c>
      <c r="BA22">
        <f t="shared" si="17"/>
        <v>14</v>
      </c>
      <c r="BB22">
        <f t="shared" si="17"/>
        <v>13</v>
      </c>
      <c r="BC22">
        <f t="shared" si="17"/>
        <v>12</v>
      </c>
      <c r="BD22">
        <f t="shared" si="17"/>
        <v>11</v>
      </c>
      <c r="BE22">
        <f t="shared" si="17"/>
        <v>10</v>
      </c>
      <c r="BF22">
        <f t="shared" si="17"/>
        <v>9</v>
      </c>
      <c r="BG22">
        <f t="shared" si="17"/>
        <v>8</v>
      </c>
      <c r="BH22">
        <f t="shared" ref="BH22:BN22" si="20">IF(BH3-$B3&lt;0,0,BH3-$B3)</f>
        <v>7</v>
      </c>
      <c r="BI22">
        <f t="shared" si="20"/>
        <v>6</v>
      </c>
      <c r="BJ22">
        <f t="shared" si="20"/>
        <v>5</v>
      </c>
      <c r="BK22">
        <f t="shared" si="20"/>
        <v>4</v>
      </c>
      <c r="BL22">
        <f t="shared" si="20"/>
        <v>3</v>
      </c>
      <c r="BM22">
        <f t="shared" si="20"/>
        <v>2</v>
      </c>
      <c r="BN22">
        <f t="shared" si="20"/>
        <v>1</v>
      </c>
    </row>
    <row r="23" spans="2:66" x14ac:dyDescent="0.2">
      <c r="C23" s="104">
        <v>160</v>
      </c>
      <c r="D23">
        <f t="shared" si="15"/>
        <v>37</v>
      </c>
      <c r="E23">
        <f t="shared" si="16"/>
        <v>67</v>
      </c>
      <c r="F23">
        <f t="shared" si="16"/>
        <v>66</v>
      </c>
      <c r="G23">
        <f t="shared" si="16"/>
        <v>65</v>
      </c>
      <c r="H23">
        <f t="shared" si="16"/>
        <v>64</v>
      </c>
      <c r="I23">
        <f t="shared" si="16"/>
        <v>63</v>
      </c>
      <c r="J23">
        <f t="shared" si="16"/>
        <v>62</v>
      </c>
      <c r="K23">
        <f t="shared" si="16"/>
        <v>61</v>
      </c>
      <c r="L23">
        <f t="shared" si="16"/>
        <v>60</v>
      </c>
      <c r="M23">
        <f t="shared" si="16"/>
        <v>59</v>
      </c>
      <c r="N23">
        <f t="shared" si="16"/>
        <v>58</v>
      </c>
      <c r="O23">
        <f t="shared" si="16"/>
        <v>57</v>
      </c>
      <c r="P23">
        <f t="shared" si="16"/>
        <v>56</v>
      </c>
      <c r="Q23">
        <f t="shared" si="16"/>
        <v>55</v>
      </c>
      <c r="R23">
        <f t="shared" si="16"/>
        <v>54</v>
      </c>
      <c r="S23">
        <f t="shared" si="16"/>
        <v>53</v>
      </c>
      <c r="T23">
        <f t="shared" si="16"/>
        <v>52</v>
      </c>
      <c r="U23">
        <f t="shared" si="16"/>
        <v>51</v>
      </c>
      <c r="V23">
        <f t="shared" si="16"/>
        <v>50</v>
      </c>
      <c r="W23">
        <f t="shared" si="16"/>
        <v>49</v>
      </c>
      <c r="X23">
        <f t="shared" si="16"/>
        <v>48</v>
      </c>
      <c r="Y23">
        <f t="shared" si="16"/>
        <v>47</v>
      </c>
      <c r="Z23">
        <f t="shared" si="16"/>
        <v>46</v>
      </c>
      <c r="AA23">
        <f t="shared" si="16"/>
        <v>45</v>
      </c>
      <c r="AB23">
        <f t="shared" si="16"/>
        <v>44</v>
      </c>
      <c r="AC23">
        <f t="shared" si="16"/>
        <v>43</v>
      </c>
      <c r="AD23">
        <f t="shared" si="16"/>
        <v>42</v>
      </c>
      <c r="AE23">
        <f t="shared" si="16"/>
        <v>41</v>
      </c>
      <c r="AF23">
        <f t="shared" si="16"/>
        <v>40</v>
      </c>
      <c r="AG23">
        <f t="shared" si="16"/>
        <v>39</v>
      </c>
      <c r="AH23">
        <f t="shared" si="16"/>
        <v>38</v>
      </c>
      <c r="AI23">
        <f t="shared" si="16"/>
        <v>37</v>
      </c>
      <c r="AJ23">
        <f t="shared" si="16"/>
        <v>36</v>
      </c>
      <c r="AK23">
        <f t="shared" si="16"/>
        <v>35</v>
      </c>
      <c r="AL23">
        <f t="shared" si="16"/>
        <v>34</v>
      </c>
      <c r="AM23">
        <f t="shared" si="16"/>
        <v>33</v>
      </c>
      <c r="AN23">
        <f t="shared" si="16"/>
        <v>32</v>
      </c>
      <c r="AO23">
        <f t="shared" si="16"/>
        <v>31</v>
      </c>
      <c r="AP23">
        <f t="shared" si="16"/>
        <v>30</v>
      </c>
      <c r="AQ23">
        <f t="shared" si="16"/>
        <v>29</v>
      </c>
      <c r="AR23">
        <f t="shared" si="16"/>
        <v>28</v>
      </c>
      <c r="AS23">
        <f t="shared" si="16"/>
        <v>27</v>
      </c>
      <c r="AT23">
        <f t="shared" si="17"/>
        <v>26</v>
      </c>
      <c r="AU23">
        <f t="shared" si="17"/>
        <v>25</v>
      </c>
      <c r="AV23">
        <f t="shared" si="17"/>
        <v>24</v>
      </c>
      <c r="AW23">
        <f t="shared" si="17"/>
        <v>23</v>
      </c>
      <c r="AX23">
        <f t="shared" si="17"/>
        <v>22</v>
      </c>
      <c r="AY23">
        <f t="shared" si="17"/>
        <v>21</v>
      </c>
      <c r="AZ23">
        <f t="shared" si="17"/>
        <v>20</v>
      </c>
      <c r="BA23">
        <f t="shared" si="17"/>
        <v>19</v>
      </c>
      <c r="BB23">
        <f t="shared" si="17"/>
        <v>18</v>
      </c>
      <c r="BC23">
        <f t="shared" si="17"/>
        <v>17</v>
      </c>
      <c r="BD23">
        <f t="shared" si="17"/>
        <v>16</v>
      </c>
      <c r="BE23">
        <f t="shared" si="17"/>
        <v>15</v>
      </c>
      <c r="BF23">
        <f t="shared" si="17"/>
        <v>14</v>
      </c>
      <c r="BG23">
        <f t="shared" si="17"/>
        <v>13</v>
      </c>
      <c r="BH23">
        <f t="shared" ref="BH23:BN23" si="21">IF(BH4-$B4&lt;0,0,BH4-$B4)</f>
        <v>12</v>
      </c>
      <c r="BI23">
        <f t="shared" si="21"/>
        <v>11</v>
      </c>
      <c r="BJ23">
        <f t="shared" si="21"/>
        <v>10</v>
      </c>
      <c r="BK23">
        <f t="shared" si="21"/>
        <v>9</v>
      </c>
      <c r="BL23">
        <f t="shared" si="21"/>
        <v>8</v>
      </c>
      <c r="BM23">
        <f t="shared" si="21"/>
        <v>7</v>
      </c>
      <c r="BN23">
        <f t="shared" si="21"/>
        <v>6</v>
      </c>
    </row>
    <row r="24" spans="2:66" x14ac:dyDescent="0.2">
      <c r="C24" s="104">
        <v>200</v>
      </c>
      <c r="D24">
        <f t="shared" si="15"/>
        <v>42</v>
      </c>
      <c r="E24">
        <f t="shared" si="16"/>
        <v>72</v>
      </c>
      <c r="F24">
        <f t="shared" si="16"/>
        <v>71</v>
      </c>
      <c r="G24">
        <f t="shared" si="16"/>
        <v>70</v>
      </c>
      <c r="H24">
        <f t="shared" si="16"/>
        <v>69</v>
      </c>
      <c r="I24">
        <f t="shared" si="16"/>
        <v>68</v>
      </c>
      <c r="J24">
        <f t="shared" si="16"/>
        <v>67</v>
      </c>
      <c r="K24">
        <f t="shared" si="16"/>
        <v>66</v>
      </c>
      <c r="L24">
        <f t="shared" si="16"/>
        <v>65</v>
      </c>
      <c r="M24">
        <f t="shared" si="16"/>
        <v>64</v>
      </c>
      <c r="N24">
        <f t="shared" si="16"/>
        <v>63</v>
      </c>
      <c r="O24">
        <f t="shared" si="16"/>
        <v>62</v>
      </c>
      <c r="P24">
        <f t="shared" si="16"/>
        <v>61</v>
      </c>
      <c r="Q24">
        <f t="shared" si="16"/>
        <v>60</v>
      </c>
      <c r="R24">
        <f t="shared" si="16"/>
        <v>59</v>
      </c>
      <c r="S24">
        <f t="shared" si="16"/>
        <v>58</v>
      </c>
      <c r="T24">
        <f t="shared" si="16"/>
        <v>57</v>
      </c>
      <c r="U24">
        <f t="shared" si="16"/>
        <v>56</v>
      </c>
      <c r="V24">
        <f t="shared" si="16"/>
        <v>55</v>
      </c>
      <c r="W24">
        <f t="shared" si="16"/>
        <v>54</v>
      </c>
      <c r="X24">
        <f t="shared" si="16"/>
        <v>53</v>
      </c>
      <c r="Y24">
        <f t="shared" si="16"/>
        <v>52</v>
      </c>
      <c r="Z24">
        <f t="shared" si="16"/>
        <v>51</v>
      </c>
      <c r="AA24">
        <f t="shared" si="16"/>
        <v>50</v>
      </c>
      <c r="AB24">
        <f t="shared" si="16"/>
        <v>49</v>
      </c>
      <c r="AC24">
        <f t="shared" si="16"/>
        <v>48</v>
      </c>
      <c r="AD24">
        <f t="shared" si="16"/>
        <v>47</v>
      </c>
      <c r="AE24">
        <f t="shared" si="16"/>
        <v>46</v>
      </c>
      <c r="AF24">
        <f t="shared" si="16"/>
        <v>45</v>
      </c>
      <c r="AG24">
        <f t="shared" si="16"/>
        <v>44</v>
      </c>
      <c r="AH24">
        <f t="shared" si="16"/>
        <v>43</v>
      </c>
      <c r="AI24">
        <f t="shared" si="16"/>
        <v>42</v>
      </c>
      <c r="AJ24">
        <f t="shared" si="16"/>
        <v>41</v>
      </c>
      <c r="AK24">
        <f t="shared" si="16"/>
        <v>40</v>
      </c>
      <c r="AL24">
        <f t="shared" si="16"/>
        <v>39</v>
      </c>
      <c r="AM24">
        <f t="shared" si="16"/>
        <v>38</v>
      </c>
      <c r="AN24">
        <f t="shared" si="16"/>
        <v>37</v>
      </c>
      <c r="AO24">
        <f t="shared" si="16"/>
        <v>36</v>
      </c>
      <c r="AP24">
        <f t="shared" si="16"/>
        <v>35</v>
      </c>
      <c r="AQ24">
        <f t="shared" si="16"/>
        <v>34</v>
      </c>
      <c r="AR24">
        <f t="shared" si="16"/>
        <v>33</v>
      </c>
      <c r="AS24">
        <f t="shared" si="16"/>
        <v>32</v>
      </c>
      <c r="AT24">
        <f t="shared" si="17"/>
        <v>31</v>
      </c>
      <c r="AU24">
        <f t="shared" si="17"/>
        <v>30</v>
      </c>
      <c r="AV24">
        <f t="shared" si="17"/>
        <v>29</v>
      </c>
      <c r="AW24">
        <f t="shared" si="17"/>
        <v>28</v>
      </c>
      <c r="AX24">
        <f t="shared" si="17"/>
        <v>27</v>
      </c>
      <c r="AY24">
        <f t="shared" si="17"/>
        <v>26</v>
      </c>
      <c r="AZ24">
        <f t="shared" si="17"/>
        <v>25</v>
      </c>
      <c r="BA24">
        <f t="shared" si="17"/>
        <v>24</v>
      </c>
      <c r="BB24">
        <f t="shared" si="17"/>
        <v>23</v>
      </c>
      <c r="BC24">
        <f t="shared" si="17"/>
        <v>22</v>
      </c>
      <c r="BD24">
        <f t="shared" si="17"/>
        <v>21</v>
      </c>
      <c r="BE24">
        <f t="shared" si="17"/>
        <v>20</v>
      </c>
      <c r="BF24">
        <f t="shared" si="17"/>
        <v>19</v>
      </c>
      <c r="BG24">
        <f t="shared" si="17"/>
        <v>18</v>
      </c>
      <c r="BH24">
        <f t="shared" ref="BH24:BN24" si="22">IF(BH5-$B5&lt;0,0,BH5-$B5)</f>
        <v>17</v>
      </c>
      <c r="BI24">
        <f t="shared" si="22"/>
        <v>16</v>
      </c>
      <c r="BJ24">
        <f t="shared" si="22"/>
        <v>15</v>
      </c>
      <c r="BK24">
        <f t="shared" si="22"/>
        <v>14</v>
      </c>
      <c r="BL24">
        <f t="shared" si="22"/>
        <v>13</v>
      </c>
      <c r="BM24">
        <f t="shared" si="22"/>
        <v>12</v>
      </c>
      <c r="BN24">
        <f t="shared" si="22"/>
        <v>11</v>
      </c>
    </row>
    <row r="25" spans="2:66" x14ac:dyDescent="0.2">
      <c r="C25" s="104">
        <v>250</v>
      </c>
      <c r="D25">
        <f t="shared" si="15"/>
        <v>45</v>
      </c>
      <c r="E25">
        <f t="shared" si="16"/>
        <v>75</v>
      </c>
      <c r="F25">
        <f t="shared" si="16"/>
        <v>74</v>
      </c>
      <c r="G25">
        <f t="shared" si="16"/>
        <v>73</v>
      </c>
      <c r="H25">
        <f t="shared" si="16"/>
        <v>72</v>
      </c>
      <c r="I25">
        <f t="shared" si="16"/>
        <v>71</v>
      </c>
      <c r="J25">
        <f t="shared" si="16"/>
        <v>70</v>
      </c>
      <c r="K25">
        <f t="shared" si="16"/>
        <v>69</v>
      </c>
      <c r="L25">
        <f t="shared" si="16"/>
        <v>68</v>
      </c>
      <c r="M25">
        <f t="shared" si="16"/>
        <v>67</v>
      </c>
      <c r="N25">
        <f t="shared" si="16"/>
        <v>66</v>
      </c>
      <c r="O25">
        <f t="shared" si="16"/>
        <v>65</v>
      </c>
      <c r="P25">
        <f t="shared" si="16"/>
        <v>64</v>
      </c>
      <c r="Q25">
        <f t="shared" si="16"/>
        <v>63</v>
      </c>
      <c r="R25">
        <f t="shared" si="16"/>
        <v>62</v>
      </c>
      <c r="S25">
        <f t="shared" si="16"/>
        <v>61</v>
      </c>
      <c r="T25">
        <f t="shared" si="16"/>
        <v>60</v>
      </c>
      <c r="U25">
        <f t="shared" si="16"/>
        <v>59</v>
      </c>
      <c r="V25">
        <f t="shared" si="16"/>
        <v>58</v>
      </c>
      <c r="W25">
        <f t="shared" si="16"/>
        <v>57</v>
      </c>
      <c r="X25">
        <f t="shared" si="16"/>
        <v>56</v>
      </c>
      <c r="Y25">
        <f t="shared" si="16"/>
        <v>55</v>
      </c>
      <c r="Z25">
        <f t="shared" si="16"/>
        <v>54</v>
      </c>
      <c r="AA25">
        <f t="shared" si="16"/>
        <v>53</v>
      </c>
      <c r="AB25">
        <f t="shared" si="16"/>
        <v>52</v>
      </c>
      <c r="AC25">
        <f t="shared" si="16"/>
        <v>51</v>
      </c>
      <c r="AD25">
        <f t="shared" si="16"/>
        <v>50</v>
      </c>
      <c r="AE25">
        <f t="shared" si="16"/>
        <v>49</v>
      </c>
      <c r="AF25">
        <f t="shared" si="16"/>
        <v>48</v>
      </c>
      <c r="AG25">
        <f t="shared" si="16"/>
        <v>47</v>
      </c>
      <c r="AH25">
        <f t="shared" si="16"/>
        <v>46</v>
      </c>
      <c r="AI25">
        <f t="shared" si="16"/>
        <v>45</v>
      </c>
      <c r="AJ25">
        <f t="shared" si="16"/>
        <v>44</v>
      </c>
      <c r="AK25">
        <f t="shared" si="16"/>
        <v>43</v>
      </c>
      <c r="AL25">
        <f t="shared" si="16"/>
        <v>42</v>
      </c>
      <c r="AM25">
        <f t="shared" si="16"/>
        <v>41</v>
      </c>
      <c r="AN25">
        <f t="shared" si="16"/>
        <v>40</v>
      </c>
      <c r="AO25">
        <f t="shared" si="16"/>
        <v>39</v>
      </c>
      <c r="AP25">
        <f t="shared" si="16"/>
        <v>38</v>
      </c>
      <c r="AQ25">
        <f t="shared" si="16"/>
        <v>37</v>
      </c>
      <c r="AR25">
        <f t="shared" si="16"/>
        <v>36</v>
      </c>
      <c r="AS25">
        <f t="shared" si="16"/>
        <v>35</v>
      </c>
      <c r="AT25">
        <f t="shared" si="17"/>
        <v>34</v>
      </c>
      <c r="AU25">
        <f t="shared" si="17"/>
        <v>33</v>
      </c>
      <c r="AV25">
        <f t="shared" si="17"/>
        <v>32</v>
      </c>
      <c r="AW25">
        <f t="shared" si="17"/>
        <v>31</v>
      </c>
      <c r="AX25">
        <f t="shared" si="17"/>
        <v>30</v>
      </c>
      <c r="AY25">
        <f t="shared" si="17"/>
        <v>29</v>
      </c>
      <c r="AZ25">
        <f t="shared" si="17"/>
        <v>28</v>
      </c>
      <c r="BA25">
        <f t="shared" si="17"/>
        <v>27</v>
      </c>
      <c r="BB25">
        <f t="shared" si="17"/>
        <v>26</v>
      </c>
      <c r="BC25">
        <f t="shared" si="17"/>
        <v>25</v>
      </c>
      <c r="BD25">
        <f t="shared" si="17"/>
        <v>24</v>
      </c>
      <c r="BE25">
        <f t="shared" si="17"/>
        <v>23</v>
      </c>
      <c r="BF25">
        <f t="shared" si="17"/>
        <v>22</v>
      </c>
      <c r="BG25">
        <f t="shared" si="17"/>
        <v>21</v>
      </c>
      <c r="BH25">
        <f t="shared" ref="BH25:BN25" si="23">IF(BH6-$B6&lt;0,0,BH6-$B6)</f>
        <v>20</v>
      </c>
      <c r="BI25">
        <f t="shared" si="23"/>
        <v>19</v>
      </c>
      <c r="BJ25">
        <f t="shared" si="23"/>
        <v>18</v>
      </c>
      <c r="BK25">
        <f t="shared" si="23"/>
        <v>17</v>
      </c>
      <c r="BL25">
        <f t="shared" si="23"/>
        <v>16</v>
      </c>
      <c r="BM25">
        <f t="shared" si="23"/>
        <v>15</v>
      </c>
      <c r="BN25">
        <f t="shared" si="23"/>
        <v>14</v>
      </c>
    </row>
    <row r="26" spans="2:66" x14ac:dyDescent="0.2">
      <c r="C26" s="104">
        <v>320</v>
      </c>
      <c r="D26">
        <f t="shared" si="15"/>
        <v>48</v>
      </c>
      <c r="E26">
        <f t="shared" si="16"/>
        <v>78</v>
      </c>
      <c r="F26">
        <f t="shared" si="16"/>
        <v>77</v>
      </c>
      <c r="G26">
        <f t="shared" si="16"/>
        <v>76</v>
      </c>
      <c r="H26">
        <f t="shared" si="16"/>
        <v>75</v>
      </c>
      <c r="I26">
        <f t="shared" si="16"/>
        <v>74</v>
      </c>
      <c r="J26">
        <f t="shared" si="16"/>
        <v>73</v>
      </c>
      <c r="K26">
        <f t="shared" si="16"/>
        <v>72</v>
      </c>
      <c r="L26">
        <f t="shared" si="16"/>
        <v>71</v>
      </c>
      <c r="M26">
        <f t="shared" si="16"/>
        <v>70</v>
      </c>
      <c r="N26">
        <f t="shared" si="16"/>
        <v>69</v>
      </c>
      <c r="O26">
        <f t="shared" si="16"/>
        <v>68</v>
      </c>
      <c r="P26">
        <f t="shared" si="16"/>
        <v>67</v>
      </c>
      <c r="Q26">
        <f t="shared" si="16"/>
        <v>66</v>
      </c>
      <c r="R26">
        <f t="shared" si="16"/>
        <v>65</v>
      </c>
      <c r="S26">
        <f t="shared" si="16"/>
        <v>64</v>
      </c>
      <c r="T26">
        <f t="shared" si="16"/>
        <v>63</v>
      </c>
      <c r="U26">
        <f t="shared" si="16"/>
        <v>62</v>
      </c>
      <c r="V26">
        <f t="shared" si="16"/>
        <v>61</v>
      </c>
      <c r="W26">
        <f t="shared" si="16"/>
        <v>60</v>
      </c>
      <c r="X26">
        <f t="shared" si="16"/>
        <v>59</v>
      </c>
      <c r="Y26">
        <f t="shared" si="16"/>
        <v>58</v>
      </c>
      <c r="Z26">
        <f t="shared" si="16"/>
        <v>57</v>
      </c>
      <c r="AA26">
        <f t="shared" si="16"/>
        <v>56</v>
      </c>
      <c r="AB26">
        <f t="shared" si="16"/>
        <v>55</v>
      </c>
      <c r="AC26">
        <f t="shared" si="16"/>
        <v>54</v>
      </c>
      <c r="AD26">
        <f t="shared" si="16"/>
        <v>53</v>
      </c>
      <c r="AE26">
        <f t="shared" si="16"/>
        <v>52</v>
      </c>
      <c r="AF26">
        <f t="shared" si="16"/>
        <v>51</v>
      </c>
      <c r="AG26">
        <f t="shared" si="16"/>
        <v>50</v>
      </c>
      <c r="AH26">
        <f t="shared" si="16"/>
        <v>49</v>
      </c>
      <c r="AI26">
        <f t="shared" si="16"/>
        <v>48</v>
      </c>
      <c r="AJ26">
        <f t="shared" si="16"/>
        <v>47</v>
      </c>
      <c r="AK26">
        <f t="shared" si="16"/>
        <v>46</v>
      </c>
      <c r="AL26">
        <f t="shared" si="16"/>
        <v>45</v>
      </c>
      <c r="AM26">
        <f t="shared" si="16"/>
        <v>44</v>
      </c>
      <c r="AN26">
        <f t="shared" si="16"/>
        <v>43</v>
      </c>
      <c r="AO26">
        <f t="shared" si="16"/>
        <v>42</v>
      </c>
      <c r="AP26">
        <f t="shared" si="16"/>
        <v>41</v>
      </c>
      <c r="AQ26">
        <f t="shared" si="16"/>
        <v>40</v>
      </c>
      <c r="AR26">
        <f t="shared" si="16"/>
        <v>39</v>
      </c>
      <c r="AS26">
        <f t="shared" si="16"/>
        <v>38</v>
      </c>
      <c r="AT26">
        <f t="shared" si="17"/>
        <v>37</v>
      </c>
      <c r="AU26">
        <f t="shared" si="17"/>
        <v>36</v>
      </c>
      <c r="AV26">
        <f t="shared" si="17"/>
        <v>35</v>
      </c>
      <c r="AW26">
        <f t="shared" si="17"/>
        <v>34</v>
      </c>
      <c r="AX26">
        <f t="shared" si="17"/>
        <v>33</v>
      </c>
      <c r="AY26">
        <f t="shared" si="17"/>
        <v>32</v>
      </c>
      <c r="AZ26">
        <f t="shared" si="17"/>
        <v>31</v>
      </c>
      <c r="BA26">
        <f t="shared" si="17"/>
        <v>30</v>
      </c>
      <c r="BB26">
        <f t="shared" si="17"/>
        <v>29</v>
      </c>
      <c r="BC26">
        <f t="shared" si="17"/>
        <v>28</v>
      </c>
      <c r="BD26">
        <f t="shared" si="17"/>
        <v>27</v>
      </c>
      <c r="BE26">
        <f t="shared" si="17"/>
        <v>26</v>
      </c>
      <c r="BF26">
        <f t="shared" si="17"/>
        <v>25</v>
      </c>
      <c r="BG26">
        <f t="shared" si="17"/>
        <v>24</v>
      </c>
      <c r="BH26">
        <f t="shared" ref="BH26:BN26" si="24">IF(BH7-$B7&lt;0,0,BH7-$B7)</f>
        <v>23</v>
      </c>
      <c r="BI26">
        <f t="shared" si="24"/>
        <v>22</v>
      </c>
      <c r="BJ26">
        <f t="shared" si="24"/>
        <v>21</v>
      </c>
      <c r="BK26">
        <f t="shared" si="24"/>
        <v>20</v>
      </c>
      <c r="BL26">
        <f t="shared" si="24"/>
        <v>19</v>
      </c>
      <c r="BM26">
        <f t="shared" si="24"/>
        <v>18</v>
      </c>
      <c r="BN26">
        <f t="shared" si="24"/>
        <v>17</v>
      </c>
    </row>
    <row r="27" spans="2:66" x14ac:dyDescent="0.2">
      <c r="C27" s="104">
        <v>400</v>
      </c>
      <c r="D27">
        <f t="shared" si="15"/>
        <v>51</v>
      </c>
      <c r="E27">
        <f t="shared" si="16"/>
        <v>81</v>
      </c>
      <c r="F27">
        <f t="shared" si="16"/>
        <v>80</v>
      </c>
      <c r="G27">
        <f t="shared" si="16"/>
        <v>79</v>
      </c>
      <c r="H27">
        <f t="shared" si="16"/>
        <v>78</v>
      </c>
      <c r="I27">
        <f t="shared" si="16"/>
        <v>77</v>
      </c>
      <c r="J27">
        <f t="shared" si="16"/>
        <v>76</v>
      </c>
      <c r="K27">
        <f t="shared" si="16"/>
        <v>75</v>
      </c>
      <c r="L27">
        <f t="shared" si="16"/>
        <v>74</v>
      </c>
      <c r="M27">
        <f t="shared" si="16"/>
        <v>73</v>
      </c>
      <c r="N27">
        <f t="shared" si="16"/>
        <v>72</v>
      </c>
      <c r="O27">
        <f t="shared" si="16"/>
        <v>71</v>
      </c>
      <c r="P27">
        <f t="shared" si="16"/>
        <v>70</v>
      </c>
      <c r="Q27">
        <f t="shared" si="16"/>
        <v>69</v>
      </c>
      <c r="R27">
        <f t="shared" si="16"/>
        <v>68</v>
      </c>
      <c r="S27">
        <f t="shared" si="16"/>
        <v>67</v>
      </c>
      <c r="T27">
        <f t="shared" si="16"/>
        <v>66</v>
      </c>
      <c r="U27">
        <f t="shared" si="16"/>
        <v>65</v>
      </c>
      <c r="V27">
        <f t="shared" si="16"/>
        <v>64</v>
      </c>
      <c r="W27">
        <f t="shared" si="16"/>
        <v>63</v>
      </c>
      <c r="X27">
        <f t="shared" si="16"/>
        <v>62</v>
      </c>
      <c r="Y27">
        <f t="shared" si="16"/>
        <v>61</v>
      </c>
      <c r="Z27">
        <f t="shared" si="16"/>
        <v>60</v>
      </c>
      <c r="AA27">
        <f t="shared" si="16"/>
        <v>59</v>
      </c>
      <c r="AB27">
        <f t="shared" si="16"/>
        <v>58</v>
      </c>
      <c r="AC27">
        <f t="shared" ref="E27:AS33" si="25">IF(AC8-$B8&lt;0,0,AC8-$B8)</f>
        <v>57</v>
      </c>
      <c r="AD27">
        <f t="shared" si="25"/>
        <v>56</v>
      </c>
      <c r="AE27">
        <f t="shared" si="25"/>
        <v>55</v>
      </c>
      <c r="AF27">
        <f t="shared" si="25"/>
        <v>54</v>
      </c>
      <c r="AG27">
        <f t="shared" si="25"/>
        <v>53</v>
      </c>
      <c r="AH27">
        <f t="shared" si="25"/>
        <v>52</v>
      </c>
      <c r="AI27">
        <f t="shared" si="25"/>
        <v>51</v>
      </c>
      <c r="AJ27">
        <f t="shared" si="25"/>
        <v>50</v>
      </c>
      <c r="AK27">
        <f t="shared" si="25"/>
        <v>49</v>
      </c>
      <c r="AL27">
        <f t="shared" si="25"/>
        <v>48</v>
      </c>
      <c r="AM27">
        <f t="shared" si="25"/>
        <v>47</v>
      </c>
      <c r="AN27">
        <f t="shared" si="25"/>
        <v>46</v>
      </c>
      <c r="AO27">
        <f t="shared" si="25"/>
        <v>45</v>
      </c>
      <c r="AP27">
        <f t="shared" si="25"/>
        <v>44</v>
      </c>
      <c r="AQ27">
        <f t="shared" si="25"/>
        <v>43</v>
      </c>
      <c r="AR27">
        <f t="shared" si="25"/>
        <v>42</v>
      </c>
      <c r="AS27">
        <f t="shared" si="25"/>
        <v>41</v>
      </c>
      <c r="AT27">
        <f t="shared" si="17"/>
        <v>40</v>
      </c>
      <c r="AU27">
        <f t="shared" si="17"/>
        <v>39</v>
      </c>
      <c r="AV27">
        <f t="shared" si="17"/>
        <v>38</v>
      </c>
      <c r="AW27">
        <f t="shared" si="17"/>
        <v>37</v>
      </c>
      <c r="AX27">
        <f t="shared" si="17"/>
        <v>36</v>
      </c>
      <c r="AY27">
        <f t="shared" si="17"/>
        <v>35</v>
      </c>
      <c r="AZ27">
        <f t="shared" si="17"/>
        <v>34</v>
      </c>
      <c r="BA27">
        <f t="shared" si="17"/>
        <v>33</v>
      </c>
      <c r="BB27">
        <f t="shared" si="17"/>
        <v>32</v>
      </c>
      <c r="BC27">
        <f t="shared" si="17"/>
        <v>31</v>
      </c>
      <c r="BD27">
        <f t="shared" si="17"/>
        <v>30</v>
      </c>
      <c r="BE27">
        <f t="shared" si="17"/>
        <v>29</v>
      </c>
      <c r="BF27">
        <f t="shared" si="17"/>
        <v>28</v>
      </c>
      <c r="BG27">
        <f t="shared" si="17"/>
        <v>27</v>
      </c>
      <c r="BH27">
        <f t="shared" ref="BH27:BN27" si="26">IF(BH8-$B8&lt;0,0,BH8-$B8)</f>
        <v>26</v>
      </c>
      <c r="BI27">
        <f t="shared" si="26"/>
        <v>25</v>
      </c>
      <c r="BJ27">
        <f t="shared" si="26"/>
        <v>24</v>
      </c>
      <c r="BK27">
        <f t="shared" si="26"/>
        <v>23</v>
      </c>
      <c r="BL27">
        <f t="shared" si="26"/>
        <v>22</v>
      </c>
      <c r="BM27">
        <f t="shared" si="26"/>
        <v>21</v>
      </c>
      <c r="BN27">
        <f t="shared" si="26"/>
        <v>20</v>
      </c>
    </row>
    <row r="28" spans="2:66" x14ac:dyDescent="0.2">
      <c r="C28" s="104">
        <v>500</v>
      </c>
      <c r="D28">
        <f t="shared" si="15"/>
        <v>53</v>
      </c>
      <c r="E28">
        <f t="shared" si="25"/>
        <v>83</v>
      </c>
      <c r="F28">
        <f t="shared" si="25"/>
        <v>82</v>
      </c>
      <c r="G28">
        <f t="shared" si="25"/>
        <v>81</v>
      </c>
      <c r="H28">
        <f t="shared" si="25"/>
        <v>80</v>
      </c>
      <c r="I28">
        <f t="shared" si="25"/>
        <v>79</v>
      </c>
      <c r="J28">
        <f t="shared" si="25"/>
        <v>78</v>
      </c>
      <c r="K28">
        <f t="shared" si="25"/>
        <v>77</v>
      </c>
      <c r="L28">
        <f t="shared" si="25"/>
        <v>76</v>
      </c>
      <c r="M28">
        <f t="shared" si="25"/>
        <v>75</v>
      </c>
      <c r="N28">
        <f t="shared" si="25"/>
        <v>74</v>
      </c>
      <c r="O28">
        <f t="shared" si="25"/>
        <v>73</v>
      </c>
      <c r="P28">
        <f t="shared" si="25"/>
        <v>72</v>
      </c>
      <c r="Q28">
        <f t="shared" si="25"/>
        <v>71</v>
      </c>
      <c r="R28">
        <f t="shared" si="25"/>
        <v>70</v>
      </c>
      <c r="S28">
        <f t="shared" si="25"/>
        <v>69</v>
      </c>
      <c r="T28">
        <f t="shared" si="25"/>
        <v>68</v>
      </c>
      <c r="U28">
        <f t="shared" si="25"/>
        <v>67</v>
      </c>
      <c r="V28">
        <f t="shared" si="25"/>
        <v>66</v>
      </c>
      <c r="W28">
        <f t="shared" si="25"/>
        <v>65</v>
      </c>
      <c r="X28">
        <f t="shared" si="25"/>
        <v>64</v>
      </c>
      <c r="Y28">
        <f t="shared" si="25"/>
        <v>63</v>
      </c>
      <c r="Z28">
        <f t="shared" si="25"/>
        <v>62</v>
      </c>
      <c r="AA28">
        <f t="shared" si="25"/>
        <v>61</v>
      </c>
      <c r="AB28">
        <f t="shared" si="25"/>
        <v>60</v>
      </c>
      <c r="AC28">
        <f t="shared" si="25"/>
        <v>59</v>
      </c>
      <c r="AD28">
        <f t="shared" si="25"/>
        <v>58</v>
      </c>
      <c r="AE28">
        <f t="shared" si="25"/>
        <v>57</v>
      </c>
      <c r="AF28">
        <f t="shared" si="25"/>
        <v>56</v>
      </c>
      <c r="AG28">
        <f t="shared" si="25"/>
        <v>55</v>
      </c>
      <c r="AH28">
        <f t="shared" si="25"/>
        <v>54</v>
      </c>
      <c r="AI28">
        <f t="shared" si="25"/>
        <v>53</v>
      </c>
      <c r="AJ28">
        <f t="shared" si="25"/>
        <v>52</v>
      </c>
      <c r="AK28">
        <f t="shared" si="25"/>
        <v>51</v>
      </c>
      <c r="AL28">
        <f t="shared" si="25"/>
        <v>50</v>
      </c>
      <c r="AM28">
        <f t="shared" si="25"/>
        <v>49</v>
      </c>
      <c r="AN28">
        <f t="shared" si="25"/>
        <v>48</v>
      </c>
      <c r="AO28">
        <f t="shared" si="25"/>
        <v>47</v>
      </c>
      <c r="AP28">
        <f t="shared" si="25"/>
        <v>46</v>
      </c>
      <c r="AQ28">
        <f t="shared" si="25"/>
        <v>45</v>
      </c>
      <c r="AR28">
        <f t="shared" si="25"/>
        <v>44</v>
      </c>
      <c r="AS28">
        <f t="shared" si="25"/>
        <v>43</v>
      </c>
      <c r="AT28">
        <f t="shared" si="17"/>
        <v>42</v>
      </c>
      <c r="AU28">
        <f t="shared" si="17"/>
        <v>41</v>
      </c>
      <c r="AV28">
        <f t="shared" si="17"/>
        <v>40</v>
      </c>
      <c r="AW28">
        <f t="shared" si="17"/>
        <v>39</v>
      </c>
      <c r="AX28">
        <f t="shared" si="17"/>
        <v>38</v>
      </c>
      <c r="AY28">
        <f t="shared" si="17"/>
        <v>37</v>
      </c>
      <c r="AZ28">
        <f t="shared" si="17"/>
        <v>36</v>
      </c>
      <c r="BA28">
        <f t="shared" si="17"/>
        <v>35</v>
      </c>
      <c r="BB28">
        <f t="shared" si="17"/>
        <v>34</v>
      </c>
      <c r="BC28">
        <f t="shared" si="17"/>
        <v>33</v>
      </c>
      <c r="BD28">
        <f t="shared" si="17"/>
        <v>32</v>
      </c>
      <c r="BE28">
        <f t="shared" si="17"/>
        <v>31</v>
      </c>
      <c r="BF28">
        <f t="shared" si="17"/>
        <v>30</v>
      </c>
      <c r="BG28">
        <f t="shared" si="17"/>
        <v>29</v>
      </c>
      <c r="BH28">
        <f t="shared" ref="BH28:BN28" si="27">IF(BH9-$B9&lt;0,0,BH9-$B9)</f>
        <v>28</v>
      </c>
      <c r="BI28">
        <f t="shared" si="27"/>
        <v>27</v>
      </c>
      <c r="BJ28">
        <f t="shared" si="27"/>
        <v>26</v>
      </c>
      <c r="BK28">
        <f t="shared" si="27"/>
        <v>25</v>
      </c>
      <c r="BL28">
        <f t="shared" si="27"/>
        <v>24</v>
      </c>
      <c r="BM28">
        <f t="shared" si="27"/>
        <v>23</v>
      </c>
      <c r="BN28">
        <f t="shared" si="27"/>
        <v>22</v>
      </c>
    </row>
    <row r="29" spans="2:66" x14ac:dyDescent="0.2">
      <c r="C29" s="104">
        <v>630</v>
      </c>
      <c r="D29">
        <f t="shared" si="15"/>
        <v>55</v>
      </c>
      <c r="E29">
        <f t="shared" si="25"/>
        <v>85</v>
      </c>
      <c r="F29">
        <f t="shared" si="25"/>
        <v>84</v>
      </c>
      <c r="G29">
        <f t="shared" si="25"/>
        <v>83</v>
      </c>
      <c r="H29">
        <f t="shared" si="25"/>
        <v>82</v>
      </c>
      <c r="I29">
        <f t="shared" si="25"/>
        <v>81</v>
      </c>
      <c r="J29">
        <f t="shared" si="25"/>
        <v>80</v>
      </c>
      <c r="K29">
        <f t="shared" si="25"/>
        <v>79</v>
      </c>
      <c r="L29">
        <f t="shared" si="25"/>
        <v>78</v>
      </c>
      <c r="M29">
        <f t="shared" si="25"/>
        <v>77</v>
      </c>
      <c r="N29">
        <f t="shared" si="25"/>
        <v>76</v>
      </c>
      <c r="O29">
        <f t="shared" si="25"/>
        <v>75</v>
      </c>
      <c r="P29">
        <f t="shared" si="25"/>
        <v>74</v>
      </c>
      <c r="Q29">
        <f t="shared" si="25"/>
        <v>73</v>
      </c>
      <c r="R29">
        <f t="shared" si="25"/>
        <v>72</v>
      </c>
      <c r="S29">
        <f t="shared" si="25"/>
        <v>71</v>
      </c>
      <c r="T29">
        <f t="shared" si="25"/>
        <v>70</v>
      </c>
      <c r="U29">
        <f t="shared" si="25"/>
        <v>69</v>
      </c>
      <c r="V29">
        <f t="shared" si="25"/>
        <v>68</v>
      </c>
      <c r="W29">
        <f t="shared" si="25"/>
        <v>67</v>
      </c>
      <c r="X29">
        <f t="shared" si="25"/>
        <v>66</v>
      </c>
      <c r="Y29">
        <f t="shared" si="25"/>
        <v>65</v>
      </c>
      <c r="Z29">
        <f t="shared" si="25"/>
        <v>64</v>
      </c>
      <c r="AA29">
        <f t="shared" si="25"/>
        <v>63</v>
      </c>
      <c r="AB29">
        <f t="shared" si="25"/>
        <v>62</v>
      </c>
      <c r="AC29">
        <f t="shared" si="25"/>
        <v>61</v>
      </c>
      <c r="AD29">
        <f t="shared" si="25"/>
        <v>60</v>
      </c>
      <c r="AE29">
        <f t="shared" si="25"/>
        <v>59</v>
      </c>
      <c r="AF29">
        <f t="shared" si="25"/>
        <v>58</v>
      </c>
      <c r="AG29">
        <f t="shared" si="25"/>
        <v>57</v>
      </c>
      <c r="AH29">
        <f t="shared" si="25"/>
        <v>56</v>
      </c>
      <c r="AI29">
        <f t="shared" si="25"/>
        <v>55</v>
      </c>
      <c r="AJ29">
        <f t="shared" si="25"/>
        <v>54</v>
      </c>
      <c r="AK29">
        <f t="shared" si="25"/>
        <v>53</v>
      </c>
      <c r="AL29">
        <f t="shared" si="25"/>
        <v>52</v>
      </c>
      <c r="AM29">
        <f t="shared" si="25"/>
        <v>51</v>
      </c>
      <c r="AN29">
        <f t="shared" si="25"/>
        <v>50</v>
      </c>
      <c r="AO29">
        <f t="shared" si="25"/>
        <v>49</v>
      </c>
      <c r="AP29">
        <f t="shared" si="25"/>
        <v>48</v>
      </c>
      <c r="AQ29">
        <f t="shared" si="25"/>
        <v>47</v>
      </c>
      <c r="AR29">
        <f t="shared" si="25"/>
        <v>46</v>
      </c>
      <c r="AS29">
        <f t="shared" si="25"/>
        <v>45</v>
      </c>
      <c r="AT29">
        <f t="shared" si="17"/>
        <v>44</v>
      </c>
      <c r="AU29">
        <f t="shared" si="17"/>
        <v>43</v>
      </c>
      <c r="AV29">
        <f t="shared" si="17"/>
        <v>42</v>
      </c>
      <c r="AW29">
        <f t="shared" si="17"/>
        <v>41</v>
      </c>
      <c r="AX29">
        <f t="shared" si="17"/>
        <v>40</v>
      </c>
      <c r="AY29">
        <f t="shared" si="17"/>
        <v>39</v>
      </c>
      <c r="AZ29">
        <f t="shared" si="17"/>
        <v>38</v>
      </c>
      <c r="BA29">
        <f t="shared" si="17"/>
        <v>37</v>
      </c>
      <c r="BB29">
        <f t="shared" si="17"/>
        <v>36</v>
      </c>
      <c r="BC29">
        <f t="shared" si="17"/>
        <v>35</v>
      </c>
      <c r="BD29">
        <f t="shared" si="17"/>
        <v>34</v>
      </c>
      <c r="BE29">
        <f t="shared" si="17"/>
        <v>33</v>
      </c>
      <c r="BF29">
        <f t="shared" si="17"/>
        <v>32</v>
      </c>
      <c r="BG29">
        <f t="shared" si="17"/>
        <v>31</v>
      </c>
      <c r="BH29">
        <f t="shared" ref="BH29:BN29" si="28">IF(BH10-$B10&lt;0,0,BH10-$B10)</f>
        <v>30</v>
      </c>
      <c r="BI29">
        <f t="shared" si="28"/>
        <v>29</v>
      </c>
      <c r="BJ29">
        <f t="shared" si="28"/>
        <v>28</v>
      </c>
      <c r="BK29">
        <f t="shared" si="28"/>
        <v>27</v>
      </c>
      <c r="BL29">
        <f t="shared" si="28"/>
        <v>26</v>
      </c>
      <c r="BM29">
        <f t="shared" si="28"/>
        <v>25</v>
      </c>
      <c r="BN29">
        <f t="shared" si="28"/>
        <v>24</v>
      </c>
    </row>
    <row r="30" spans="2:66" x14ac:dyDescent="0.2">
      <c r="C30" s="104">
        <v>800</v>
      </c>
      <c r="D30">
        <f t="shared" si="15"/>
        <v>56</v>
      </c>
      <c r="E30">
        <f t="shared" si="25"/>
        <v>86</v>
      </c>
      <c r="F30">
        <f t="shared" si="25"/>
        <v>85</v>
      </c>
      <c r="G30">
        <f t="shared" si="25"/>
        <v>84</v>
      </c>
      <c r="H30">
        <f t="shared" si="25"/>
        <v>83</v>
      </c>
      <c r="I30">
        <f t="shared" si="25"/>
        <v>82</v>
      </c>
      <c r="J30">
        <f t="shared" si="25"/>
        <v>81</v>
      </c>
      <c r="K30">
        <f t="shared" si="25"/>
        <v>80</v>
      </c>
      <c r="L30">
        <f t="shared" si="25"/>
        <v>79</v>
      </c>
      <c r="M30">
        <f t="shared" si="25"/>
        <v>78</v>
      </c>
      <c r="N30">
        <f t="shared" si="25"/>
        <v>77</v>
      </c>
      <c r="O30">
        <f t="shared" si="25"/>
        <v>76</v>
      </c>
      <c r="P30">
        <f t="shared" si="25"/>
        <v>75</v>
      </c>
      <c r="Q30">
        <f t="shared" si="25"/>
        <v>74</v>
      </c>
      <c r="R30">
        <f t="shared" si="25"/>
        <v>73</v>
      </c>
      <c r="S30">
        <f t="shared" si="25"/>
        <v>72</v>
      </c>
      <c r="T30">
        <f t="shared" si="25"/>
        <v>71</v>
      </c>
      <c r="U30">
        <f t="shared" si="25"/>
        <v>70</v>
      </c>
      <c r="V30">
        <f t="shared" si="25"/>
        <v>69</v>
      </c>
      <c r="W30">
        <f t="shared" si="25"/>
        <v>68</v>
      </c>
      <c r="X30">
        <f t="shared" si="25"/>
        <v>67</v>
      </c>
      <c r="Y30">
        <f t="shared" si="25"/>
        <v>66</v>
      </c>
      <c r="Z30">
        <f t="shared" si="25"/>
        <v>65</v>
      </c>
      <c r="AA30">
        <f t="shared" si="25"/>
        <v>64</v>
      </c>
      <c r="AB30">
        <f t="shared" si="25"/>
        <v>63</v>
      </c>
      <c r="AC30">
        <f t="shared" si="25"/>
        <v>62</v>
      </c>
      <c r="AD30">
        <f t="shared" si="25"/>
        <v>61</v>
      </c>
      <c r="AE30">
        <f t="shared" si="25"/>
        <v>60</v>
      </c>
      <c r="AF30">
        <f t="shared" si="25"/>
        <v>59</v>
      </c>
      <c r="AG30">
        <f t="shared" si="25"/>
        <v>58</v>
      </c>
      <c r="AH30">
        <f t="shared" si="25"/>
        <v>57</v>
      </c>
      <c r="AI30">
        <f t="shared" si="25"/>
        <v>56</v>
      </c>
      <c r="AJ30">
        <f t="shared" si="25"/>
        <v>55</v>
      </c>
      <c r="AK30">
        <f t="shared" si="25"/>
        <v>54</v>
      </c>
      <c r="AL30">
        <f t="shared" si="25"/>
        <v>53</v>
      </c>
      <c r="AM30">
        <f t="shared" si="25"/>
        <v>52</v>
      </c>
      <c r="AN30">
        <f t="shared" si="25"/>
        <v>51</v>
      </c>
      <c r="AO30">
        <f t="shared" si="25"/>
        <v>50</v>
      </c>
      <c r="AP30">
        <f t="shared" si="25"/>
        <v>49</v>
      </c>
      <c r="AQ30">
        <f t="shared" si="25"/>
        <v>48</v>
      </c>
      <c r="AR30">
        <f t="shared" si="25"/>
        <v>47</v>
      </c>
      <c r="AS30">
        <f t="shared" si="25"/>
        <v>46</v>
      </c>
      <c r="AT30">
        <f t="shared" si="17"/>
        <v>45</v>
      </c>
      <c r="AU30">
        <f t="shared" si="17"/>
        <v>44</v>
      </c>
      <c r="AV30">
        <f t="shared" si="17"/>
        <v>43</v>
      </c>
      <c r="AW30">
        <f t="shared" si="17"/>
        <v>42</v>
      </c>
      <c r="AX30">
        <f t="shared" si="17"/>
        <v>41</v>
      </c>
      <c r="AY30">
        <f t="shared" si="17"/>
        <v>40</v>
      </c>
      <c r="AZ30">
        <f t="shared" si="17"/>
        <v>39</v>
      </c>
      <c r="BA30">
        <f t="shared" si="17"/>
        <v>38</v>
      </c>
      <c r="BB30">
        <f t="shared" si="17"/>
        <v>37</v>
      </c>
      <c r="BC30">
        <f t="shared" si="17"/>
        <v>36</v>
      </c>
      <c r="BD30">
        <f t="shared" si="17"/>
        <v>35</v>
      </c>
      <c r="BE30">
        <f t="shared" si="17"/>
        <v>34</v>
      </c>
      <c r="BF30">
        <f t="shared" si="17"/>
        <v>33</v>
      </c>
      <c r="BG30">
        <f t="shared" si="17"/>
        <v>32</v>
      </c>
      <c r="BH30">
        <f t="shared" ref="BH30:BN30" si="29">IF(BH11-$B11&lt;0,0,BH11-$B11)</f>
        <v>31</v>
      </c>
      <c r="BI30">
        <f t="shared" si="29"/>
        <v>30</v>
      </c>
      <c r="BJ30">
        <f t="shared" si="29"/>
        <v>29</v>
      </c>
      <c r="BK30">
        <f t="shared" si="29"/>
        <v>28</v>
      </c>
      <c r="BL30">
        <f t="shared" si="29"/>
        <v>27</v>
      </c>
      <c r="BM30">
        <f t="shared" si="29"/>
        <v>26</v>
      </c>
      <c r="BN30">
        <f t="shared" si="29"/>
        <v>25</v>
      </c>
    </row>
    <row r="31" spans="2:66" x14ac:dyDescent="0.2">
      <c r="C31" s="104">
        <v>1000</v>
      </c>
      <c r="D31">
        <f t="shared" si="15"/>
        <v>56</v>
      </c>
      <c r="E31">
        <f t="shared" si="25"/>
        <v>86</v>
      </c>
      <c r="F31">
        <f t="shared" si="25"/>
        <v>85</v>
      </c>
      <c r="G31">
        <f t="shared" si="25"/>
        <v>84</v>
      </c>
      <c r="H31">
        <f t="shared" si="25"/>
        <v>83</v>
      </c>
      <c r="I31">
        <f t="shared" si="25"/>
        <v>82</v>
      </c>
      <c r="J31">
        <f t="shared" si="25"/>
        <v>81</v>
      </c>
      <c r="K31">
        <f t="shared" si="25"/>
        <v>80</v>
      </c>
      <c r="L31">
        <f t="shared" si="25"/>
        <v>79</v>
      </c>
      <c r="M31">
        <f t="shared" si="25"/>
        <v>78</v>
      </c>
      <c r="N31">
        <f t="shared" si="25"/>
        <v>77</v>
      </c>
      <c r="O31">
        <f t="shared" si="25"/>
        <v>76</v>
      </c>
      <c r="P31">
        <f t="shared" si="25"/>
        <v>75</v>
      </c>
      <c r="Q31">
        <f t="shared" si="25"/>
        <v>74</v>
      </c>
      <c r="R31">
        <f t="shared" si="25"/>
        <v>73</v>
      </c>
      <c r="S31">
        <f t="shared" si="25"/>
        <v>72</v>
      </c>
      <c r="T31">
        <f t="shared" si="25"/>
        <v>71</v>
      </c>
      <c r="U31">
        <f t="shared" si="25"/>
        <v>70</v>
      </c>
      <c r="V31">
        <f t="shared" si="25"/>
        <v>69</v>
      </c>
      <c r="W31">
        <f t="shared" si="25"/>
        <v>68</v>
      </c>
      <c r="X31">
        <f t="shared" si="25"/>
        <v>67</v>
      </c>
      <c r="Y31">
        <f t="shared" si="25"/>
        <v>66</v>
      </c>
      <c r="Z31">
        <f t="shared" si="25"/>
        <v>65</v>
      </c>
      <c r="AA31">
        <f t="shared" si="25"/>
        <v>64</v>
      </c>
      <c r="AB31">
        <f t="shared" si="25"/>
        <v>63</v>
      </c>
      <c r="AC31">
        <f t="shared" si="25"/>
        <v>62</v>
      </c>
      <c r="AD31">
        <f t="shared" si="25"/>
        <v>61</v>
      </c>
      <c r="AE31">
        <f t="shared" si="25"/>
        <v>60</v>
      </c>
      <c r="AF31">
        <f t="shared" si="25"/>
        <v>59</v>
      </c>
      <c r="AG31">
        <f t="shared" si="25"/>
        <v>58</v>
      </c>
      <c r="AH31">
        <f t="shared" si="25"/>
        <v>57</v>
      </c>
      <c r="AI31">
        <f t="shared" si="25"/>
        <v>56</v>
      </c>
      <c r="AJ31">
        <f t="shared" si="25"/>
        <v>55</v>
      </c>
      <c r="AK31">
        <f t="shared" si="25"/>
        <v>54</v>
      </c>
      <c r="AL31">
        <f t="shared" si="25"/>
        <v>53</v>
      </c>
      <c r="AM31">
        <f t="shared" si="25"/>
        <v>52</v>
      </c>
      <c r="AN31">
        <f t="shared" si="25"/>
        <v>51</v>
      </c>
      <c r="AO31">
        <f t="shared" si="25"/>
        <v>50</v>
      </c>
      <c r="AP31">
        <f t="shared" si="25"/>
        <v>49</v>
      </c>
      <c r="AQ31">
        <f t="shared" si="25"/>
        <v>48</v>
      </c>
      <c r="AR31">
        <f t="shared" si="25"/>
        <v>47</v>
      </c>
      <c r="AS31">
        <f t="shared" si="25"/>
        <v>46</v>
      </c>
      <c r="AT31">
        <f t="shared" si="17"/>
        <v>45</v>
      </c>
      <c r="AU31">
        <f t="shared" si="17"/>
        <v>44</v>
      </c>
      <c r="AV31">
        <f t="shared" si="17"/>
        <v>43</v>
      </c>
      <c r="AW31">
        <f t="shared" si="17"/>
        <v>42</v>
      </c>
      <c r="AX31">
        <f t="shared" si="17"/>
        <v>41</v>
      </c>
      <c r="AY31">
        <f t="shared" si="17"/>
        <v>40</v>
      </c>
      <c r="AZ31">
        <f t="shared" si="17"/>
        <v>39</v>
      </c>
      <c r="BA31">
        <f t="shared" si="17"/>
        <v>38</v>
      </c>
      <c r="BB31">
        <f t="shared" si="17"/>
        <v>37</v>
      </c>
      <c r="BC31">
        <f t="shared" si="17"/>
        <v>36</v>
      </c>
      <c r="BD31">
        <f t="shared" si="17"/>
        <v>35</v>
      </c>
      <c r="BE31">
        <f t="shared" si="17"/>
        <v>34</v>
      </c>
      <c r="BF31">
        <f t="shared" si="17"/>
        <v>33</v>
      </c>
      <c r="BG31">
        <f t="shared" si="17"/>
        <v>32</v>
      </c>
      <c r="BH31">
        <f t="shared" ref="BH31:BN31" si="30">IF(BH12-$B12&lt;0,0,BH12-$B12)</f>
        <v>31</v>
      </c>
      <c r="BI31">
        <f t="shared" si="30"/>
        <v>30</v>
      </c>
      <c r="BJ31">
        <f t="shared" si="30"/>
        <v>29</v>
      </c>
      <c r="BK31">
        <f t="shared" si="30"/>
        <v>28</v>
      </c>
      <c r="BL31">
        <f t="shared" si="30"/>
        <v>27</v>
      </c>
      <c r="BM31">
        <f t="shared" si="30"/>
        <v>26</v>
      </c>
      <c r="BN31">
        <f t="shared" si="30"/>
        <v>25</v>
      </c>
    </row>
    <row r="32" spans="2:66" x14ac:dyDescent="0.2">
      <c r="C32" s="104">
        <v>1250</v>
      </c>
      <c r="D32">
        <f t="shared" si="15"/>
        <v>56</v>
      </c>
      <c r="E32">
        <f t="shared" si="25"/>
        <v>86</v>
      </c>
      <c r="F32">
        <f t="shared" si="25"/>
        <v>85</v>
      </c>
      <c r="G32">
        <f t="shared" si="25"/>
        <v>84</v>
      </c>
      <c r="H32">
        <f t="shared" si="25"/>
        <v>83</v>
      </c>
      <c r="I32">
        <f t="shared" si="25"/>
        <v>82</v>
      </c>
      <c r="J32">
        <f t="shared" si="25"/>
        <v>81</v>
      </c>
      <c r="K32">
        <f t="shared" si="25"/>
        <v>80</v>
      </c>
      <c r="L32">
        <f t="shared" si="25"/>
        <v>79</v>
      </c>
      <c r="M32">
        <f t="shared" si="25"/>
        <v>78</v>
      </c>
      <c r="N32">
        <f t="shared" si="25"/>
        <v>77</v>
      </c>
      <c r="O32">
        <f t="shared" si="25"/>
        <v>76</v>
      </c>
      <c r="P32">
        <f t="shared" si="25"/>
        <v>75</v>
      </c>
      <c r="Q32">
        <f t="shared" si="25"/>
        <v>74</v>
      </c>
      <c r="R32">
        <f t="shared" si="25"/>
        <v>73</v>
      </c>
      <c r="S32">
        <f t="shared" si="25"/>
        <v>72</v>
      </c>
      <c r="T32">
        <f t="shared" si="25"/>
        <v>71</v>
      </c>
      <c r="U32">
        <f t="shared" si="25"/>
        <v>70</v>
      </c>
      <c r="V32">
        <f t="shared" si="25"/>
        <v>69</v>
      </c>
      <c r="W32">
        <f t="shared" si="25"/>
        <v>68</v>
      </c>
      <c r="X32">
        <f t="shared" si="25"/>
        <v>67</v>
      </c>
      <c r="Y32">
        <f t="shared" si="25"/>
        <v>66</v>
      </c>
      <c r="Z32">
        <f t="shared" si="25"/>
        <v>65</v>
      </c>
      <c r="AA32">
        <f t="shared" si="25"/>
        <v>64</v>
      </c>
      <c r="AB32">
        <f t="shared" si="25"/>
        <v>63</v>
      </c>
      <c r="AC32">
        <f t="shared" si="25"/>
        <v>62</v>
      </c>
      <c r="AD32">
        <f t="shared" si="25"/>
        <v>61</v>
      </c>
      <c r="AE32">
        <f t="shared" si="25"/>
        <v>60</v>
      </c>
      <c r="AF32">
        <f t="shared" si="25"/>
        <v>59</v>
      </c>
      <c r="AG32">
        <f t="shared" si="25"/>
        <v>58</v>
      </c>
      <c r="AH32">
        <f t="shared" si="25"/>
        <v>57</v>
      </c>
      <c r="AI32">
        <f t="shared" si="25"/>
        <v>56</v>
      </c>
      <c r="AJ32">
        <f t="shared" si="25"/>
        <v>55</v>
      </c>
      <c r="AK32">
        <f t="shared" si="25"/>
        <v>54</v>
      </c>
      <c r="AL32">
        <f t="shared" si="25"/>
        <v>53</v>
      </c>
      <c r="AM32">
        <f t="shared" si="25"/>
        <v>52</v>
      </c>
      <c r="AN32">
        <f t="shared" si="25"/>
        <v>51</v>
      </c>
      <c r="AO32">
        <f t="shared" si="25"/>
        <v>50</v>
      </c>
      <c r="AP32">
        <f t="shared" si="25"/>
        <v>49</v>
      </c>
      <c r="AQ32">
        <f t="shared" si="25"/>
        <v>48</v>
      </c>
      <c r="AR32">
        <f t="shared" si="25"/>
        <v>47</v>
      </c>
      <c r="AS32">
        <f t="shared" si="25"/>
        <v>46</v>
      </c>
      <c r="AT32">
        <f t="shared" si="17"/>
        <v>45</v>
      </c>
      <c r="AU32">
        <f t="shared" si="17"/>
        <v>44</v>
      </c>
      <c r="AV32">
        <f t="shared" si="17"/>
        <v>43</v>
      </c>
      <c r="AW32">
        <f t="shared" si="17"/>
        <v>42</v>
      </c>
      <c r="AX32">
        <f t="shared" si="17"/>
        <v>41</v>
      </c>
      <c r="AY32">
        <f t="shared" si="17"/>
        <v>40</v>
      </c>
      <c r="AZ32">
        <f t="shared" si="17"/>
        <v>39</v>
      </c>
      <c r="BA32">
        <f t="shared" si="17"/>
        <v>38</v>
      </c>
      <c r="BB32">
        <f t="shared" si="17"/>
        <v>37</v>
      </c>
      <c r="BC32">
        <f t="shared" si="17"/>
        <v>36</v>
      </c>
      <c r="BD32">
        <f t="shared" si="17"/>
        <v>35</v>
      </c>
      <c r="BE32">
        <f t="shared" si="17"/>
        <v>34</v>
      </c>
      <c r="BF32">
        <f t="shared" si="17"/>
        <v>33</v>
      </c>
      <c r="BG32">
        <f t="shared" si="17"/>
        <v>32</v>
      </c>
      <c r="BH32">
        <f t="shared" ref="BH32:BN32" si="31">IF(BH13-$B13&lt;0,0,BH13-$B13)</f>
        <v>31</v>
      </c>
      <c r="BI32">
        <f t="shared" si="31"/>
        <v>30</v>
      </c>
      <c r="BJ32">
        <f t="shared" si="31"/>
        <v>29</v>
      </c>
      <c r="BK32">
        <f t="shared" si="31"/>
        <v>28</v>
      </c>
      <c r="BL32">
        <f t="shared" si="31"/>
        <v>27</v>
      </c>
      <c r="BM32">
        <f t="shared" si="31"/>
        <v>26</v>
      </c>
      <c r="BN32">
        <f t="shared" si="31"/>
        <v>25</v>
      </c>
    </row>
    <row r="33" spans="1:66" x14ac:dyDescent="0.2">
      <c r="C33" s="104">
        <v>1600</v>
      </c>
      <c r="D33">
        <f t="shared" si="15"/>
        <v>56</v>
      </c>
      <c r="E33">
        <f t="shared" si="25"/>
        <v>86</v>
      </c>
      <c r="F33">
        <f t="shared" si="25"/>
        <v>85</v>
      </c>
      <c r="G33">
        <f t="shared" si="25"/>
        <v>84</v>
      </c>
      <c r="H33">
        <f t="shared" si="25"/>
        <v>83</v>
      </c>
      <c r="I33">
        <f t="shared" si="25"/>
        <v>82</v>
      </c>
      <c r="J33">
        <f t="shared" si="25"/>
        <v>81</v>
      </c>
      <c r="K33">
        <f t="shared" si="25"/>
        <v>80</v>
      </c>
      <c r="L33">
        <f t="shared" si="25"/>
        <v>79</v>
      </c>
      <c r="M33">
        <f t="shared" si="25"/>
        <v>78</v>
      </c>
      <c r="N33">
        <f t="shared" si="25"/>
        <v>77</v>
      </c>
      <c r="O33">
        <f t="shared" si="25"/>
        <v>76</v>
      </c>
      <c r="P33">
        <f t="shared" si="25"/>
        <v>75</v>
      </c>
      <c r="Q33">
        <f t="shared" si="25"/>
        <v>74</v>
      </c>
      <c r="R33">
        <f t="shared" si="25"/>
        <v>73</v>
      </c>
      <c r="S33">
        <f t="shared" si="25"/>
        <v>72</v>
      </c>
      <c r="T33">
        <f t="shared" si="25"/>
        <v>71</v>
      </c>
      <c r="U33">
        <f t="shared" si="25"/>
        <v>70</v>
      </c>
      <c r="V33">
        <f t="shared" si="25"/>
        <v>69</v>
      </c>
      <c r="W33">
        <f t="shared" si="25"/>
        <v>68</v>
      </c>
      <c r="X33">
        <f t="shared" si="25"/>
        <v>67</v>
      </c>
      <c r="Y33">
        <f t="shared" si="25"/>
        <v>66</v>
      </c>
      <c r="Z33">
        <f t="shared" si="25"/>
        <v>65</v>
      </c>
      <c r="AA33">
        <f t="shared" si="25"/>
        <v>64</v>
      </c>
      <c r="AB33">
        <f t="shared" si="25"/>
        <v>63</v>
      </c>
      <c r="AC33">
        <f t="shared" si="25"/>
        <v>62</v>
      </c>
      <c r="AD33">
        <f t="shared" si="25"/>
        <v>61</v>
      </c>
      <c r="AE33">
        <f t="shared" si="25"/>
        <v>60</v>
      </c>
      <c r="AF33">
        <f t="shared" si="25"/>
        <v>59</v>
      </c>
      <c r="AG33">
        <f t="shared" si="25"/>
        <v>58</v>
      </c>
      <c r="AH33">
        <f t="shared" si="25"/>
        <v>57</v>
      </c>
      <c r="AI33">
        <f t="shared" si="25"/>
        <v>56</v>
      </c>
      <c r="AJ33">
        <f t="shared" si="25"/>
        <v>55</v>
      </c>
      <c r="AK33">
        <f t="shared" si="25"/>
        <v>54</v>
      </c>
      <c r="AL33">
        <f t="shared" ref="E33:AS38" si="32">IF(AL14-$B14&lt;0,0,AL14-$B14)</f>
        <v>53</v>
      </c>
      <c r="AM33">
        <f t="shared" si="32"/>
        <v>52</v>
      </c>
      <c r="AN33">
        <f t="shared" si="32"/>
        <v>51</v>
      </c>
      <c r="AO33">
        <f t="shared" si="32"/>
        <v>50</v>
      </c>
      <c r="AP33">
        <f t="shared" si="32"/>
        <v>49</v>
      </c>
      <c r="AQ33">
        <f t="shared" si="32"/>
        <v>48</v>
      </c>
      <c r="AR33">
        <f t="shared" si="32"/>
        <v>47</v>
      </c>
      <c r="AS33">
        <f t="shared" si="32"/>
        <v>46</v>
      </c>
      <c r="AT33">
        <f t="shared" ref="AT33:BG33" si="33">IF(AT14-$B14&lt;0,0,AT14-$B14)</f>
        <v>45</v>
      </c>
      <c r="AU33">
        <f t="shared" si="33"/>
        <v>44</v>
      </c>
      <c r="AV33">
        <f t="shared" si="33"/>
        <v>43</v>
      </c>
      <c r="AW33">
        <f t="shared" si="33"/>
        <v>42</v>
      </c>
      <c r="AX33">
        <f t="shared" si="33"/>
        <v>41</v>
      </c>
      <c r="AY33">
        <f t="shared" si="33"/>
        <v>40</v>
      </c>
      <c r="AZ33">
        <f t="shared" si="33"/>
        <v>39</v>
      </c>
      <c r="BA33">
        <f t="shared" si="33"/>
        <v>38</v>
      </c>
      <c r="BB33">
        <f t="shared" si="33"/>
        <v>37</v>
      </c>
      <c r="BC33">
        <f t="shared" si="33"/>
        <v>36</v>
      </c>
      <c r="BD33">
        <f t="shared" si="33"/>
        <v>35</v>
      </c>
      <c r="BE33">
        <f t="shared" si="33"/>
        <v>34</v>
      </c>
      <c r="BF33">
        <f t="shared" si="33"/>
        <v>33</v>
      </c>
      <c r="BG33">
        <f t="shared" si="33"/>
        <v>32</v>
      </c>
      <c r="BH33">
        <f t="shared" ref="BH33:BN33" si="34">IF(BH14-$B14&lt;0,0,BH14-$B14)</f>
        <v>31</v>
      </c>
      <c r="BI33">
        <f t="shared" si="34"/>
        <v>30</v>
      </c>
      <c r="BJ33">
        <f t="shared" si="34"/>
        <v>29</v>
      </c>
      <c r="BK33">
        <f t="shared" si="34"/>
        <v>28</v>
      </c>
      <c r="BL33">
        <f t="shared" si="34"/>
        <v>27</v>
      </c>
      <c r="BM33">
        <f t="shared" si="34"/>
        <v>26</v>
      </c>
      <c r="BN33">
        <f t="shared" si="34"/>
        <v>25</v>
      </c>
    </row>
    <row r="34" spans="1:66" x14ac:dyDescent="0.2">
      <c r="C34" s="104">
        <v>2000</v>
      </c>
      <c r="D34">
        <f t="shared" si="15"/>
        <v>56</v>
      </c>
      <c r="E34">
        <f t="shared" si="32"/>
        <v>86</v>
      </c>
      <c r="F34">
        <f t="shared" si="32"/>
        <v>85</v>
      </c>
      <c r="G34">
        <f t="shared" si="32"/>
        <v>84</v>
      </c>
      <c r="H34">
        <f t="shared" si="32"/>
        <v>83</v>
      </c>
      <c r="I34">
        <f t="shared" si="32"/>
        <v>82</v>
      </c>
      <c r="J34">
        <f t="shared" si="32"/>
        <v>81</v>
      </c>
      <c r="K34">
        <f t="shared" si="32"/>
        <v>80</v>
      </c>
      <c r="L34">
        <f t="shared" si="32"/>
        <v>79</v>
      </c>
      <c r="M34">
        <f t="shared" si="32"/>
        <v>78</v>
      </c>
      <c r="N34">
        <f t="shared" si="32"/>
        <v>77</v>
      </c>
      <c r="O34">
        <f t="shared" si="32"/>
        <v>76</v>
      </c>
      <c r="P34">
        <f t="shared" si="32"/>
        <v>75</v>
      </c>
      <c r="Q34">
        <f t="shared" si="32"/>
        <v>74</v>
      </c>
      <c r="R34">
        <f t="shared" si="32"/>
        <v>73</v>
      </c>
      <c r="S34">
        <f t="shared" si="32"/>
        <v>72</v>
      </c>
      <c r="T34">
        <f t="shared" si="32"/>
        <v>71</v>
      </c>
      <c r="U34">
        <f t="shared" si="32"/>
        <v>70</v>
      </c>
      <c r="V34">
        <f t="shared" si="32"/>
        <v>69</v>
      </c>
      <c r="W34">
        <f t="shared" si="32"/>
        <v>68</v>
      </c>
      <c r="X34">
        <f t="shared" si="32"/>
        <v>67</v>
      </c>
      <c r="Y34">
        <f t="shared" si="32"/>
        <v>66</v>
      </c>
      <c r="Z34">
        <f t="shared" si="32"/>
        <v>65</v>
      </c>
      <c r="AA34">
        <f t="shared" si="32"/>
        <v>64</v>
      </c>
      <c r="AB34">
        <f t="shared" si="32"/>
        <v>63</v>
      </c>
      <c r="AC34">
        <f t="shared" si="32"/>
        <v>62</v>
      </c>
      <c r="AD34">
        <f t="shared" si="32"/>
        <v>61</v>
      </c>
      <c r="AE34">
        <f t="shared" si="32"/>
        <v>60</v>
      </c>
      <c r="AF34">
        <f t="shared" si="32"/>
        <v>59</v>
      </c>
      <c r="AG34">
        <f t="shared" si="32"/>
        <v>58</v>
      </c>
      <c r="AH34">
        <f t="shared" si="32"/>
        <v>57</v>
      </c>
      <c r="AI34">
        <f t="shared" si="32"/>
        <v>56</v>
      </c>
      <c r="AJ34">
        <f t="shared" si="32"/>
        <v>55</v>
      </c>
      <c r="AK34">
        <f t="shared" si="32"/>
        <v>54</v>
      </c>
      <c r="AL34">
        <f t="shared" si="32"/>
        <v>53</v>
      </c>
      <c r="AM34">
        <f t="shared" si="32"/>
        <v>52</v>
      </c>
      <c r="AN34">
        <f t="shared" si="32"/>
        <v>51</v>
      </c>
      <c r="AO34">
        <f t="shared" si="32"/>
        <v>50</v>
      </c>
      <c r="AP34">
        <f t="shared" si="32"/>
        <v>49</v>
      </c>
      <c r="AQ34">
        <f t="shared" si="32"/>
        <v>48</v>
      </c>
      <c r="AR34">
        <f t="shared" si="32"/>
        <v>47</v>
      </c>
      <c r="AS34">
        <f t="shared" si="32"/>
        <v>46</v>
      </c>
      <c r="AT34">
        <f t="shared" ref="AT34:BG34" si="35">IF(AT15-$B15&lt;0,0,AT15-$B15)</f>
        <v>45</v>
      </c>
      <c r="AU34">
        <f t="shared" si="35"/>
        <v>44</v>
      </c>
      <c r="AV34">
        <f t="shared" si="35"/>
        <v>43</v>
      </c>
      <c r="AW34">
        <f t="shared" si="35"/>
        <v>42</v>
      </c>
      <c r="AX34">
        <f t="shared" si="35"/>
        <v>41</v>
      </c>
      <c r="AY34">
        <f t="shared" si="35"/>
        <v>40</v>
      </c>
      <c r="AZ34">
        <f t="shared" si="35"/>
        <v>39</v>
      </c>
      <c r="BA34">
        <f t="shared" si="35"/>
        <v>38</v>
      </c>
      <c r="BB34">
        <f t="shared" si="35"/>
        <v>37</v>
      </c>
      <c r="BC34">
        <f t="shared" si="35"/>
        <v>36</v>
      </c>
      <c r="BD34">
        <f t="shared" si="35"/>
        <v>35</v>
      </c>
      <c r="BE34">
        <f t="shared" si="35"/>
        <v>34</v>
      </c>
      <c r="BF34">
        <f t="shared" si="35"/>
        <v>33</v>
      </c>
      <c r="BG34">
        <f t="shared" si="35"/>
        <v>32</v>
      </c>
      <c r="BH34">
        <f t="shared" ref="BH34:BN34" si="36">IF(BH15-$B15&lt;0,0,BH15-$B15)</f>
        <v>31</v>
      </c>
      <c r="BI34">
        <f t="shared" si="36"/>
        <v>30</v>
      </c>
      <c r="BJ34">
        <f t="shared" si="36"/>
        <v>29</v>
      </c>
      <c r="BK34">
        <f t="shared" si="36"/>
        <v>28</v>
      </c>
      <c r="BL34">
        <f t="shared" si="36"/>
        <v>27</v>
      </c>
      <c r="BM34">
        <f t="shared" si="36"/>
        <v>26</v>
      </c>
      <c r="BN34">
        <f t="shared" si="36"/>
        <v>25</v>
      </c>
    </row>
    <row r="35" spans="1:66" x14ac:dyDescent="0.2">
      <c r="C35" s="104">
        <v>2500</v>
      </c>
      <c r="D35">
        <f t="shared" si="15"/>
        <v>55</v>
      </c>
      <c r="E35">
        <f t="shared" si="32"/>
        <v>85</v>
      </c>
      <c r="F35">
        <f t="shared" si="32"/>
        <v>84</v>
      </c>
      <c r="G35">
        <f t="shared" si="32"/>
        <v>83</v>
      </c>
      <c r="H35">
        <f t="shared" si="32"/>
        <v>82</v>
      </c>
      <c r="I35">
        <f t="shared" si="32"/>
        <v>81</v>
      </c>
      <c r="J35">
        <f t="shared" si="32"/>
        <v>80</v>
      </c>
      <c r="K35">
        <f t="shared" si="32"/>
        <v>79</v>
      </c>
      <c r="L35">
        <f t="shared" si="32"/>
        <v>78</v>
      </c>
      <c r="M35">
        <f t="shared" si="32"/>
        <v>77</v>
      </c>
      <c r="N35">
        <f t="shared" si="32"/>
        <v>76</v>
      </c>
      <c r="O35">
        <f t="shared" si="32"/>
        <v>75</v>
      </c>
      <c r="P35">
        <f t="shared" si="32"/>
        <v>74</v>
      </c>
      <c r="Q35">
        <f t="shared" si="32"/>
        <v>73</v>
      </c>
      <c r="R35">
        <f t="shared" si="32"/>
        <v>72</v>
      </c>
      <c r="S35">
        <f t="shared" si="32"/>
        <v>71</v>
      </c>
      <c r="T35">
        <f t="shared" si="32"/>
        <v>70</v>
      </c>
      <c r="U35">
        <f t="shared" si="32"/>
        <v>69</v>
      </c>
      <c r="V35">
        <f t="shared" si="32"/>
        <v>68</v>
      </c>
      <c r="W35">
        <f t="shared" si="32"/>
        <v>67</v>
      </c>
      <c r="X35">
        <f t="shared" si="32"/>
        <v>66</v>
      </c>
      <c r="Y35">
        <f t="shared" si="32"/>
        <v>65</v>
      </c>
      <c r="Z35">
        <f t="shared" si="32"/>
        <v>64</v>
      </c>
      <c r="AA35">
        <f t="shared" si="32"/>
        <v>63</v>
      </c>
      <c r="AB35">
        <f t="shared" si="32"/>
        <v>62</v>
      </c>
      <c r="AC35">
        <f t="shared" si="32"/>
        <v>61</v>
      </c>
      <c r="AD35">
        <f t="shared" si="32"/>
        <v>60</v>
      </c>
      <c r="AE35">
        <f t="shared" si="32"/>
        <v>59</v>
      </c>
      <c r="AF35">
        <f t="shared" si="32"/>
        <v>58</v>
      </c>
      <c r="AG35">
        <f t="shared" si="32"/>
        <v>57</v>
      </c>
      <c r="AH35">
        <f t="shared" si="32"/>
        <v>56</v>
      </c>
      <c r="AI35">
        <f t="shared" si="32"/>
        <v>55</v>
      </c>
      <c r="AJ35">
        <f t="shared" si="32"/>
        <v>54</v>
      </c>
      <c r="AK35">
        <f t="shared" si="32"/>
        <v>53</v>
      </c>
      <c r="AL35">
        <f t="shared" si="32"/>
        <v>52</v>
      </c>
      <c r="AM35">
        <f t="shared" si="32"/>
        <v>51</v>
      </c>
      <c r="AN35">
        <f t="shared" si="32"/>
        <v>50</v>
      </c>
      <c r="AO35">
        <f t="shared" si="32"/>
        <v>49</v>
      </c>
      <c r="AP35">
        <f t="shared" si="32"/>
        <v>48</v>
      </c>
      <c r="AQ35">
        <f t="shared" si="32"/>
        <v>47</v>
      </c>
      <c r="AR35">
        <f t="shared" si="32"/>
        <v>46</v>
      </c>
      <c r="AS35">
        <f t="shared" si="32"/>
        <v>45</v>
      </c>
      <c r="AT35">
        <f t="shared" ref="AT35:BG35" si="37">IF(AT16-$B16&lt;0,0,AT16-$B16)</f>
        <v>44</v>
      </c>
      <c r="AU35">
        <f t="shared" si="37"/>
        <v>43</v>
      </c>
      <c r="AV35">
        <f t="shared" si="37"/>
        <v>42</v>
      </c>
      <c r="AW35">
        <f t="shared" si="37"/>
        <v>41</v>
      </c>
      <c r="AX35">
        <f t="shared" si="37"/>
        <v>40</v>
      </c>
      <c r="AY35">
        <f t="shared" si="37"/>
        <v>39</v>
      </c>
      <c r="AZ35">
        <f t="shared" si="37"/>
        <v>38</v>
      </c>
      <c r="BA35">
        <f t="shared" si="37"/>
        <v>37</v>
      </c>
      <c r="BB35">
        <f t="shared" si="37"/>
        <v>36</v>
      </c>
      <c r="BC35">
        <f t="shared" si="37"/>
        <v>35</v>
      </c>
      <c r="BD35">
        <f t="shared" si="37"/>
        <v>34</v>
      </c>
      <c r="BE35">
        <f t="shared" si="37"/>
        <v>33</v>
      </c>
      <c r="BF35">
        <f t="shared" si="37"/>
        <v>32</v>
      </c>
      <c r="BG35">
        <f t="shared" si="37"/>
        <v>31</v>
      </c>
      <c r="BH35">
        <f t="shared" ref="BH35:BN35" si="38">IF(BH16-$B16&lt;0,0,BH16-$B16)</f>
        <v>30</v>
      </c>
      <c r="BI35">
        <f t="shared" si="38"/>
        <v>29</v>
      </c>
      <c r="BJ35">
        <f t="shared" si="38"/>
        <v>28</v>
      </c>
      <c r="BK35">
        <f t="shared" si="38"/>
        <v>27</v>
      </c>
      <c r="BL35">
        <f t="shared" si="38"/>
        <v>26</v>
      </c>
      <c r="BM35">
        <f t="shared" si="38"/>
        <v>25</v>
      </c>
      <c r="BN35">
        <f t="shared" si="38"/>
        <v>24</v>
      </c>
    </row>
    <row r="36" spans="1:66" x14ac:dyDescent="0.2">
      <c r="C36" s="104">
        <v>3200</v>
      </c>
      <c r="D36">
        <f t="shared" si="15"/>
        <v>54</v>
      </c>
      <c r="E36">
        <f t="shared" si="32"/>
        <v>84</v>
      </c>
      <c r="F36">
        <f t="shared" si="32"/>
        <v>83</v>
      </c>
      <c r="G36">
        <f t="shared" si="32"/>
        <v>82</v>
      </c>
      <c r="H36">
        <f t="shared" si="32"/>
        <v>81</v>
      </c>
      <c r="I36">
        <f t="shared" si="32"/>
        <v>80</v>
      </c>
      <c r="J36">
        <f t="shared" si="32"/>
        <v>79</v>
      </c>
      <c r="K36">
        <f t="shared" si="32"/>
        <v>78</v>
      </c>
      <c r="L36">
        <f t="shared" si="32"/>
        <v>77</v>
      </c>
      <c r="M36">
        <f t="shared" si="32"/>
        <v>76</v>
      </c>
      <c r="N36">
        <f t="shared" si="32"/>
        <v>75</v>
      </c>
      <c r="O36">
        <f t="shared" si="32"/>
        <v>74</v>
      </c>
      <c r="P36">
        <f t="shared" si="32"/>
        <v>73</v>
      </c>
      <c r="Q36">
        <f t="shared" si="32"/>
        <v>72</v>
      </c>
      <c r="R36">
        <f t="shared" si="32"/>
        <v>71</v>
      </c>
      <c r="S36">
        <f t="shared" si="32"/>
        <v>70</v>
      </c>
      <c r="T36">
        <f t="shared" si="32"/>
        <v>69</v>
      </c>
      <c r="U36">
        <f t="shared" si="32"/>
        <v>68</v>
      </c>
      <c r="V36">
        <f t="shared" si="32"/>
        <v>67</v>
      </c>
      <c r="W36">
        <f t="shared" si="32"/>
        <v>66</v>
      </c>
      <c r="X36">
        <f t="shared" si="32"/>
        <v>65</v>
      </c>
      <c r="Y36">
        <f t="shared" si="32"/>
        <v>64</v>
      </c>
      <c r="Z36">
        <f t="shared" si="32"/>
        <v>63</v>
      </c>
      <c r="AA36">
        <f t="shared" si="32"/>
        <v>62</v>
      </c>
      <c r="AB36">
        <f t="shared" si="32"/>
        <v>61</v>
      </c>
      <c r="AC36">
        <f t="shared" si="32"/>
        <v>60</v>
      </c>
      <c r="AD36">
        <f t="shared" si="32"/>
        <v>59</v>
      </c>
      <c r="AE36">
        <f t="shared" si="32"/>
        <v>58</v>
      </c>
      <c r="AF36">
        <f t="shared" si="32"/>
        <v>57</v>
      </c>
      <c r="AG36">
        <f t="shared" si="32"/>
        <v>56</v>
      </c>
      <c r="AH36">
        <f t="shared" si="32"/>
        <v>55</v>
      </c>
      <c r="AI36">
        <f t="shared" si="32"/>
        <v>54</v>
      </c>
      <c r="AJ36">
        <f t="shared" si="32"/>
        <v>53</v>
      </c>
      <c r="AK36">
        <f t="shared" si="32"/>
        <v>52</v>
      </c>
      <c r="AL36">
        <f t="shared" si="32"/>
        <v>51</v>
      </c>
      <c r="AM36">
        <f t="shared" si="32"/>
        <v>50</v>
      </c>
      <c r="AN36">
        <f t="shared" si="32"/>
        <v>49</v>
      </c>
      <c r="AO36">
        <f t="shared" si="32"/>
        <v>48</v>
      </c>
      <c r="AP36">
        <f t="shared" si="32"/>
        <v>47</v>
      </c>
      <c r="AQ36">
        <f t="shared" si="32"/>
        <v>46</v>
      </c>
      <c r="AR36">
        <f t="shared" si="32"/>
        <v>45</v>
      </c>
      <c r="AS36">
        <f t="shared" si="32"/>
        <v>44</v>
      </c>
      <c r="AT36">
        <f t="shared" ref="AT36:BG36" si="39">IF(AT17-$B17&lt;0,0,AT17-$B17)</f>
        <v>43</v>
      </c>
      <c r="AU36">
        <f t="shared" si="39"/>
        <v>42</v>
      </c>
      <c r="AV36">
        <f t="shared" si="39"/>
        <v>41</v>
      </c>
      <c r="AW36">
        <f t="shared" si="39"/>
        <v>40</v>
      </c>
      <c r="AX36">
        <f t="shared" si="39"/>
        <v>39</v>
      </c>
      <c r="AY36">
        <f t="shared" si="39"/>
        <v>38</v>
      </c>
      <c r="AZ36">
        <f t="shared" si="39"/>
        <v>37</v>
      </c>
      <c r="BA36">
        <f t="shared" si="39"/>
        <v>36</v>
      </c>
      <c r="BB36">
        <f t="shared" si="39"/>
        <v>35</v>
      </c>
      <c r="BC36">
        <f t="shared" si="39"/>
        <v>34</v>
      </c>
      <c r="BD36">
        <f t="shared" si="39"/>
        <v>33</v>
      </c>
      <c r="BE36">
        <f t="shared" si="39"/>
        <v>32</v>
      </c>
      <c r="BF36">
        <f t="shared" si="39"/>
        <v>31</v>
      </c>
      <c r="BG36">
        <f t="shared" si="39"/>
        <v>30</v>
      </c>
      <c r="BH36">
        <f t="shared" ref="BH36:BN36" si="40">IF(BH17-$B17&lt;0,0,BH17-$B17)</f>
        <v>29</v>
      </c>
      <c r="BI36">
        <f t="shared" si="40"/>
        <v>28</v>
      </c>
      <c r="BJ36">
        <f t="shared" si="40"/>
        <v>27</v>
      </c>
      <c r="BK36">
        <f t="shared" si="40"/>
        <v>26</v>
      </c>
      <c r="BL36">
        <f t="shared" si="40"/>
        <v>25</v>
      </c>
      <c r="BM36">
        <f t="shared" si="40"/>
        <v>24</v>
      </c>
      <c r="BN36">
        <f t="shared" si="40"/>
        <v>23</v>
      </c>
    </row>
    <row r="37" spans="1:66" x14ac:dyDescent="0.2">
      <c r="C37">
        <v>4000</v>
      </c>
      <c r="D37">
        <f t="shared" si="15"/>
        <v>52</v>
      </c>
      <c r="E37">
        <f t="shared" si="32"/>
        <v>82</v>
      </c>
      <c r="F37">
        <f t="shared" si="32"/>
        <v>81</v>
      </c>
      <c r="G37">
        <f t="shared" si="32"/>
        <v>80</v>
      </c>
      <c r="H37">
        <f t="shared" si="32"/>
        <v>79</v>
      </c>
      <c r="I37">
        <f t="shared" si="32"/>
        <v>78</v>
      </c>
      <c r="J37">
        <f t="shared" si="32"/>
        <v>77</v>
      </c>
      <c r="K37">
        <f t="shared" si="32"/>
        <v>76</v>
      </c>
      <c r="L37">
        <f t="shared" si="32"/>
        <v>75</v>
      </c>
      <c r="M37">
        <f t="shared" si="32"/>
        <v>74</v>
      </c>
      <c r="N37">
        <f t="shared" si="32"/>
        <v>73</v>
      </c>
      <c r="O37">
        <f t="shared" si="32"/>
        <v>72</v>
      </c>
      <c r="P37">
        <f t="shared" si="32"/>
        <v>71</v>
      </c>
      <c r="Q37">
        <f t="shared" si="32"/>
        <v>70</v>
      </c>
      <c r="R37">
        <f t="shared" si="32"/>
        <v>69</v>
      </c>
      <c r="S37">
        <f t="shared" si="32"/>
        <v>68</v>
      </c>
      <c r="T37">
        <f t="shared" si="32"/>
        <v>67</v>
      </c>
      <c r="U37">
        <f t="shared" si="32"/>
        <v>66</v>
      </c>
      <c r="V37">
        <f t="shared" si="32"/>
        <v>65</v>
      </c>
      <c r="W37">
        <f t="shared" si="32"/>
        <v>64</v>
      </c>
      <c r="X37">
        <f t="shared" si="32"/>
        <v>63</v>
      </c>
      <c r="Y37">
        <f t="shared" si="32"/>
        <v>62</v>
      </c>
      <c r="Z37">
        <f t="shared" si="32"/>
        <v>61</v>
      </c>
      <c r="AA37">
        <f t="shared" si="32"/>
        <v>60</v>
      </c>
      <c r="AB37">
        <f t="shared" si="32"/>
        <v>59</v>
      </c>
      <c r="AC37">
        <f t="shared" si="32"/>
        <v>58</v>
      </c>
      <c r="AD37">
        <f t="shared" si="32"/>
        <v>57</v>
      </c>
      <c r="AE37">
        <f t="shared" si="32"/>
        <v>56</v>
      </c>
      <c r="AF37">
        <f t="shared" si="32"/>
        <v>55</v>
      </c>
      <c r="AG37">
        <f t="shared" si="32"/>
        <v>54</v>
      </c>
      <c r="AH37">
        <f t="shared" si="32"/>
        <v>53</v>
      </c>
      <c r="AI37">
        <f t="shared" si="32"/>
        <v>52</v>
      </c>
      <c r="AJ37">
        <f t="shared" si="32"/>
        <v>51</v>
      </c>
      <c r="AK37">
        <f t="shared" si="32"/>
        <v>50</v>
      </c>
      <c r="AL37">
        <f t="shared" si="32"/>
        <v>49</v>
      </c>
      <c r="AM37">
        <f t="shared" si="32"/>
        <v>48</v>
      </c>
      <c r="AN37">
        <f t="shared" si="32"/>
        <v>47</v>
      </c>
      <c r="AO37">
        <f t="shared" si="32"/>
        <v>46</v>
      </c>
      <c r="AP37">
        <f t="shared" si="32"/>
        <v>45</v>
      </c>
      <c r="AQ37">
        <f t="shared" si="32"/>
        <v>44</v>
      </c>
      <c r="AR37">
        <f t="shared" si="32"/>
        <v>43</v>
      </c>
      <c r="AS37">
        <f t="shared" si="32"/>
        <v>42</v>
      </c>
      <c r="AT37">
        <f t="shared" ref="AT37:BG37" si="41">IF(AT18-$B18&lt;0,0,AT18-$B18)</f>
        <v>41</v>
      </c>
      <c r="AU37">
        <f t="shared" si="41"/>
        <v>40</v>
      </c>
      <c r="AV37">
        <f t="shared" si="41"/>
        <v>39</v>
      </c>
      <c r="AW37">
        <f t="shared" si="41"/>
        <v>38</v>
      </c>
      <c r="AX37">
        <f t="shared" si="41"/>
        <v>37</v>
      </c>
      <c r="AY37">
        <f t="shared" si="41"/>
        <v>36</v>
      </c>
      <c r="AZ37">
        <f t="shared" si="41"/>
        <v>35</v>
      </c>
      <c r="BA37">
        <f t="shared" si="41"/>
        <v>34</v>
      </c>
      <c r="BB37">
        <f t="shared" si="41"/>
        <v>33</v>
      </c>
      <c r="BC37">
        <f t="shared" si="41"/>
        <v>32</v>
      </c>
      <c r="BD37">
        <f t="shared" si="41"/>
        <v>31</v>
      </c>
      <c r="BE37">
        <f t="shared" si="41"/>
        <v>30</v>
      </c>
      <c r="BF37">
        <f t="shared" si="41"/>
        <v>29</v>
      </c>
      <c r="BG37">
        <f t="shared" si="41"/>
        <v>28</v>
      </c>
      <c r="BH37">
        <f t="shared" ref="BH37:BN37" si="42">IF(BH18-$B18&lt;0,0,BH18-$B18)</f>
        <v>27</v>
      </c>
      <c r="BI37">
        <f t="shared" si="42"/>
        <v>26</v>
      </c>
      <c r="BJ37">
        <f t="shared" si="42"/>
        <v>25</v>
      </c>
      <c r="BK37">
        <f t="shared" si="42"/>
        <v>24</v>
      </c>
      <c r="BL37">
        <f t="shared" si="42"/>
        <v>23</v>
      </c>
      <c r="BM37">
        <f t="shared" si="42"/>
        <v>22</v>
      </c>
      <c r="BN37">
        <f t="shared" si="42"/>
        <v>21</v>
      </c>
    </row>
    <row r="38" spans="1:66" x14ac:dyDescent="0.2">
      <c r="C38">
        <v>5000</v>
      </c>
      <c r="D38">
        <f t="shared" si="15"/>
        <v>50</v>
      </c>
      <c r="E38">
        <f t="shared" si="32"/>
        <v>80</v>
      </c>
      <c r="F38">
        <f t="shared" si="32"/>
        <v>79</v>
      </c>
      <c r="G38">
        <f t="shared" si="32"/>
        <v>78</v>
      </c>
      <c r="H38">
        <f t="shared" si="32"/>
        <v>77</v>
      </c>
      <c r="I38">
        <f t="shared" si="32"/>
        <v>76</v>
      </c>
      <c r="J38">
        <f t="shared" si="32"/>
        <v>75</v>
      </c>
      <c r="K38">
        <f t="shared" si="32"/>
        <v>74</v>
      </c>
      <c r="L38">
        <f t="shared" si="32"/>
        <v>73</v>
      </c>
      <c r="M38">
        <f t="shared" si="32"/>
        <v>72</v>
      </c>
      <c r="N38">
        <f t="shared" si="32"/>
        <v>71</v>
      </c>
      <c r="O38">
        <f t="shared" si="32"/>
        <v>70</v>
      </c>
      <c r="P38">
        <f t="shared" si="32"/>
        <v>69</v>
      </c>
      <c r="Q38">
        <f t="shared" si="32"/>
        <v>68</v>
      </c>
      <c r="R38">
        <f t="shared" si="32"/>
        <v>67</v>
      </c>
      <c r="S38">
        <f t="shared" si="32"/>
        <v>66</v>
      </c>
      <c r="T38">
        <f t="shared" si="32"/>
        <v>65</v>
      </c>
      <c r="U38">
        <f t="shared" si="32"/>
        <v>64</v>
      </c>
      <c r="V38">
        <f t="shared" si="32"/>
        <v>63</v>
      </c>
      <c r="W38">
        <f t="shared" si="32"/>
        <v>62</v>
      </c>
      <c r="X38">
        <f t="shared" si="32"/>
        <v>61</v>
      </c>
      <c r="Y38">
        <f t="shared" si="32"/>
        <v>60</v>
      </c>
      <c r="Z38">
        <f t="shared" si="32"/>
        <v>59</v>
      </c>
      <c r="AA38">
        <f t="shared" si="32"/>
        <v>58</v>
      </c>
      <c r="AB38">
        <f t="shared" si="32"/>
        <v>57</v>
      </c>
      <c r="AC38">
        <f t="shared" si="32"/>
        <v>56</v>
      </c>
      <c r="AD38">
        <f t="shared" si="32"/>
        <v>55</v>
      </c>
      <c r="AE38">
        <f t="shared" si="32"/>
        <v>54</v>
      </c>
      <c r="AF38">
        <f t="shared" si="32"/>
        <v>53</v>
      </c>
      <c r="AG38">
        <f t="shared" si="32"/>
        <v>52</v>
      </c>
      <c r="AH38">
        <f t="shared" si="32"/>
        <v>51</v>
      </c>
      <c r="AI38">
        <f t="shared" si="32"/>
        <v>50</v>
      </c>
      <c r="AJ38">
        <f t="shared" si="32"/>
        <v>49</v>
      </c>
      <c r="AK38">
        <f t="shared" si="32"/>
        <v>48</v>
      </c>
      <c r="AL38">
        <f t="shared" si="32"/>
        <v>47</v>
      </c>
      <c r="AM38">
        <f t="shared" si="32"/>
        <v>46</v>
      </c>
      <c r="AN38">
        <f t="shared" si="32"/>
        <v>45</v>
      </c>
      <c r="AO38">
        <f t="shared" si="32"/>
        <v>44</v>
      </c>
      <c r="AP38">
        <f t="shared" si="32"/>
        <v>43</v>
      </c>
      <c r="AQ38">
        <f t="shared" si="32"/>
        <v>42</v>
      </c>
      <c r="AR38">
        <f t="shared" si="32"/>
        <v>41</v>
      </c>
      <c r="AS38">
        <f t="shared" si="32"/>
        <v>40</v>
      </c>
      <c r="AT38">
        <f t="shared" ref="AT38:BG38" si="43">IF(AT19-$B19&lt;0,0,AT19-$B19)</f>
        <v>39</v>
      </c>
      <c r="AU38">
        <f t="shared" si="43"/>
        <v>38</v>
      </c>
      <c r="AV38">
        <f t="shared" si="43"/>
        <v>37</v>
      </c>
      <c r="AW38">
        <f t="shared" si="43"/>
        <v>36</v>
      </c>
      <c r="AX38">
        <f t="shared" si="43"/>
        <v>35</v>
      </c>
      <c r="AY38">
        <f t="shared" si="43"/>
        <v>34</v>
      </c>
      <c r="AZ38">
        <f t="shared" si="43"/>
        <v>33</v>
      </c>
      <c r="BA38">
        <f t="shared" si="43"/>
        <v>32</v>
      </c>
      <c r="BB38">
        <f t="shared" si="43"/>
        <v>31</v>
      </c>
      <c r="BC38">
        <f t="shared" si="43"/>
        <v>30</v>
      </c>
      <c r="BD38">
        <f t="shared" si="43"/>
        <v>29</v>
      </c>
      <c r="BE38">
        <f t="shared" si="43"/>
        <v>28</v>
      </c>
      <c r="BF38">
        <f t="shared" si="43"/>
        <v>27</v>
      </c>
      <c r="BG38">
        <f t="shared" si="43"/>
        <v>26</v>
      </c>
      <c r="BH38">
        <f t="shared" ref="BH38:BN38" si="44">IF(BH19-$B19&lt;0,0,BH19-$B19)</f>
        <v>25</v>
      </c>
      <c r="BI38">
        <f t="shared" si="44"/>
        <v>24</v>
      </c>
      <c r="BJ38">
        <f t="shared" si="44"/>
        <v>23</v>
      </c>
      <c r="BK38">
        <f t="shared" si="44"/>
        <v>22</v>
      </c>
      <c r="BL38">
        <f t="shared" si="44"/>
        <v>21</v>
      </c>
      <c r="BM38">
        <f t="shared" si="44"/>
        <v>20</v>
      </c>
      <c r="BN38">
        <f t="shared" si="44"/>
        <v>19</v>
      </c>
    </row>
    <row r="39" spans="1:66" x14ac:dyDescent="0.2">
      <c r="C39" t="s">
        <v>2</v>
      </c>
      <c r="D39" s="1">
        <f>MAX(D21:D36)</f>
        <v>56</v>
      </c>
      <c r="E39" s="1">
        <f>MAX(E21:E36)</f>
        <v>86</v>
      </c>
      <c r="F39" s="1">
        <f>MAX(F21:F36)</f>
        <v>85</v>
      </c>
      <c r="G39" s="1">
        <f t="shared" ref="G39:BN39" si="45">MAX(G21:G36)</f>
        <v>84</v>
      </c>
      <c r="H39" s="1">
        <f t="shared" si="45"/>
        <v>83</v>
      </c>
      <c r="I39" s="1">
        <f t="shared" si="45"/>
        <v>82</v>
      </c>
      <c r="J39" s="1">
        <f t="shared" si="45"/>
        <v>81</v>
      </c>
      <c r="K39" s="1">
        <f t="shared" si="45"/>
        <v>80</v>
      </c>
      <c r="L39" s="1">
        <f t="shared" si="45"/>
        <v>79</v>
      </c>
      <c r="M39" s="1">
        <f t="shared" si="45"/>
        <v>78</v>
      </c>
      <c r="N39" s="1">
        <f t="shared" si="45"/>
        <v>77</v>
      </c>
      <c r="O39" s="1">
        <f t="shared" si="45"/>
        <v>76</v>
      </c>
      <c r="P39" s="1">
        <f t="shared" si="45"/>
        <v>75</v>
      </c>
      <c r="Q39" s="1">
        <f t="shared" si="45"/>
        <v>74</v>
      </c>
      <c r="R39" s="1">
        <f t="shared" si="45"/>
        <v>73</v>
      </c>
      <c r="S39" s="1">
        <f t="shared" si="45"/>
        <v>72</v>
      </c>
      <c r="T39" s="1">
        <f t="shared" si="45"/>
        <v>71</v>
      </c>
      <c r="U39" s="1">
        <f t="shared" si="45"/>
        <v>70</v>
      </c>
      <c r="V39" s="1">
        <f t="shared" si="45"/>
        <v>69</v>
      </c>
      <c r="W39" s="1">
        <f t="shared" si="45"/>
        <v>68</v>
      </c>
      <c r="X39" s="1">
        <f t="shared" si="45"/>
        <v>67</v>
      </c>
      <c r="Y39" s="1">
        <f t="shared" si="45"/>
        <v>66</v>
      </c>
      <c r="Z39" s="1">
        <f t="shared" si="45"/>
        <v>65</v>
      </c>
      <c r="AA39" s="1">
        <f t="shared" si="45"/>
        <v>64</v>
      </c>
      <c r="AB39" s="1">
        <f t="shared" si="45"/>
        <v>63</v>
      </c>
      <c r="AC39" s="1">
        <f t="shared" si="45"/>
        <v>62</v>
      </c>
      <c r="AD39" s="1">
        <f t="shared" si="45"/>
        <v>61</v>
      </c>
      <c r="AE39" s="1">
        <f t="shared" si="45"/>
        <v>60</v>
      </c>
      <c r="AF39" s="1">
        <f t="shared" si="45"/>
        <v>59</v>
      </c>
      <c r="AG39" s="1">
        <f t="shared" si="45"/>
        <v>58</v>
      </c>
      <c r="AH39" s="1">
        <f t="shared" si="45"/>
        <v>57</v>
      </c>
      <c r="AI39" s="1">
        <f t="shared" si="45"/>
        <v>56</v>
      </c>
      <c r="AJ39" s="1">
        <f t="shared" si="45"/>
        <v>55</v>
      </c>
      <c r="AK39" s="1">
        <f t="shared" si="45"/>
        <v>54</v>
      </c>
      <c r="AL39" s="1">
        <f t="shared" si="45"/>
        <v>53</v>
      </c>
      <c r="AM39" s="1">
        <f t="shared" si="45"/>
        <v>52</v>
      </c>
      <c r="AN39" s="1">
        <f t="shared" si="45"/>
        <v>51</v>
      </c>
      <c r="AO39" s="1">
        <f t="shared" si="45"/>
        <v>50</v>
      </c>
      <c r="AP39" s="1">
        <f t="shared" si="45"/>
        <v>49</v>
      </c>
      <c r="AQ39" s="1">
        <f t="shared" si="45"/>
        <v>48</v>
      </c>
      <c r="AR39" s="1">
        <f t="shared" si="45"/>
        <v>47</v>
      </c>
      <c r="AS39" s="1">
        <f t="shared" si="45"/>
        <v>46</v>
      </c>
      <c r="AT39" s="1">
        <f t="shared" si="45"/>
        <v>45</v>
      </c>
      <c r="AU39" s="1">
        <f t="shared" si="45"/>
        <v>44</v>
      </c>
      <c r="AV39" s="1">
        <f t="shared" si="45"/>
        <v>43</v>
      </c>
      <c r="AW39" s="1">
        <f t="shared" si="45"/>
        <v>42</v>
      </c>
      <c r="AX39" s="1">
        <f t="shared" si="45"/>
        <v>41</v>
      </c>
      <c r="AY39" s="1">
        <f t="shared" si="45"/>
        <v>40</v>
      </c>
      <c r="AZ39" s="1">
        <f t="shared" si="45"/>
        <v>39</v>
      </c>
      <c r="BA39" s="1">
        <f t="shared" si="45"/>
        <v>38</v>
      </c>
      <c r="BB39" s="1">
        <f t="shared" si="45"/>
        <v>37</v>
      </c>
      <c r="BC39" s="1">
        <f t="shared" si="45"/>
        <v>36</v>
      </c>
      <c r="BD39" s="1">
        <f t="shared" si="45"/>
        <v>35</v>
      </c>
      <c r="BE39" s="1">
        <f t="shared" si="45"/>
        <v>34</v>
      </c>
      <c r="BF39" s="1">
        <f t="shared" si="45"/>
        <v>33</v>
      </c>
      <c r="BG39" s="1">
        <f t="shared" si="45"/>
        <v>32</v>
      </c>
      <c r="BH39" s="1">
        <f t="shared" si="45"/>
        <v>31</v>
      </c>
      <c r="BI39" s="1">
        <f t="shared" si="45"/>
        <v>30</v>
      </c>
      <c r="BJ39" s="1">
        <f t="shared" si="45"/>
        <v>29</v>
      </c>
      <c r="BK39" s="1">
        <f t="shared" si="45"/>
        <v>28</v>
      </c>
      <c r="BL39" s="1">
        <f t="shared" si="45"/>
        <v>27</v>
      </c>
      <c r="BM39" s="1">
        <f t="shared" si="45"/>
        <v>26</v>
      </c>
      <c r="BN39" s="1">
        <f t="shared" si="45"/>
        <v>25</v>
      </c>
    </row>
    <row r="40" spans="1:66" x14ac:dyDescent="0.2">
      <c r="C40" t="s">
        <v>3</v>
      </c>
      <c r="D40">
        <f>SUM(D21:D36)/16</f>
        <v>48.6875</v>
      </c>
      <c r="E40">
        <f>SUM(E21:E36)/16</f>
        <v>78.6875</v>
      </c>
      <c r="F40">
        <f>SUM(F21:F36)/16</f>
        <v>77.6875</v>
      </c>
      <c r="G40">
        <f t="shared" ref="G40:BN40" si="46">SUM(G21:G36)/16</f>
        <v>76.6875</v>
      </c>
      <c r="H40">
        <f t="shared" si="46"/>
        <v>75.6875</v>
      </c>
      <c r="I40">
        <f t="shared" si="46"/>
        <v>74.6875</v>
      </c>
      <c r="J40">
        <f t="shared" si="46"/>
        <v>73.6875</v>
      </c>
      <c r="K40">
        <f t="shared" si="46"/>
        <v>72.6875</v>
      </c>
      <c r="L40">
        <f t="shared" si="46"/>
        <v>71.6875</v>
      </c>
      <c r="M40">
        <f t="shared" si="46"/>
        <v>70.6875</v>
      </c>
      <c r="N40">
        <f t="shared" si="46"/>
        <v>69.6875</v>
      </c>
      <c r="O40">
        <f t="shared" si="46"/>
        <v>68.6875</v>
      </c>
      <c r="P40">
        <f t="shared" si="46"/>
        <v>67.6875</v>
      </c>
      <c r="Q40">
        <f t="shared" si="46"/>
        <v>66.6875</v>
      </c>
      <c r="R40">
        <f t="shared" si="46"/>
        <v>65.6875</v>
      </c>
      <c r="S40">
        <f t="shared" si="46"/>
        <v>64.6875</v>
      </c>
      <c r="T40">
        <f t="shared" si="46"/>
        <v>63.6875</v>
      </c>
      <c r="U40">
        <f t="shared" si="46"/>
        <v>62.6875</v>
      </c>
      <c r="V40">
        <f t="shared" si="46"/>
        <v>61.6875</v>
      </c>
      <c r="W40">
        <f t="shared" si="46"/>
        <v>60.6875</v>
      </c>
      <c r="X40">
        <f t="shared" si="46"/>
        <v>59.6875</v>
      </c>
      <c r="Y40">
        <f t="shared" si="46"/>
        <v>58.6875</v>
      </c>
      <c r="Z40">
        <f t="shared" si="46"/>
        <v>57.6875</v>
      </c>
      <c r="AA40">
        <f t="shared" si="46"/>
        <v>56.6875</v>
      </c>
      <c r="AB40">
        <f t="shared" si="46"/>
        <v>55.6875</v>
      </c>
      <c r="AC40">
        <f t="shared" si="46"/>
        <v>54.6875</v>
      </c>
      <c r="AD40">
        <f t="shared" si="46"/>
        <v>53.6875</v>
      </c>
      <c r="AE40">
        <f t="shared" si="46"/>
        <v>52.6875</v>
      </c>
      <c r="AF40">
        <f t="shared" si="46"/>
        <v>51.6875</v>
      </c>
      <c r="AG40">
        <f t="shared" si="46"/>
        <v>50.6875</v>
      </c>
      <c r="AH40">
        <f t="shared" si="46"/>
        <v>49.6875</v>
      </c>
      <c r="AI40">
        <f t="shared" si="46"/>
        <v>48.6875</v>
      </c>
      <c r="AJ40">
        <f t="shared" si="46"/>
        <v>47.6875</v>
      </c>
      <c r="AK40">
        <f t="shared" si="46"/>
        <v>46.6875</v>
      </c>
      <c r="AL40">
        <f t="shared" si="46"/>
        <v>45.6875</v>
      </c>
      <c r="AM40">
        <f t="shared" si="46"/>
        <v>44.6875</v>
      </c>
      <c r="AN40">
        <f t="shared" si="46"/>
        <v>43.6875</v>
      </c>
      <c r="AO40">
        <f t="shared" si="46"/>
        <v>42.6875</v>
      </c>
      <c r="AP40">
        <f t="shared" si="46"/>
        <v>41.6875</v>
      </c>
      <c r="AQ40">
        <f t="shared" si="46"/>
        <v>40.6875</v>
      </c>
      <c r="AR40">
        <f t="shared" si="46"/>
        <v>39.6875</v>
      </c>
      <c r="AS40">
        <f t="shared" si="46"/>
        <v>38.6875</v>
      </c>
      <c r="AT40">
        <f t="shared" si="46"/>
        <v>37.6875</v>
      </c>
      <c r="AU40">
        <f t="shared" si="46"/>
        <v>36.6875</v>
      </c>
      <c r="AV40">
        <f t="shared" si="46"/>
        <v>35.6875</v>
      </c>
      <c r="AW40">
        <f t="shared" si="46"/>
        <v>34.6875</v>
      </c>
      <c r="AX40">
        <f t="shared" si="46"/>
        <v>33.6875</v>
      </c>
      <c r="AY40">
        <f t="shared" si="46"/>
        <v>32.6875</v>
      </c>
      <c r="AZ40">
        <f t="shared" si="46"/>
        <v>31.6875</v>
      </c>
      <c r="BA40">
        <f t="shared" si="46"/>
        <v>30.6875</v>
      </c>
      <c r="BB40">
        <f t="shared" si="46"/>
        <v>29.6875</v>
      </c>
      <c r="BC40">
        <f t="shared" si="46"/>
        <v>28.6875</v>
      </c>
      <c r="BD40">
        <f t="shared" si="46"/>
        <v>27.6875</v>
      </c>
      <c r="BE40">
        <f t="shared" si="46"/>
        <v>26.6875</v>
      </c>
      <c r="BF40">
        <f t="shared" si="46"/>
        <v>25.6875</v>
      </c>
      <c r="BG40">
        <f t="shared" si="46"/>
        <v>24.6875</v>
      </c>
      <c r="BH40">
        <f t="shared" si="46"/>
        <v>23.6875</v>
      </c>
      <c r="BI40">
        <f t="shared" si="46"/>
        <v>22.6875</v>
      </c>
      <c r="BJ40">
        <f t="shared" si="46"/>
        <v>21.6875</v>
      </c>
      <c r="BK40">
        <f t="shared" si="46"/>
        <v>20.75</v>
      </c>
      <c r="BL40">
        <f t="shared" si="46"/>
        <v>19.8125</v>
      </c>
      <c r="BM40">
        <f t="shared" si="46"/>
        <v>18.875</v>
      </c>
      <c r="BN40">
        <f t="shared" si="46"/>
        <v>17.9375</v>
      </c>
    </row>
    <row r="41" spans="1:66" x14ac:dyDescent="0.2">
      <c r="C41" s="1">
        <f>50+MAX(E41:BN41)</f>
        <v>0</v>
      </c>
      <c r="E41" s="85">
        <f>IF(E40&lt;=2,E1,-50)</f>
        <v>-50</v>
      </c>
      <c r="F41" s="85">
        <f t="shared" ref="F41:BN41" si="47">IF(F40&lt;=2,F1,-50)</f>
        <v>-50</v>
      </c>
      <c r="G41" s="85">
        <f t="shared" si="47"/>
        <v>-50</v>
      </c>
      <c r="H41" s="85">
        <f t="shared" si="47"/>
        <v>-50</v>
      </c>
      <c r="I41" s="85">
        <f t="shared" si="47"/>
        <v>-50</v>
      </c>
      <c r="J41" s="85">
        <f t="shared" si="47"/>
        <v>-50</v>
      </c>
      <c r="K41" s="85">
        <f t="shared" si="47"/>
        <v>-50</v>
      </c>
      <c r="L41" s="85">
        <f t="shared" si="47"/>
        <v>-50</v>
      </c>
      <c r="M41" s="85">
        <f t="shared" si="47"/>
        <v>-50</v>
      </c>
      <c r="N41" s="85">
        <f t="shared" si="47"/>
        <v>-50</v>
      </c>
      <c r="O41" s="85">
        <f t="shared" si="47"/>
        <v>-50</v>
      </c>
      <c r="P41" s="85">
        <f t="shared" si="47"/>
        <v>-50</v>
      </c>
      <c r="Q41" s="85">
        <f t="shared" si="47"/>
        <v>-50</v>
      </c>
      <c r="R41" s="85">
        <f t="shared" si="47"/>
        <v>-50</v>
      </c>
      <c r="S41" s="85">
        <f t="shared" si="47"/>
        <v>-50</v>
      </c>
      <c r="T41" s="85">
        <f t="shared" si="47"/>
        <v>-50</v>
      </c>
      <c r="U41" s="85">
        <f t="shared" si="47"/>
        <v>-50</v>
      </c>
      <c r="V41" s="85">
        <f t="shared" si="47"/>
        <v>-50</v>
      </c>
      <c r="W41" s="85">
        <f t="shared" si="47"/>
        <v>-50</v>
      </c>
      <c r="X41" s="85">
        <f t="shared" si="47"/>
        <v>-50</v>
      </c>
      <c r="Y41" s="85">
        <f t="shared" si="47"/>
        <v>-50</v>
      </c>
      <c r="Z41" s="85">
        <f t="shared" si="47"/>
        <v>-50</v>
      </c>
      <c r="AA41" s="85">
        <f t="shared" si="47"/>
        <v>-50</v>
      </c>
      <c r="AB41" s="85">
        <f t="shared" si="47"/>
        <v>-50</v>
      </c>
      <c r="AC41" s="85">
        <f t="shared" si="47"/>
        <v>-50</v>
      </c>
      <c r="AD41" s="85">
        <f t="shared" si="47"/>
        <v>-50</v>
      </c>
      <c r="AE41" s="85">
        <f t="shared" si="47"/>
        <v>-50</v>
      </c>
      <c r="AF41" s="85">
        <f t="shared" si="47"/>
        <v>-50</v>
      </c>
      <c r="AG41" s="85">
        <f t="shared" si="47"/>
        <v>-50</v>
      </c>
      <c r="AH41" s="85">
        <f t="shared" si="47"/>
        <v>-50</v>
      </c>
      <c r="AI41" s="85">
        <f t="shared" si="47"/>
        <v>-50</v>
      </c>
      <c r="AJ41" s="85">
        <f t="shared" si="47"/>
        <v>-50</v>
      </c>
      <c r="AK41" s="85">
        <f t="shared" si="47"/>
        <v>-50</v>
      </c>
      <c r="AL41" s="85">
        <f t="shared" si="47"/>
        <v>-50</v>
      </c>
      <c r="AM41" s="85">
        <f t="shared" si="47"/>
        <v>-50</v>
      </c>
      <c r="AN41" s="85">
        <f t="shared" si="47"/>
        <v>-50</v>
      </c>
      <c r="AO41" s="85">
        <f t="shared" si="47"/>
        <v>-50</v>
      </c>
      <c r="AP41" s="85">
        <f t="shared" si="47"/>
        <v>-50</v>
      </c>
      <c r="AQ41" s="85">
        <f t="shared" si="47"/>
        <v>-50</v>
      </c>
      <c r="AR41" s="85">
        <f t="shared" si="47"/>
        <v>-50</v>
      </c>
      <c r="AS41" s="85">
        <f t="shared" si="47"/>
        <v>-50</v>
      </c>
      <c r="AT41" s="85">
        <f t="shared" si="47"/>
        <v>-50</v>
      </c>
      <c r="AU41" s="85">
        <f t="shared" si="47"/>
        <v>-50</v>
      </c>
      <c r="AV41" s="85">
        <f t="shared" si="47"/>
        <v>-50</v>
      </c>
      <c r="AW41" s="85">
        <f t="shared" si="47"/>
        <v>-50</v>
      </c>
      <c r="AX41" s="85">
        <f t="shared" si="47"/>
        <v>-50</v>
      </c>
      <c r="AY41" s="85">
        <f t="shared" si="47"/>
        <v>-50</v>
      </c>
      <c r="AZ41" s="85">
        <f t="shared" si="47"/>
        <v>-50</v>
      </c>
      <c r="BA41" s="85">
        <f t="shared" si="47"/>
        <v>-50</v>
      </c>
      <c r="BB41" s="85">
        <f t="shared" si="47"/>
        <v>-50</v>
      </c>
      <c r="BC41" s="85">
        <f t="shared" si="47"/>
        <v>-50</v>
      </c>
      <c r="BD41" s="85">
        <f t="shared" si="47"/>
        <v>-50</v>
      </c>
      <c r="BE41" s="85">
        <f t="shared" si="47"/>
        <v>-50</v>
      </c>
      <c r="BF41" s="85">
        <f t="shared" si="47"/>
        <v>-50</v>
      </c>
      <c r="BG41" s="85">
        <f t="shared" si="47"/>
        <v>-50</v>
      </c>
      <c r="BH41" s="85">
        <f t="shared" si="47"/>
        <v>-50</v>
      </c>
      <c r="BI41" s="85">
        <f t="shared" si="47"/>
        <v>-50</v>
      </c>
      <c r="BJ41" s="85">
        <f t="shared" si="47"/>
        <v>-50</v>
      </c>
      <c r="BK41" s="85">
        <f t="shared" si="47"/>
        <v>-50</v>
      </c>
      <c r="BL41" s="85">
        <f t="shared" si="47"/>
        <v>-50</v>
      </c>
      <c r="BM41" s="85">
        <f t="shared" si="47"/>
        <v>-50</v>
      </c>
      <c r="BN41" s="85">
        <f t="shared" si="47"/>
        <v>-50</v>
      </c>
    </row>
    <row r="42" spans="1:66" x14ac:dyDescent="0.2">
      <c r="A42" s="20"/>
      <c r="B42" s="20"/>
      <c r="C42" s="20"/>
      <c r="D42" s="20">
        <f>SUM(D21:D36)</f>
        <v>779</v>
      </c>
      <c r="E42" s="20">
        <f>SUM(E21:E36)</f>
        <v>1259</v>
      </c>
      <c r="F42" s="20">
        <f>SUM(F21:F36)</f>
        <v>1243</v>
      </c>
      <c r="G42" s="20">
        <f t="shared" ref="G42:BN42" si="48">SUM(G21:G36)</f>
        <v>1227</v>
      </c>
      <c r="H42" s="20">
        <f t="shared" si="48"/>
        <v>1211</v>
      </c>
      <c r="I42" s="20">
        <f t="shared" si="48"/>
        <v>1195</v>
      </c>
      <c r="J42" s="20">
        <f t="shared" si="48"/>
        <v>1179</v>
      </c>
      <c r="K42" s="20">
        <f t="shared" si="48"/>
        <v>1163</v>
      </c>
      <c r="L42" s="20">
        <f t="shared" si="48"/>
        <v>1147</v>
      </c>
      <c r="M42" s="20">
        <f t="shared" si="48"/>
        <v>1131</v>
      </c>
      <c r="N42" s="20">
        <f t="shared" si="48"/>
        <v>1115</v>
      </c>
      <c r="O42" s="20">
        <f t="shared" si="48"/>
        <v>1099</v>
      </c>
      <c r="P42" s="20">
        <f t="shared" si="48"/>
        <v>1083</v>
      </c>
      <c r="Q42" s="20">
        <f t="shared" si="48"/>
        <v>1067</v>
      </c>
      <c r="R42" s="20">
        <f t="shared" si="48"/>
        <v>1051</v>
      </c>
      <c r="S42" s="20">
        <f t="shared" si="48"/>
        <v>1035</v>
      </c>
      <c r="T42" s="20">
        <f t="shared" si="48"/>
        <v>1019</v>
      </c>
      <c r="U42" s="20">
        <f t="shared" si="48"/>
        <v>1003</v>
      </c>
      <c r="V42" s="20">
        <f t="shared" si="48"/>
        <v>987</v>
      </c>
      <c r="W42" s="20">
        <f t="shared" si="48"/>
        <v>971</v>
      </c>
      <c r="X42" s="20">
        <f t="shared" si="48"/>
        <v>955</v>
      </c>
      <c r="Y42" s="20">
        <f t="shared" si="48"/>
        <v>939</v>
      </c>
      <c r="Z42" s="20">
        <f t="shared" si="48"/>
        <v>923</v>
      </c>
      <c r="AA42" s="20">
        <f t="shared" si="48"/>
        <v>907</v>
      </c>
      <c r="AB42" s="20">
        <f t="shared" si="48"/>
        <v>891</v>
      </c>
      <c r="AC42" s="20">
        <f t="shared" si="48"/>
        <v>875</v>
      </c>
      <c r="AD42" s="20">
        <f t="shared" si="48"/>
        <v>859</v>
      </c>
      <c r="AE42" s="20">
        <f t="shared" si="48"/>
        <v>843</v>
      </c>
      <c r="AF42" s="20">
        <f t="shared" si="48"/>
        <v>827</v>
      </c>
      <c r="AG42" s="20">
        <f t="shared" si="48"/>
        <v>811</v>
      </c>
      <c r="AH42" s="20">
        <f t="shared" si="48"/>
        <v>795</v>
      </c>
      <c r="AI42" s="20">
        <f t="shared" si="48"/>
        <v>779</v>
      </c>
      <c r="AJ42" s="20">
        <f t="shared" si="48"/>
        <v>763</v>
      </c>
      <c r="AK42" s="20">
        <f t="shared" si="48"/>
        <v>747</v>
      </c>
      <c r="AL42" s="20">
        <f t="shared" si="48"/>
        <v>731</v>
      </c>
      <c r="AM42" s="20">
        <f t="shared" si="48"/>
        <v>715</v>
      </c>
      <c r="AN42" s="20">
        <f t="shared" si="48"/>
        <v>699</v>
      </c>
      <c r="AO42" s="20">
        <f t="shared" si="48"/>
        <v>683</v>
      </c>
      <c r="AP42" s="20">
        <f t="shared" si="48"/>
        <v>667</v>
      </c>
      <c r="AQ42" s="20">
        <f t="shared" si="48"/>
        <v>651</v>
      </c>
      <c r="AR42" s="20">
        <f t="shared" si="48"/>
        <v>635</v>
      </c>
      <c r="AS42" s="20">
        <f t="shared" si="48"/>
        <v>619</v>
      </c>
      <c r="AT42" s="20">
        <f t="shared" si="48"/>
        <v>603</v>
      </c>
      <c r="AU42" s="20">
        <f t="shared" si="48"/>
        <v>587</v>
      </c>
      <c r="AV42" s="20">
        <f t="shared" si="48"/>
        <v>571</v>
      </c>
      <c r="AW42" s="20">
        <f t="shared" si="48"/>
        <v>555</v>
      </c>
      <c r="AX42" s="20">
        <f t="shared" si="48"/>
        <v>539</v>
      </c>
      <c r="AY42" s="20">
        <f t="shared" si="48"/>
        <v>523</v>
      </c>
      <c r="AZ42" s="20">
        <f t="shared" si="48"/>
        <v>507</v>
      </c>
      <c r="BA42" s="20">
        <f t="shared" si="48"/>
        <v>491</v>
      </c>
      <c r="BB42" s="20">
        <f t="shared" si="48"/>
        <v>475</v>
      </c>
      <c r="BC42" s="20">
        <f t="shared" si="48"/>
        <v>459</v>
      </c>
      <c r="BD42" s="20">
        <f t="shared" si="48"/>
        <v>443</v>
      </c>
      <c r="BE42" s="20">
        <f t="shared" si="48"/>
        <v>427</v>
      </c>
      <c r="BF42" s="20">
        <f t="shared" si="48"/>
        <v>411</v>
      </c>
      <c r="BG42" s="20">
        <f t="shared" si="48"/>
        <v>395</v>
      </c>
      <c r="BH42" s="20">
        <f t="shared" si="48"/>
        <v>379</v>
      </c>
      <c r="BI42" s="20">
        <f t="shared" si="48"/>
        <v>363</v>
      </c>
      <c r="BJ42" s="20">
        <f t="shared" si="48"/>
        <v>347</v>
      </c>
      <c r="BK42" s="20">
        <f t="shared" si="48"/>
        <v>332</v>
      </c>
      <c r="BL42" s="20">
        <f t="shared" si="48"/>
        <v>317</v>
      </c>
      <c r="BM42" s="20">
        <f t="shared" si="48"/>
        <v>302</v>
      </c>
      <c r="BN42" s="20">
        <f t="shared" si="48"/>
        <v>287</v>
      </c>
    </row>
    <row r="43" spans="1:66" s="2" customFormat="1" x14ac:dyDescent="0.2">
      <c r="A43" s="3">
        <f ca="1">A1</f>
        <v>0</v>
      </c>
      <c r="C43" s="2" t="s">
        <v>0</v>
      </c>
      <c r="D43" s="2" t="s">
        <v>1</v>
      </c>
      <c r="E43" s="3">
        <v>30</v>
      </c>
      <c r="F43" s="2">
        <f>E43-1</f>
        <v>29</v>
      </c>
      <c r="G43" s="2">
        <f t="shared" ref="G43:AN43" si="49">F43-1</f>
        <v>28</v>
      </c>
      <c r="H43" s="2">
        <f t="shared" si="49"/>
        <v>27</v>
      </c>
      <c r="I43" s="2">
        <f t="shared" si="49"/>
        <v>26</v>
      </c>
      <c r="J43" s="2">
        <f t="shared" si="49"/>
        <v>25</v>
      </c>
      <c r="K43" s="2">
        <f t="shared" si="49"/>
        <v>24</v>
      </c>
      <c r="L43" s="2">
        <f t="shared" si="49"/>
        <v>23</v>
      </c>
      <c r="M43" s="2">
        <f t="shared" si="49"/>
        <v>22</v>
      </c>
      <c r="N43" s="2">
        <f t="shared" si="49"/>
        <v>21</v>
      </c>
      <c r="O43" s="2">
        <f t="shared" si="49"/>
        <v>20</v>
      </c>
      <c r="P43" s="2">
        <f t="shared" si="49"/>
        <v>19</v>
      </c>
      <c r="Q43" s="2">
        <f t="shared" si="49"/>
        <v>18</v>
      </c>
      <c r="R43" s="2">
        <f t="shared" si="49"/>
        <v>17</v>
      </c>
      <c r="S43" s="2">
        <f t="shared" si="49"/>
        <v>16</v>
      </c>
      <c r="T43" s="2">
        <f t="shared" si="49"/>
        <v>15</v>
      </c>
      <c r="U43" s="2">
        <f t="shared" si="49"/>
        <v>14</v>
      </c>
      <c r="V43" s="2">
        <f t="shared" si="49"/>
        <v>13</v>
      </c>
      <c r="W43" s="2">
        <f t="shared" si="49"/>
        <v>12</v>
      </c>
      <c r="X43" s="2">
        <f t="shared" si="49"/>
        <v>11</v>
      </c>
      <c r="Y43" s="2">
        <f t="shared" si="49"/>
        <v>10</v>
      </c>
      <c r="Z43" s="2">
        <f t="shared" si="49"/>
        <v>9</v>
      </c>
      <c r="AA43" s="2">
        <f t="shared" si="49"/>
        <v>8</v>
      </c>
      <c r="AB43" s="2">
        <f t="shared" si="49"/>
        <v>7</v>
      </c>
      <c r="AC43" s="2">
        <f t="shared" si="49"/>
        <v>6</v>
      </c>
      <c r="AD43" s="2">
        <f t="shared" si="49"/>
        <v>5</v>
      </c>
      <c r="AE43" s="2">
        <f t="shared" si="49"/>
        <v>4</v>
      </c>
      <c r="AF43" s="2">
        <f t="shared" si="49"/>
        <v>3</v>
      </c>
      <c r="AG43" s="2">
        <f t="shared" si="49"/>
        <v>2</v>
      </c>
      <c r="AH43" s="2">
        <f t="shared" si="49"/>
        <v>1</v>
      </c>
      <c r="AI43" s="2">
        <f t="shared" si="49"/>
        <v>0</v>
      </c>
      <c r="AJ43" s="2">
        <f t="shared" si="49"/>
        <v>-1</v>
      </c>
      <c r="AK43" s="2">
        <f t="shared" si="49"/>
        <v>-2</v>
      </c>
      <c r="AL43" s="2">
        <f t="shared" si="49"/>
        <v>-3</v>
      </c>
      <c r="AM43" s="2">
        <f t="shared" si="49"/>
        <v>-4</v>
      </c>
      <c r="AN43" s="2">
        <f t="shared" si="49"/>
        <v>-5</v>
      </c>
      <c r="AO43" s="2">
        <f>AN43-1</f>
        <v>-6</v>
      </c>
      <c r="AP43" s="2">
        <f>AO43-1</f>
        <v>-7</v>
      </c>
      <c r="AQ43" s="2">
        <f>AP43-1</f>
        <v>-8</v>
      </c>
      <c r="AR43" s="2">
        <f>AQ43-1</f>
        <v>-9</v>
      </c>
      <c r="AS43" s="2">
        <f t="shared" ref="AS43:BN43" si="50">AR43-1</f>
        <v>-10</v>
      </c>
      <c r="AT43" s="2">
        <f t="shared" si="50"/>
        <v>-11</v>
      </c>
      <c r="AU43" s="2">
        <f t="shared" si="50"/>
        <v>-12</v>
      </c>
      <c r="AV43" s="2">
        <f t="shared" si="50"/>
        <v>-13</v>
      </c>
      <c r="AW43" s="2">
        <f t="shared" si="50"/>
        <v>-14</v>
      </c>
      <c r="AX43" s="2">
        <f t="shared" si="50"/>
        <v>-15</v>
      </c>
      <c r="AY43" s="2">
        <f t="shared" si="50"/>
        <v>-16</v>
      </c>
      <c r="AZ43" s="2">
        <f t="shared" si="50"/>
        <v>-17</v>
      </c>
      <c r="BA43" s="2">
        <f t="shared" si="50"/>
        <v>-18</v>
      </c>
      <c r="BB43" s="2">
        <f t="shared" si="50"/>
        <v>-19</v>
      </c>
      <c r="BC43" s="2">
        <f t="shared" si="50"/>
        <v>-20</v>
      </c>
      <c r="BD43" s="2">
        <f t="shared" si="50"/>
        <v>-21</v>
      </c>
      <c r="BE43" s="2">
        <f t="shared" si="50"/>
        <v>-22</v>
      </c>
      <c r="BF43" s="2">
        <f t="shared" si="50"/>
        <v>-23</v>
      </c>
      <c r="BG43" s="2">
        <f t="shared" si="50"/>
        <v>-24</v>
      </c>
      <c r="BH43" s="2">
        <f t="shared" si="50"/>
        <v>-25</v>
      </c>
      <c r="BI43" s="2">
        <f t="shared" si="50"/>
        <v>-26</v>
      </c>
      <c r="BJ43" s="2">
        <f t="shared" si="50"/>
        <v>-27</v>
      </c>
      <c r="BK43" s="2">
        <f t="shared" si="50"/>
        <v>-28</v>
      </c>
      <c r="BL43" s="2">
        <f t="shared" si="50"/>
        <v>-29</v>
      </c>
      <c r="BM43" s="2">
        <f t="shared" si="50"/>
        <v>-30</v>
      </c>
      <c r="BN43" s="2">
        <f t="shared" si="50"/>
        <v>-31</v>
      </c>
    </row>
    <row r="44" spans="1:66" x14ac:dyDescent="0.2">
      <c r="B44" s="6">
        <f>ROUND(B2,0)</f>
        <v>0</v>
      </c>
      <c r="C44">
        <v>100</v>
      </c>
      <c r="D44" s="1">
        <v>27</v>
      </c>
      <c r="E44">
        <f t="shared" ref="E44:T59" si="51">IF($D44+E$1&lt;0,0,$D44+E$1)</f>
        <v>57</v>
      </c>
      <c r="F44">
        <f t="shared" si="51"/>
        <v>56</v>
      </c>
      <c r="G44">
        <f t="shared" si="51"/>
        <v>55</v>
      </c>
      <c r="H44">
        <f t="shared" si="51"/>
        <v>54</v>
      </c>
      <c r="I44">
        <f t="shared" si="51"/>
        <v>53</v>
      </c>
      <c r="J44">
        <f t="shared" si="51"/>
        <v>52</v>
      </c>
      <c r="K44">
        <f t="shared" si="51"/>
        <v>51</v>
      </c>
      <c r="L44">
        <f t="shared" si="51"/>
        <v>50</v>
      </c>
      <c r="M44">
        <f t="shared" si="51"/>
        <v>49</v>
      </c>
      <c r="N44">
        <f t="shared" si="51"/>
        <v>48</v>
      </c>
      <c r="O44">
        <f t="shared" si="51"/>
        <v>47</v>
      </c>
      <c r="P44">
        <f t="shared" si="51"/>
        <v>46</v>
      </c>
      <c r="Q44">
        <f t="shared" si="51"/>
        <v>45</v>
      </c>
      <c r="R44">
        <f t="shared" si="51"/>
        <v>44</v>
      </c>
      <c r="S44">
        <f t="shared" si="51"/>
        <v>43</v>
      </c>
      <c r="T44">
        <f t="shared" si="51"/>
        <v>42</v>
      </c>
      <c r="U44">
        <f t="shared" ref="U44:AJ59" si="52">IF($D44+U$1&lt;0,0,$D44+U$1)</f>
        <v>41</v>
      </c>
      <c r="V44">
        <f t="shared" si="52"/>
        <v>40</v>
      </c>
      <c r="W44">
        <f t="shared" si="52"/>
        <v>39</v>
      </c>
      <c r="X44">
        <f t="shared" si="52"/>
        <v>38</v>
      </c>
      <c r="Y44">
        <f t="shared" si="52"/>
        <v>37</v>
      </c>
      <c r="Z44">
        <f t="shared" si="52"/>
        <v>36</v>
      </c>
      <c r="AA44">
        <f t="shared" si="52"/>
        <v>35</v>
      </c>
      <c r="AB44">
        <f t="shared" si="52"/>
        <v>34</v>
      </c>
      <c r="AC44">
        <f t="shared" si="52"/>
        <v>33</v>
      </c>
      <c r="AD44">
        <f t="shared" si="52"/>
        <v>32</v>
      </c>
      <c r="AE44">
        <f t="shared" si="52"/>
        <v>31</v>
      </c>
      <c r="AF44">
        <f t="shared" si="52"/>
        <v>30</v>
      </c>
      <c r="AG44">
        <f t="shared" si="52"/>
        <v>29</v>
      </c>
      <c r="AH44">
        <f t="shared" si="52"/>
        <v>28</v>
      </c>
      <c r="AI44">
        <f t="shared" si="52"/>
        <v>27</v>
      </c>
      <c r="AJ44">
        <f t="shared" si="52"/>
        <v>26</v>
      </c>
      <c r="AK44">
        <f t="shared" ref="AK44:AZ59" si="53">IF($D44+AK$1&lt;0,0,$D44+AK$1)</f>
        <v>25</v>
      </c>
      <c r="AL44">
        <f t="shared" si="53"/>
        <v>24</v>
      </c>
      <c r="AM44">
        <f t="shared" si="53"/>
        <v>23</v>
      </c>
      <c r="AN44">
        <f t="shared" si="53"/>
        <v>22</v>
      </c>
      <c r="AO44">
        <f t="shared" si="53"/>
        <v>21</v>
      </c>
      <c r="AP44">
        <f t="shared" si="53"/>
        <v>20</v>
      </c>
      <c r="AQ44">
        <f t="shared" si="53"/>
        <v>19</v>
      </c>
      <c r="AR44">
        <f t="shared" si="53"/>
        <v>18</v>
      </c>
      <c r="AS44">
        <f t="shared" si="53"/>
        <v>17</v>
      </c>
      <c r="AT44">
        <f t="shared" si="53"/>
        <v>16</v>
      </c>
      <c r="AU44">
        <f t="shared" si="53"/>
        <v>15</v>
      </c>
      <c r="AV44">
        <f t="shared" si="53"/>
        <v>14</v>
      </c>
      <c r="AW44">
        <f t="shared" si="53"/>
        <v>13</v>
      </c>
      <c r="AX44">
        <f t="shared" si="53"/>
        <v>12</v>
      </c>
      <c r="AY44">
        <f t="shared" si="53"/>
        <v>11</v>
      </c>
      <c r="AZ44">
        <f t="shared" si="53"/>
        <v>10</v>
      </c>
      <c r="BA44">
        <f t="shared" ref="BA44:BN59" si="54">IF($D44+BA$1&lt;0,0,$D44+BA$1)</f>
        <v>9</v>
      </c>
      <c r="BB44">
        <f t="shared" si="54"/>
        <v>8</v>
      </c>
      <c r="BC44">
        <f t="shared" si="54"/>
        <v>7</v>
      </c>
      <c r="BD44">
        <f t="shared" si="54"/>
        <v>6</v>
      </c>
      <c r="BE44">
        <f t="shared" si="54"/>
        <v>5</v>
      </c>
      <c r="BF44">
        <f t="shared" si="54"/>
        <v>4</v>
      </c>
      <c r="BG44">
        <f t="shared" si="54"/>
        <v>3</v>
      </c>
      <c r="BH44">
        <f t="shared" si="54"/>
        <v>2</v>
      </c>
      <c r="BI44">
        <f t="shared" si="54"/>
        <v>1</v>
      </c>
      <c r="BJ44">
        <f t="shared" si="54"/>
        <v>0</v>
      </c>
      <c r="BK44">
        <f t="shared" si="54"/>
        <v>0</v>
      </c>
      <c r="BL44">
        <f t="shared" si="54"/>
        <v>0</v>
      </c>
      <c r="BM44">
        <f t="shared" si="54"/>
        <v>0</v>
      </c>
      <c r="BN44">
        <f t="shared" si="54"/>
        <v>0</v>
      </c>
    </row>
    <row r="45" spans="1:66" x14ac:dyDescent="0.2">
      <c r="B45" s="6">
        <f t="shared" ref="B45:B61" si="55">ROUND(B3,0)</f>
        <v>0</v>
      </c>
      <c r="C45" s="83">
        <v>125</v>
      </c>
      <c r="D45" s="1">
        <v>32</v>
      </c>
      <c r="E45">
        <f t="shared" si="51"/>
        <v>62</v>
      </c>
      <c r="F45">
        <f t="shared" si="51"/>
        <v>61</v>
      </c>
      <c r="G45">
        <f t="shared" si="51"/>
        <v>60</v>
      </c>
      <c r="H45">
        <f t="shared" si="51"/>
        <v>59</v>
      </c>
      <c r="I45">
        <f t="shared" si="51"/>
        <v>58</v>
      </c>
      <c r="J45">
        <f t="shared" si="51"/>
        <v>57</v>
      </c>
      <c r="K45">
        <f t="shared" si="51"/>
        <v>56</v>
      </c>
      <c r="L45">
        <f t="shared" si="51"/>
        <v>55</v>
      </c>
      <c r="M45">
        <f t="shared" si="51"/>
        <v>54</v>
      </c>
      <c r="N45">
        <f t="shared" si="51"/>
        <v>53</v>
      </c>
      <c r="O45">
        <f t="shared" si="51"/>
        <v>52</v>
      </c>
      <c r="P45">
        <f t="shared" si="51"/>
        <v>51</v>
      </c>
      <c r="Q45">
        <f t="shared" si="51"/>
        <v>50</v>
      </c>
      <c r="R45">
        <f t="shared" si="51"/>
        <v>49</v>
      </c>
      <c r="S45">
        <f t="shared" si="51"/>
        <v>48</v>
      </c>
      <c r="T45">
        <f t="shared" si="51"/>
        <v>47</v>
      </c>
      <c r="U45">
        <f t="shared" si="52"/>
        <v>46</v>
      </c>
      <c r="V45">
        <f t="shared" si="52"/>
        <v>45</v>
      </c>
      <c r="W45">
        <f t="shared" si="52"/>
        <v>44</v>
      </c>
      <c r="X45">
        <f t="shared" si="52"/>
        <v>43</v>
      </c>
      <c r="Y45">
        <f t="shared" si="52"/>
        <v>42</v>
      </c>
      <c r="Z45">
        <f t="shared" si="52"/>
        <v>41</v>
      </c>
      <c r="AA45">
        <f t="shared" si="52"/>
        <v>40</v>
      </c>
      <c r="AB45">
        <f t="shared" si="52"/>
        <v>39</v>
      </c>
      <c r="AC45">
        <f t="shared" si="52"/>
        <v>38</v>
      </c>
      <c r="AD45">
        <f t="shared" si="52"/>
        <v>37</v>
      </c>
      <c r="AE45">
        <f t="shared" si="52"/>
        <v>36</v>
      </c>
      <c r="AF45">
        <f t="shared" si="52"/>
        <v>35</v>
      </c>
      <c r="AG45">
        <f t="shared" si="52"/>
        <v>34</v>
      </c>
      <c r="AH45">
        <f t="shared" si="52"/>
        <v>33</v>
      </c>
      <c r="AI45">
        <f t="shared" si="52"/>
        <v>32</v>
      </c>
      <c r="AJ45">
        <f t="shared" si="52"/>
        <v>31</v>
      </c>
      <c r="AK45">
        <f t="shared" si="53"/>
        <v>30</v>
      </c>
      <c r="AL45">
        <f t="shared" si="53"/>
        <v>29</v>
      </c>
      <c r="AM45">
        <f t="shared" si="53"/>
        <v>28</v>
      </c>
      <c r="AN45">
        <f t="shared" si="53"/>
        <v>27</v>
      </c>
      <c r="AO45">
        <f t="shared" si="53"/>
        <v>26</v>
      </c>
      <c r="AP45">
        <f t="shared" si="53"/>
        <v>25</v>
      </c>
      <c r="AQ45">
        <f t="shared" si="53"/>
        <v>24</v>
      </c>
      <c r="AR45">
        <f t="shared" si="53"/>
        <v>23</v>
      </c>
      <c r="AS45">
        <f t="shared" si="53"/>
        <v>22</v>
      </c>
      <c r="AT45">
        <f t="shared" si="53"/>
        <v>21</v>
      </c>
      <c r="AU45">
        <f t="shared" si="53"/>
        <v>20</v>
      </c>
      <c r="AV45">
        <f t="shared" si="53"/>
        <v>19</v>
      </c>
      <c r="AW45">
        <f t="shared" si="53"/>
        <v>18</v>
      </c>
      <c r="AX45">
        <f t="shared" si="53"/>
        <v>17</v>
      </c>
      <c r="AY45">
        <f t="shared" si="53"/>
        <v>16</v>
      </c>
      <c r="AZ45">
        <f t="shared" si="53"/>
        <v>15</v>
      </c>
      <c r="BA45">
        <f t="shared" si="54"/>
        <v>14</v>
      </c>
      <c r="BB45">
        <f t="shared" si="54"/>
        <v>13</v>
      </c>
      <c r="BC45">
        <f t="shared" si="54"/>
        <v>12</v>
      </c>
      <c r="BD45">
        <f t="shared" si="54"/>
        <v>11</v>
      </c>
      <c r="BE45">
        <f t="shared" si="54"/>
        <v>10</v>
      </c>
      <c r="BF45">
        <f t="shared" si="54"/>
        <v>9</v>
      </c>
      <c r="BG45">
        <f t="shared" si="54"/>
        <v>8</v>
      </c>
      <c r="BH45">
        <f t="shared" si="54"/>
        <v>7</v>
      </c>
      <c r="BI45">
        <f t="shared" si="54"/>
        <v>6</v>
      </c>
      <c r="BJ45">
        <f t="shared" si="54"/>
        <v>5</v>
      </c>
      <c r="BK45">
        <f t="shared" si="54"/>
        <v>4</v>
      </c>
      <c r="BL45">
        <f t="shared" si="54"/>
        <v>3</v>
      </c>
      <c r="BM45">
        <f t="shared" si="54"/>
        <v>2</v>
      </c>
      <c r="BN45">
        <f t="shared" si="54"/>
        <v>1</v>
      </c>
    </row>
    <row r="46" spans="1:66" x14ac:dyDescent="0.2">
      <c r="B46" s="6">
        <f t="shared" si="55"/>
        <v>0</v>
      </c>
      <c r="C46" s="83">
        <v>160</v>
      </c>
      <c r="D46" s="1">
        <v>37</v>
      </c>
      <c r="E46">
        <f t="shared" si="51"/>
        <v>67</v>
      </c>
      <c r="F46">
        <f t="shared" si="51"/>
        <v>66</v>
      </c>
      <c r="G46">
        <f t="shared" si="51"/>
        <v>65</v>
      </c>
      <c r="H46">
        <f t="shared" si="51"/>
        <v>64</v>
      </c>
      <c r="I46">
        <f t="shared" si="51"/>
        <v>63</v>
      </c>
      <c r="J46">
        <f t="shared" si="51"/>
        <v>62</v>
      </c>
      <c r="K46">
        <f t="shared" si="51"/>
        <v>61</v>
      </c>
      <c r="L46">
        <f t="shared" si="51"/>
        <v>60</v>
      </c>
      <c r="M46">
        <f t="shared" si="51"/>
        <v>59</v>
      </c>
      <c r="N46">
        <f t="shared" si="51"/>
        <v>58</v>
      </c>
      <c r="O46">
        <f t="shared" si="51"/>
        <v>57</v>
      </c>
      <c r="P46">
        <f t="shared" si="51"/>
        <v>56</v>
      </c>
      <c r="Q46">
        <f t="shared" si="51"/>
        <v>55</v>
      </c>
      <c r="R46">
        <f t="shared" si="51"/>
        <v>54</v>
      </c>
      <c r="S46">
        <f t="shared" si="51"/>
        <v>53</v>
      </c>
      <c r="T46">
        <f t="shared" si="51"/>
        <v>52</v>
      </c>
      <c r="U46">
        <f t="shared" si="52"/>
        <v>51</v>
      </c>
      <c r="V46">
        <f t="shared" si="52"/>
        <v>50</v>
      </c>
      <c r="W46">
        <f t="shared" si="52"/>
        <v>49</v>
      </c>
      <c r="X46">
        <f t="shared" si="52"/>
        <v>48</v>
      </c>
      <c r="Y46">
        <f t="shared" si="52"/>
        <v>47</v>
      </c>
      <c r="Z46">
        <f t="shared" si="52"/>
        <v>46</v>
      </c>
      <c r="AA46">
        <f t="shared" si="52"/>
        <v>45</v>
      </c>
      <c r="AB46">
        <f t="shared" si="52"/>
        <v>44</v>
      </c>
      <c r="AC46">
        <f t="shared" si="52"/>
        <v>43</v>
      </c>
      <c r="AD46">
        <f t="shared" si="52"/>
        <v>42</v>
      </c>
      <c r="AE46">
        <f t="shared" si="52"/>
        <v>41</v>
      </c>
      <c r="AF46">
        <f t="shared" si="52"/>
        <v>40</v>
      </c>
      <c r="AG46">
        <f t="shared" si="52"/>
        <v>39</v>
      </c>
      <c r="AH46">
        <f t="shared" si="52"/>
        <v>38</v>
      </c>
      <c r="AI46">
        <f t="shared" si="52"/>
        <v>37</v>
      </c>
      <c r="AJ46">
        <f t="shared" si="52"/>
        <v>36</v>
      </c>
      <c r="AK46">
        <f t="shared" si="53"/>
        <v>35</v>
      </c>
      <c r="AL46">
        <f t="shared" si="53"/>
        <v>34</v>
      </c>
      <c r="AM46">
        <f t="shared" si="53"/>
        <v>33</v>
      </c>
      <c r="AN46">
        <f t="shared" si="53"/>
        <v>32</v>
      </c>
      <c r="AO46">
        <f t="shared" si="53"/>
        <v>31</v>
      </c>
      <c r="AP46">
        <f t="shared" si="53"/>
        <v>30</v>
      </c>
      <c r="AQ46">
        <f t="shared" si="53"/>
        <v>29</v>
      </c>
      <c r="AR46">
        <f t="shared" si="53"/>
        <v>28</v>
      </c>
      <c r="AS46">
        <f t="shared" si="53"/>
        <v>27</v>
      </c>
      <c r="AT46">
        <f t="shared" si="53"/>
        <v>26</v>
      </c>
      <c r="AU46">
        <f t="shared" si="53"/>
        <v>25</v>
      </c>
      <c r="AV46">
        <f t="shared" si="53"/>
        <v>24</v>
      </c>
      <c r="AW46">
        <f t="shared" si="53"/>
        <v>23</v>
      </c>
      <c r="AX46">
        <f t="shared" si="53"/>
        <v>22</v>
      </c>
      <c r="AY46">
        <f t="shared" si="53"/>
        <v>21</v>
      </c>
      <c r="AZ46">
        <f t="shared" si="53"/>
        <v>20</v>
      </c>
      <c r="BA46">
        <f t="shared" si="54"/>
        <v>19</v>
      </c>
      <c r="BB46">
        <f t="shared" si="54"/>
        <v>18</v>
      </c>
      <c r="BC46">
        <f t="shared" si="54"/>
        <v>17</v>
      </c>
      <c r="BD46">
        <f t="shared" si="54"/>
        <v>16</v>
      </c>
      <c r="BE46">
        <f t="shared" si="54"/>
        <v>15</v>
      </c>
      <c r="BF46">
        <f t="shared" si="54"/>
        <v>14</v>
      </c>
      <c r="BG46">
        <f t="shared" si="54"/>
        <v>13</v>
      </c>
      <c r="BH46">
        <f t="shared" si="54"/>
        <v>12</v>
      </c>
      <c r="BI46">
        <f t="shared" si="54"/>
        <v>11</v>
      </c>
      <c r="BJ46">
        <f t="shared" si="54"/>
        <v>10</v>
      </c>
      <c r="BK46">
        <f t="shared" si="54"/>
        <v>9</v>
      </c>
      <c r="BL46">
        <f t="shared" si="54"/>
        <v>8</v>
      </c>
      <c r="BM46">
        <f t="shared" si="54"/>
        <v>7</v>
      </c>
      <c r="BN46">
        <f t="shared" si="54"/>
        <v>6</v>
      </c>
    </row>
    <row r="47" spans="1:66" x14ac:dyDescent="0.2">
      <c r="B47" s="6">
        <f t="shared" si="55"/>
        <v>0</v>
      </c>
      <c r="C47" s="83">
        <v>200</v>
      </c>
      <c r="D47" s="1">
        <v>42</v>
      </c>
      <c r="E47">
        <f t="shared" si="51"/>
        <v>72</v>
      </c>
      <c r="F47">
        <f t="shared" si="51"/>
        <v>71</v>
      </c>
      <c r="G47">
        <f t="shared" si="51"/>
        <v>70</v>
      </c>
      <c r="H47">
        <f t="shared" si="51"/>
        <v>69</v>
      </c>
      <c r="I47">
        <f t="shared" si="51"/>
        <v>68</v>
      </c>
      <c r="J47">
        <f t="shared" si="51"/>
        <v>67</v>
      </c>
      <c r="K47">
        <f t="shared" si="51"/>
        <v>66</v>
      </c>
      <c r="L47">
        <f t="shared" si="51"/>
        <v>65</v>
      </c>
      <c r="M47">
        <f t="shared" si="51"/>
        <v>64</v>
      </c>
      <c r="N47">
        <f t="shared" si="51"/>
        <v>63</v>
      </c>
      <c r="O47">
        <f t="shared" si="51"/>
        <v>62</v>
      </c>
      <c r="P47">
        <f t="shared" si="51"/>
        <v>61</v>
      </c>
      <c r="Q47">
        <f t="shared" si="51"/>
        <v>60</v>
      </c>
      <c r="R47">
        <f t="shared" si="51"/>
        <v>59</v>
      </c>
      <c r="S47">
        <f t="shared" si="51"/>
        <v>58</v>
      </c>
      <c r="T47">
        <f t="shared" si="51"/>
        <v>57</v>
      </c>
      <c r="U47">
        <f t="shared" si="52"/>
        <v>56</v>
      </c>
      <c r="V47">
        <f t="shared" si="52"/>
        <v>55</v>
      </c>
      <c r="W47">
        <f t="shared" si="52"/>
        <v>54</v>
      </c>
      <c r="X47">
        <f t="shared" si="52"/>
        <v>53</v>
      </c>
      <c r="Y47">
        <f t="shared" si="52"/>
        <v>52</v>
      </c>
      <c r="Z47">
        <f t="shared" si="52"/>
        <v>51</v>
      </c>
      <c r="AA47">
        <f t="shared" si="52"/>
        <v>50</v>
      </c>
      <c r="AB47">
        <f t="shared" si="52"/>
        <v>49</v>
      </c>
      <c r="AC47">
        <f t="shared" si="52"/>
        <v>48</v>
      </c>
      <c r="AD47">
        <f t="shared" si="52"/>
        <v>47</v>
      </c>
      <c r="AE47">
        <f t="shared" si="52"/>
        <v>46</v>
      </c>
      <c r="AF47">
        <f t="shared" si="52"/>
        <v>45</v>
      </c>
      <c r="AG47">
        <f t="shared" si="52"/>
        <v>44</v>
      </c>
      <c r="AH47">
        <f t="shared" si="52"/>
        <v>43</v>
      </c>
      <c r="AI47">
        <f t="shared" si="52"/>
        <v>42</v>
      </c>
      <c r="AJ47">
        <f t="shared" si="52"/>
        <v>41</v>
      </c>
      <c r="AK47">
        <f t="shared" si="53"/>
        <v>40</v>
      </c>
      <c r="AL47">
        <f t="shared" si="53"/>
        <v>39</v>
      </c>
      <c r="AM47">
        <f t="shared" si="53"/>
        <v>38</v>
      </c>
      <c r="AN47">
        <f t="shared" si="53"/>
        <v>37</v>
      </c>
      <c r="AO47">
        <f t="shared" si="53"/>
        <v>36</v>
      </c>
      <c r="AP47">
        <f t="shared" si="53"/>
        <v>35</v>
      </c>
      <c r="AQ47">
        <f t="shared" si="53"/>
        <v>34</v>
      </c>
      <c r="AR47">
        <f t="shared" si="53"/>
        <v>33</v>
      </c>
      <c r="AS47">
        <f t="shared" si="53"/>
        <v>32</v>
      </c>
      <c r="AT47">
        <f t="shared" si="53"/>
        <v>31</v>
      </c>
      <c r="AU47">
        <f t="shared" si="53"/>
        <v>30</v>
      </c>
      <c r="AV47">
        <f t="shared" si="53"/>
        <v>29</v>
      </c>
      <c r="AW47">
        <f t="shared" si="53"/>
        <v>28</v>
      </c>
      <c r="AX47">
        <f t="shared" si="53"/>
        <v>27</v>
      </c>
      <c r="AY47">
        <f t="shared" si="53"/>
        <v>26</v>
      </c>
      <c r="AZ47">
        <f t="shared" si="53"/>
        <v>25</v>
      </c>
      <c r="BA47">
        <f t="shared" si="54"/>
        <v>24</v>
      </c>
      <c r="BB47">
        <f t="shared" si="54"/>
        <v>23</v>
      </c>
      <c r="BC47">
        <f t="shared" si="54"/>
        <v>22</v>
      </c>
      <c r="BD47">
        <f t="shared" si="54"/>
        <v>21</v>
      </c>
      <c r="BE47">
        <f t="shared" si="54"/>
        <v>20</v>
      </c>
      <c r="BF47">
        <f t="shared" si="54"/>
        <v>19</v>
      </c>
      <c r="BG47">
        <f t="shared" si="54"/>
        <v>18</v>
      </c>
      <c r="BH47">
        <f t="shared" si="54"/>
        <v>17</v>
      </c>
      <c r="BI47">
        <f t="shared" si="54"/>
        <v>16</v>
      </c>
      <c r="BJ47">
        <f t="shared" si="54"/>
        <v>15</v>
      </c>
      <c r="BK47">
        <f t="shared" si="54"/>
        <v>14</v>
      </c>
      <c r="BL47">
        <f t="shared" si="54"/>
        <v>13</v>
      </c>
      <c r="BM47">
        <f t="shared" si="54"/>
        <v>12</v>
      </c>
      <c r="BN47">
        <f t="shared" si="54"/>
        <v>11</v>
      </c>
    </row>
    <row r="48" spans="1:66" x14ac:dyDescent="0.2">
      <c r="B48" s="6">
        <f t="shared" si="55"/>
        <v>0</v>
      </c>
      <c r="C48" s="83">
        <v>250</v>
      </c>
      <c r="D48" s="1">
        <v>45</v>
      </c>
      <c r="E48">
        <f t="shared" si="51"/>
        <v>75</v>
      </c>
      <c r="F48">
        <f t="shared" si="51"/>
        <v>74</v>
      </c>
      <c r="G48">
        <f t="shared" si="51"/>
        <v>73</v>
      </c>
      <c r="H48">
        <f t="shared" si="51"/>
        <v>72</v>
      </c>
      <c r="I48">
        <f t="shared" si="51"/>
        <v>71</v>
      </c>
      <c r="J48">
        <f t="shared" si="51"/>
        <v>70</v>
      </c>
      <c r="K48">
        <f t="shared" si="51"/>
        <v>69</v>
      </c>
      <c r="L48">
        <f t="shared" si="51"/>
        <v>68</v>
      </c>
      <c r="M48">
        <f t="shared" si="51"/>
        <v>67</v>
      </c>
      <c r="N48">
        <f t="shared" si="51"/>
        <v>66</v>
      </c>
      <c r="O48">
        <f t="shared" si="51"/>
        <v>65</v>
      </c>
      <c r="P48">
        <f t="shared" si="51"/>
        <v>64</v>
      </c>
      <c r="Q48">
        <f t="shared" si="51"/>
        <v>63</v>
      </c>
      <c r="R48">
        <f t="shared" si="51"/>
        <v>62</v>
      </c>
      <c r="S48">
        <f t="shared" si="51"/>
        <v>61</v>
      </c>
      <c r="T48">
        <f t="shared" si="51"/>
        <v>60</v>
      </c>
      <c r="U48">
        <f t="shared" si="52"/>
        <v>59</v>
      </c>
      <c r="V48">
        <f t="shared" si="52"/>
        <v>58</v>
      </c>
      <c r="W48">
        <f t="shared" si="52"/>
        <v>57</v>
      </c>
      <c r="X48">
        <f t="shared" si="52"/>
        <v>56</v>
      </c>
      <c r="Y48">
        <f t="shared" si="52"/>
        <v>55</v>
      </c>
      <c r="Z48">
        <f t="shared" si="52"/>
        <v>54</v>
      </c>
      <c r="AA48">
        <f t="shared" si="52"/>
        <v>53</v>
      </c>
      <c r="AB48">
        <f t="shared" si="52"/>
        <v>52</v>
      </c>
      <c r="AC48">
        <f t="shared" si="52"/>
        <v>51</v>
      </c>
      <c r="AD48">
        <f t="shared" si="52"/>
        <v>50</v>
      </c>
      <c r="AE48">
        <f t="shared" si="52"/>
        <v>49</v>
      </c>
      <c r="AF48">
        <f t="shared" si="52"/>
        <v>48</v>
      </c>
      <c r="AG48">
        <f t="shared" si="52"/>
        <v>47</v>
      </c>
      <c r="AH48">
        <f t="shared" si="52"/>
        <v>46</v>
      </c>
      <c r="AI48">
        <f t="shared" si="52"/>
        <v>45</v>
      </c>
      <c r="AJ48">
        <f t="shared" si="52"/>
        <v>44</v>
      </c>
      <c r="AK48">
        <f t="shared" si="53"/>
        <v>43</v>
      </c>
      <c r="AL48">
        <f t="shared" si="53"/>
        <v>42</v>
      </c>
      <c r="AM48">
        <f t="shared" si="53"/>
        <v>41</v>
      </c>
      <c r="AN48">
        <f t="shared" si="53"/>
        <v>40</v>
      </c>
      <c r="AO48">
        <f t="shared" si="53"/>
        <v>39</v>
      </c>
      <c r="AP48">
        <f t="shared" si="53"/>
        <v>38</v>
      </c>
      <c r="AQ48">
        <f t="shared" si="53"/>
        <v>37</v>
      </c>
      <c r="AR48">
        <f t="shared" si="53"/>
        <v>36</v>
      </c>
      <c r="AS48">
        <f t="shared" si="53"/>
        <v>35</v>
      </c>
      <c r="AT48">
        <f t="shared" si="53"/>
        <v>34</v>
      </c>
      <c r="AU48">
        <f t="shared" si="53"/>
        <v>33</v>
      </c>
      <c r="AV48">
        <f t="shared" si="53"/>
        <v>32</v>
      </c>
      <c r="AW48">
        <f t="shared" si="53"/>
        <v>31</v>
      </c>
      <c r="AX48">
        <f t="shared" si="53"/>
        <v>30</v>
      </c>
      <c r="AY48">
        <f t="shared" si="53"/>
        <v>29</v>
      </c>
      <c r="AZ48">
        <f t="shared" si="53"/>
        <v>28</v>
      </c>
      <c r="BA48">
        <f t="shared" si="54"/>
        <v>27</v>
      </c>
      <c r="BB48">
        <f t="shared" si="54"/>
        <v>26</v>
      </c>
      <c r="BC48">
        <f t="shared" si="54"/>
        <v>25</v>
      </c>
      <c r="BD48">
        <f t="shared" si="54"/>
        <v>24</v>
      </c>
      <c r="BE48">
        <f t="shared" si="54"/>
        <v>23</v>
      </c>
      <c r="BF48">
        <f t="shared" si="54"/>
        <v>22</v>
      </c>
      <c r="BG48">
        <f t="shared" si="54"/>
        <v>21</v>
      </c>
      <c r="BH48">
        <f t="shared" si="54"/>
        <v>20</v>
      </c>
      <c r="BI48">
        <f t="shared" si="54"/>
        <v>19</v>
      </c>
      <c r="BJ48">
        <f t="shared" si="54"/>
        <v>18</v>
      </c>
      <c r="BK48">
        <f t="shared" si="54"/>
        <v>17</v>
      </c>
      <c r="BL48">
        <f t="shared" si="54"/>
        <v>16</v>
      </c>
      <c r="BM48">
        <f t="shared" si="54"/>
        <v>15</v>
      </c>
      <c r="BN48">
        <f t="shared" si="54"/>
        <v>14</v>
      </c>
    </row>
    <row r="49" spans="2:66" x14ac:dyDescent="0.2">
      <c r="B49" s="6">
        <f t="shared" si="55"/>
        <v>0</v>
      </c>
      <c r="C49" s="83">
        <v>320</v>
      </c>
      <c r="D49" s="1">
        <v>48</v>
      </c>
      <c r="E49">
        <f t="shared" si="51"/>
        <v>78</v>
      </c>
      <c r="F49">
        <f t="shared" si="51"/>
        <v>77</v>
      </c>
      <c r="G49">
        <f t="shared" si="51"/>
        <v>76</v>
      </c>
      <c r="H49">
        <f t="shared" si="51"/>
        <v>75</v>
      </c>
      <c r="I49">
        <f t="shared" si="51"/>
        <v>74</v>
      </c>
      <c r="J49">
        <f t="shared" si="51"/>
        <v>73</v>
      </c>
      <c r="K49">
        <f t="shared" si="51"/>
        <v>72</v>
      </c>
      <c r="L49">
        <f t="shared" si="51"/>
        <v>71</v>
      </c>
      <c r="M49">
        <f t="shared" si="51"/>
        <v>70</v>
      </c>
      <c r="N49">
        <f t="shared" si="51"/>
        <v>69</v>
      </c>
      <c r="O49">
        <f t="shared" si="51"/>
        <v>68</v>
      </c>
      <c r="P49">
        <f t="shared" si="51"/>
        <v>67</v>
      </c>
      <c r="Q49">
        <f t="shared" si="51"/>
        <v>66</v>
      </c>
      <c r="R49">
        <f t="shared" si="51"/>
        <v>65</v>
      </c>
      <c r="S49">
        <f t="shared" si="51"/>
        <v>64</v>
      </c>
      <c r="T49">
        <f t="shared" si="51"/>
        <v>63</v>
      </c>
      <c r="U49">
        <f t="shared" si="52"/>
        <v>62</v>
      </c>
      <c r="V49">
        <f t="shared" si="52"/>
        <v>61</v>
      </c>
      <c r="W49">
        <f t="shared" si="52"/>
        <v>60</v>
      </c>
      <c r="X49">
        <f t="shared" si="52"/>
        <v>59</v>
      </c>
      <c r="Y49">
        <f t="shared" si="52"/>
        <v>58</v>
      </c>
      <c r="Z49">
        <f t="shared" si="52"/>
        <v>57</v>
      </c>
      <c r="AA49">
        <f t="shared" si="52"/>
        <v>56</v>
      </c>
      <c r="AB49">
        <f t="shared" si="52"/>
        <v>55</v>
      </c>
      <c r="AC49">
        <f t="shared" si="52"/>
        <v>54</v>
      </c>
      <c r="AD49">
        <f t="shared" si="52"/>
        <v>53</v>
      </c>
      <c r="AE49">
        <f t="shared" si="52"/>
        <v>52</v>
      </c>
      <c r="AF49">
        <f t="shared" si="52"/>
        <v>51</v>
      </c>
      <c r="AG49">
        <f t="shared" si="52"/>
        <v>50</v>
      </c>
      <c r="AH49">
        <f t="shared" si="52"/>
        <v>49</v>
      </c>
      <c r="AI49">
        <f t="shared" si="52"/>
        <v>48</v>
      </c>
      <c r="AJ49">
        <f t="shared" si="52"/>
        <v>47</v>
      </c>
      <c r="AK49">
        <f t="shared" si="53"/>
        <v>46</v>
      </c>
      <c r="AL49">
        <f t="shared" si="53"/>
        <v>45</v>
      </c>
      <c r="AM49">
        <f t="shared" si="53"/>
        <v>44</v>
      </c>
      <c r="AN49">
        <f t="shared" si="53"/>
        <v>43</v>
      </c>
      <c r="AO49">
        <f t="shared" si="53"/>
        <v>42</v>
      </c>
      <c r="AP49">
        <f t="shared" si="53"/>
        <v>41</v>
      </c>
      <c r="AQ49">
        <f t="shared" si="53"/>
        <v>40</v>
      </c>
      <c r="AR49">
        <f t="shared" si="53"/>
        <v>39</v>
      </c>
      <c r="AS49">
        <f t="shared" si="53"/>
        <v>38</v>
      </c>
      <c r="AT49">
        <f t="shared" si="53"/>
        <v>37</v>
      </c>
      <c r="AU49">
        <f t="shared" si="53"/>
        <v>36</v>
      </c>
      <c r="AV49">
        <f t="shared" si="53"/>
        <v>35</v>
      </c>
      <c r="AW49">
        <f t="shared" si="53"/>
        <v>34</v>
      </c>
      <c r="AX49">
        <f t="shared" si="53"/>
        <v>33</v>
      </c>
      <c r="AY49">
        <f t="shared" si="53"/>
        <v>32</v>
      </c>
      <c r="AZ49">
        <f t="shared" si="53"/>
        <v>31</v>
      </c>
      <c r="BA49">
        <f t="shared" si="54"/>
        <v>30</v>
      </c>
      <c r="BB49">
        <f t="shared" si="54"/>
        <v>29</v>
      </c>
      <c r="BC49">
        <f t="shared" si="54"/>
        <v>28</v>
      </c>
      <c r="BD49">
        <f t="shared" si="54"/>
        <v>27</v>
      </c>
      <c r="BE49">
        <f t="shared" si="54"/>
        <v>26</v>
      </c>
      <c r="BF49">
        <f t="shared" si="54"/>
        <v>25</v>
      </c>
      <c r="BG49">
        <f t="shared" si="54"/>
        <v>24</v>
      </c>
      <c r="BH49">
        <f t="shared" si="54"/>
        <v>23</v>
      </c>
      <c r="BI49">
        <f t="shared" si="54"/>
        <v>22</v>
      </c>
      <c r="BJ49">
        <f t="shared" si="54"/>
        <v>21</v>
      </c>
      <c r="BK49">
        <f t="shared" si="54"/>
        <v>20</v>
      </c>
      <c r="BL49">
        <f t="shared" si="54"/>
        <v>19</v>
      </c>
      <c r="BM49">
        <f t="shared" si="54"/>
        <v>18</v>
      </c>
      <c r="BN49">
        <f t="shared" si="54"/>
        <v>17</v>
      </c>
    </row>
    <row r="50" spans="2:66" x14ac:dyDescent="0.2">
      <c r="B50" s="6">
        <f t="shared" si="55"/>
        <v>0</v>
      </c>
      <c r="C50" s="83">
        <v>400</v>
      </c>
      <c r="D50" s="1">
        <v>51</v>
      </c>
      <c r="E50">
        <f t="shared" si="51"/>
        <v>81</v>
      </c>
      <c r="F50">
        <f t="shared" si="51"/>
        <v>80</v>
      </c>
      <c r="G50">
        <f t="shared" si="51"/>
        <v>79</v>
      </c>
      <c r="H50">
        <f t="shared" si="51"/>
        <v>78</v>
      </c>
      <c r="I50">
        <f t="shared" si="51"/>
        <v>77</v>
      </c>
      <c r="J50">
        <f t="shared" si="51"/>
        <v>76</v>
      </c>
      <c r="K50">
        <f t="shared" si="51"/>
        <v>75</v>
      </c>
      <c r="L50">
        <f t="shared" si="51"/>
        <v>74</v>
      </c>
      <c r="M50">
        <f t="shared" si="51"/>
        <v>73</v>
      </c>
      <c r="N50">
        <f t="shared" si="51"/>
        <v>72</v>
      </c>
      <c r="O50">
        <f t="shared" si="51"/>
        <v>71</v>
      </c>
      <c r="P50">
        <f t="shared" si="51"/>
        <v>70</v>
      </c>
      <c r="Q50">
        <f t="shared" si="51"/>
        <v>69</v>
      </c>
      <c r="R50">
        <f t="shared" si="51"/>
        <v>68</v>
      </c>
      <c r="S50">
        <f t="shared" si="51"/>
        <v>67</v>
      </c>
      <c r="T50">
        <f t="shared" si="51"/>
        <v>66</v>
      </c>
      <c r="U50">
        <f t="shared" si="52"/>
        <v>65</v>
      </c>
      <c r="V50">
        <f t="shared" si="52"/>
        <v>64</v>
      </c>
      <c r="W50">
        <f t="shared" si="52"/>
        <v>63</v>
      </c>
      <c r="X50">
        <f t="shared" si="52"/>
        <v>62</v>
      </c>
      <c r="Y50">
        <f t="shared" si="52"/>
        <v>61</v>
      </c>
      <c r="Z50">
        <f t="shared" si="52"/>
        <v>60</v>
      </c>
      <c r="AA50">
        <f t="shared" si="52"/>
        <v>59</v>
      </c>
      <c r="AB50">
        <f t="shared" si="52"/>
        <v>58</v>
      </c>
      <c r="AC50">
        <f t="shared" si="52"/>
        <v>57</v>
      </c>
      <c r="AD50">
        <f t="shared" si="52"/>
        <v>56</v>
      </c>
      <c r="AE50">
        <f t="shared" si="52"/>
        <v>55</v>
      </c>
      <c r="AF50">
        <f t="shared" si="52"/>
        <v>54</v>
      </c>
      <c r="AG50">
        <f t="shared" si="52"/>
        <v>53</v>
      </c>
      <c r="AH50">
        <f t="shared" si="52"/>
        <v>52</v>
      </c>
      <c r="AI50">
        <f t="shared" si="52"/>
        <v>51</v>
      </c>
      <c r="AJ50">
        <f t="shared" si="52"/>
        <v>50</v>
      </c>
      <c r="AK50">
        <f t="shared" si="53"/>
        <v>49</v>
      </c>
      <c r="AL50">
        <f t="shared" si="53"/>
        <v>48</v>
      </c>
      <c r="AM50">
        <f t="shared" si="53"/>
        <v>47</v>
      </c>
      <c r="AN50">
        <f t="shared" si="53"/>
        <v>46</v>
      </c>
      <c r="AO50">
        <f t="shared" si="53"/>
        <v>45</v>
      </c>
      <c r="AP50">
        <f t="shared" si="53"/>
        <v>44</v>
      </c>
      <c r="AQ50">
        <f t="shared" si="53"/>
        <v>43</v>
      </c>
      <c r="AR50">
        <f t="shared" si="53"/>
        <v>42</v>
      </c>
      <c r="AS50">
        <f t="shared" si="53"/>
        <v>41</v>
      </c>
      <c r="AT50">
        <f t="shared" si="53"/>
        <v>40</v>
      </c>
      <c r="AU50">
        <f t="shared" si="53"/>
        <v>39</v>
      </c>
      <c r="AV50">
        <f t="shared" si="53"/>
        <v>38</v>
      </c>
      <c r="AW50">
        <f t="shared" si="53"/>
        <v>37</v>
      </c>
      <c r="AX50">
        <f t="shared" si="53"/>
        <v>36</v>
      </c>
      <c r="AY50">
        <f t="shared" si="53"/>
        <v>35</v>
      </c>
      <c r="AZ50">
        <f t="shared" si="53"/>
        <v>34</v>
      </c>
      <c r="BA50">
        <f t="shared" si="54"/>
        <v>33</v>
      </c>
      <c r="BB50">
        <f t="shared" si="54"/>
        <v>32</v>
      </c>
      <c r="BC50">
        <f t="shared" si="54"/>
        <v>31</v>
      </c>
      <c r="BD50">
        <f t="shared" si="54"/>
        <v>30</v>
      </c>
      <c r="BE50">
        <f t="shared" si="54"/>
        <v>29</v>
      </c>
      <c r="BF50">
        <f t="shared" si="54"/>
        <v>28</v>
      </c>
      <c r="BG50">
        <f t="shared" si="54"/>
        <v>27</v>
      </c>
      <c r="BH50">
        <f t="shared" si="54"/>
        <v>26</v>
      </c>
      <c r="BI50">
        <f t="shared" si="54"/>
        <v>25</v>
      </c>
      <c r="BJ50">
        <f t="shared" si="54"/>
        <v>24</v>
      </c>
      <c r="BK50">
        <f t="shared" si="54"/>
        <v>23</v>
      </c>
      <c r="BL50">
        <f t="shared" si="54"/>
        <v>22</v>
      </c>
      <c r="BM50">
        <f t="shared" si="54"/>
        <v>21</v>
      </c>
      <c r="BN50">
        <f t="shared" si="54"/>
        <v>20</v>
      </c>
    </row>
    <row r="51" spans="2:66" x14ac:dyDescent="0.2">
      <c r="B51" s="6">
        <f t="shared" si="55"/>
        <v>0</v>
      </c>
      <c r="C51" s="83">
        <v>500</v>
      </c>
      <c r="D51" s="1">
        <v>53</v>
      </c>
      <c r="E51">
        <f t="shared" si="51"/>
        <v>83</v>
      </c>
      <c r="F51">
        <f t="shared" si="51"/>
        <v>82</v>
      </c>
      <c r="G51">
        <f t="shared" si="51"/>
        <v>81</v>
      </c>
      <c r="H51">
        <f t="shared" si="51"/>
        <v>80</v>
      </c>
      <c r="I51">
        <f t="shared" si="51"/>
        <v>79</v>
      </c>
      <c r="J51">
        <f t="shared" si="51"/>
        <v>78</v>
      </c>
      <c r="K51">
        <f t="shared" si="51"/>
        <v>77</v>
      </c>
      <c r="L51">
        <f t="shared" si="51"/>
        <v>76</v>
      </c>
      <c r="M51">
        <f t="shared" si="51"/>
        <v>75</v>
      </c>
      <c r="N51">
        <f t="shared" si="51"/>
        <v>74</v>
      </c>
      <c r="O51">
        <f t="shared" si="51"/>
        <v>73</v>
      </c>
      <c r="P51">
        <f t="shared" si="51"/>
        <v>72</v>
      </c>
      <c r="Q51">
        <f t="shared" si="51"/>
        <v>71</v>
      </c>
      <c r="R51">
        <f t="shared" si="51"/>
        <v>70</v>
      </c>
      <c r="S51">
        <f t="shared" si="51"/>
        <v>69</v>
      </c>
      <c r="T51">
        <f t="shared" si="51"/>
        <v>68</v>
      </c>
      <c r="U51">
        <f t="shared" si="52"/>
        <v>67</v>
      </c>
      <c r="V51">
        <f t="shared" si="52"/>
        <v>66</v>
      </c>
      <c r="W51">
        <f t="shared" si="52"/>
        <v>65</v>
      </c>
      <c r="X51">
        <f t="shared" si="52"/>
        <v>64</v>
      </c>
      <c r="Y51">
        <f t="shared" si="52"/>
        <v>63</v>
      </c>
      <c r="Z51">
        <f t="shared" si="52"/>
        <v>62</v>
      </c>
      <c r="AA51">
        <f t="shared" si="52"/>
        <v>61</v>
      </c>
      <c r="AB51">
        <f t="shared" si="52"/>
        <v>60</v>
      </c>
      <c r="AC51">
        <f t="shared" si="52"/>
        <v>59</v>
      </c>
      <c r="AD51">
        <f t="shared" si="52"/>
        <v>58</v>
      </c>
      <c r="AE51">
        <f t="shared" si="52"/>
        <v>57</v>
      </c>
      <c r="AF51">
        <f t="shared" si="52"/>
        <v>56</v>
      </c>
      <c r="AG51">
        <f t="shared" si="52"/>
        <v>55</v>
      </c>
      <c r="AH51">
        <f t="shared" si="52"/>
        <v>54</v>
      </c>
      <c r="AI51">
        <f t="shared" si="52"/>
        <v>53</v>
      </c>
      <c r="AJ51">
        <f t="shared" si="52"/>
        <v>52</v>
      </c>
      <c r="AK51">
        <f t="shared" si="53"/>
        <v>51</v>
      </c>
      <c r="AL51">
        <f t="shared" si="53"/>
        <v>50</v>
      </c>
      <c r="AM51">
        <f t="shared" si="53"/>
        <v>49</v>
      </c>
      <c r="AN51">
        <f t="shared" si="53"/>
        <v>48</v>
      </c>
      <c r="AO51">
        <f t="shared" si="53"/>
        <v>47</v>
      </c>
      <c r="AP51">
        <f t="shared" si="53"/>
        <v>46</v>
      </c>
      <c r="AQ51">
        <f t="shared" si="53"/>
        <v>45</v>
      </c>
      <c r="AR51">
        <f t="shared" si="53"/>
        <v>44</v>
      </c>
      <c r="AS51">
        <f t="shared" si="53"/>
        <v>43</v>
      </c>
      <c r="AT51">
        <f t="shared" si="53"/>
        <v>42</v>
      </c>
      <c r="AU51">
        <f t="shared" si="53"/>
        <v>41</v>
      </c>
      <c r="AV51">
        <f t="shared" si="53"/>
        <v>40</v>
      </c>
      <c r="AW51">
        <f t="shared" si="53"/>
        <v>39</v>
      </c>
      <c r="AX51">
        <f t="shared" si="53"/>
        <v>38</v>
      </c>
      <c r="AY51">
        <f t="shared" si="53"/>
        <v>37</v>
      </c>
      <c r="AZ51">
        <f t="shared" si="53"/>
        <v>36</v>
      </c>
      <c r="BA51">
        <f t="shared" si="54"/>
        <v>35</v>
      </c>
      <c r="BB51">
        <f t="shared" si="54"/>
        <v>34</v>
      </c>
      <c r="BC51">
        <f t="shared" si="54"/>
        <v>33</v>
      </c>
      <c r="BD51">
        <f t="shared" si="54"/>
        <v>32</v>
      </c>
      <c r="BE51">
        <f t="shared" si="54"/>
        <v>31</v>
      </c>
      <c r="BF51">
        <f t="shared" si="54"/>
        <v>30</v>
      </c>
      <c r="BG51">
        <f t="shared" si="54"/>
        <v>29</v>
      </c>
      <c r="BH51">
        <f t="shared" si="54"/>
        <v>28</v>
      </c>
      <c r="BI51">
        <f t="shared" si="54"/>
        <v>27</v>
      </c>
      <c r="BJ51">
        <f t="shared" si="54"/>
        <v>26</v>
      </c>
      <c r="BK51">
        <f t="shared" si="54"/>
        <v>25</v>
      </c>
      <c r="BL51">
        <f t="shared" si="54"/>
        <v>24</v>
      </c>
      <c r="BM51">
        <f t="shared" si="54"/>
        <v>23</v>
      </c>
      <c r="BN51">
        <f t="shared" si="54"/>
        <v>22</v>
      </c>
    </row>
    <row r="52" spans="2:66" x14ac:dyDescent="0.2">
      <c r="B52" s="6">
        <f t="shared" si="55"/>
        <v>0</v>
      </c>
      <c r="C52" s="83">
        <v>630</v>
      </c>
      <c r="D52" s="1">
        <v>55</v>
      </c>
      <c r="E52">
        <f t="shared" si="51"/>
        <v>85</v>
      </c>
      <c r="F52">
        <f t="shared" si="51"/>
        <v>84</v>
      </c>
      <c r="G52">
        <f t="shared" si="51"/>
        <v>83</v>
      </c>
      <c r="H52">
        <f t="shared" si="51"/>
        <v>82</v>
      </c>
      <c r="I52">
        <f t="shared" si="51"/>
        <v>81</v>
      </c>
      <c r="J52">
        <f t="shared" si="51"/>
        <v>80</v>
      </c>
      <c r="K52">
        <f t="shared" si="51"/>
        <v>79</v>
      </c>
      <c r="L52">
        <f t="shared" si="51"/>
        <v>78</v>
      </c>
      <c r="M52">
        <f t="shared" si="51"/>
        <v>77</v>
      </c>
      <c r="N52">
        <f t="shared" si="51"/>
        <v>76</v>
      </c>
      <c r="O52">
        <f t="shared" si="51"/>
        <v>75</v>
      </c>
      <c r="P52">
        <f t="shared" si="51"/>
        <v>74</v>
      </c>
      <c r="Q52">
        <f t="shared" si="51"/>
        <v>73</v>
      </c>
      <c r="R52">
        <f t="shared" si="51"/>
        <v>72</v>
      </c>
      <c r="S52">
        <f t="shared" si="51"/>
        <v>71</v>
      </c>
      <c r="T52">
        <f t="shared" si="51"/>
        <v>70</v>
      </c>
      <c r="U52">
        <f t="shared" si="52"/>
        <v>69</v>
      </c>
      <c r="V52">
        <f t="shared" si="52"/>
        <v>68</v>
      </c>
      <c r="W52">
        <f t="shared" si="52"/>
        <v>67</v>
      </c>
      <c r="X52">
        <f t="shared" si="52"/>
        <v>66</v>
      </c>
      <c r="Y52">
        <f t="shared" si="52"/>
        <v>65</v>
      </c>
      <c r="Z52">
        <f t="shared" si="52"/>
        <v>64</v>
      </c>
      <c r="AA52">
        <f t="shared" si="52"/>
        <v>63</v>
      </c>
      <c r="AB52">
        <f t="shared" si="52"/>
        <v>62</v>
      </c>
      <c r="AC52">
        <f t="shared" si="52"/>
        <v>61</v>
      </c>
      <c r="AD52">
        <f t="shared" si="52"/>
        <v>60</v>
      </c>
      <c r="AE52">
        <f t="shared" si="52"/>
        <v>59</v>
      </c>
      <c r="AF52">
        <f t="shared" si="52"/>
        <v>58</v>
      </c>
      <c r="AG52">
        <f t="shared" si="52"/>
        <v>57</v>
      </c>
      <c r="AH52">
        <f t="shared" si="52"/>
        <v>56</v>
      </c>
      <c r="AI52">
        <f t="shared" si="52"/>
        <v>55</v>
      </c>
      <c r="AJ52">
        <f t="shared" si="52"/>
        <v>54</v>
      </c>
      <c r="AK52">
        <f t="shared" si="53"/>
        <v>53</v>
      </c>
      <c r="AL52">
        <f t="shared" si="53"/>
        <v>52</v>
      </c>
      <c r="AM52">
        <f t="shared" si="53"/>
        <v>51</v>
      </c>
      <c r="AN52">
        <f t="shared" si="53"/>
        <v>50</v>
      </c>
      <c r="AO52">
        <f t="shared" si="53"/>
        <v>49</v>
      </c>
      <c r="AP52">
        <f t="shared" si="53"/>
        <v>48</v>
      </c>
      <c r="AQ52">
        <f t="shared" si="53"/>
        <v>47</v>
      </c>
      <c r="AR52">
        <f t="shared" si="53"/>
        <v>46</v>
      </c>
      <c r="AS52">
        <f t="shared" si="53"/>
        <v>45</v>
      </c>
      <c r="AT52">
        <f t="shared" si="53"/>
        <v>44</v>
      </c>
      <c r="AU52">
        <f t="shared" si="53"/>
        <v>43</v>
      </c>
      <c r="AV52">
        <f t="shared" si="53"/>
        <v>42</v>
      </c>
      <c r="AW52">
        <f t="shared" si="53"/>
        <v>41</v>
      </c>
      <c r="AX52">
        <f t="shared" si="53"/>
        <v>40</v>
      </c>
      <c r="AY52">
        <f t="shared" si="53"/>
        <v>39</v>
      </c>
      <c r="AZ52">
        <f t="shared" si="53"/>
        <v>38</v>
      </c>
      <c r="BA52">
        <f t="shared" si="54"/>
        <v>37</v>
      </c>
      <c r="BB52">
        <f t="shared" si="54"/>
        <v>36</v>
      </c>
      <c r="BC52">
        <f t="shared" si="54"/>
        <v>35</v>
      </c>
      <c r="BD52">
        <f t="shared" si="54"/>
        <v>34</v>
      </c>
      <c r="BE52">
        <f t="shared" si="54"/>
        <v>33</v>
      </c>
      <c r="BF52">
        <f t="shared" si="54"/>
        <v>32</v>
      </c>
      <c r="BG52">
        <f t="shared" si="54"/>
        <v>31</v>
      </c>
      <c r="BH52">
        <f t="shared" si="54"/>
        <v>30</v>
      </c>
      <c r="BI52">
        <f t="shared" si="54"/>
        <v>29</v>
      </c>
      <c r="BJ52">
        <f t="shared" si="54"/>
        <v>28</v>
      </c>
      <c r="BK52">
        <f t="shared" si="54"/>
        <v>27</v>
      </c>
      <c r="BL52">
        <f t="shared" si="54"/>
        <v>26</v>
      </c>
      <c r="BM52">
        <f t="shared" si="54"/>
        <v>25</v>
      </c>
      <c r="BN52">
        <f t="shared" si="54"/>
        <v>24</v>
      </c>
    </row>
    <row r="53" spans="2:66" x14ac:dyDescent="0.2">
      <c r="B53" s="6">
        <f t="shared" si="55"/>
        <v>0</v>
      </c>
      <c r="C53" s="83">
        <v>800</v>
      </c>
      <c r="D53" s="1">
        <v>56</v>
      </c>
      <c r="E53">
        <f t="shared" si="51"/>
        <v>86</v>
      </c>
      <c r="F53">
        <f t="shared" si="51"/>
        <v>85</v>
      </c>
      <c r="G53">
        <f t="shared" si="51"/>
        <v>84</v>
      </c>
      <c r="H53">
        <f t="shared" si="51"/>
        <v>83</v>
      </c>
      <c r="I53">
        <f t="shared" si="51"/>
        <v>82</v>
      </c>
      <c r="J53">
        <f t="shared" si="51"/>
        <v>81</v>
      </c>
      <c r="K53">
        <f t="shared" si="51"/>
        <v>80</v>
      </c>
      <c r="L53">
        <f t="shared" si="51"/>
        <v>79</v>
      </c>
      <c r="M53">
        <f t="shared" si="51"/>
        <v>78</v>
      </c>
      <c r="N53">
        <f t="shared" si="51"/>
        <v>77</v>
      </c>
      <c r="O53">
        <f t="shared" si="51"/>
        <v>76</v>
      </c>
      <c r="P53">
        <f t="shared" si="51"/>
        <v>75</v>
      </c>
      <c r="Q53">
        <f t="shared" si="51"/>
        <v>74</v>
      </c>
      <c r="R53">
        <f t="shared" si="51"/>
        <v>73</v>
      </c>
      <c r="S53">
        <f t="shared" si="51"/>
        <v>72</v>
      </c>
      <c r="T53">
        <f t="shared" si="51"/>
        <v>71</v>
      </c>
      <c r="U53">
        <f t="shared" si="52"/>
        <v>70</v>
      </c>
      <c r="V53">
        <f t="shared" si="52"/>
        <v>69</v>
      </c>
      <c r="W53">
        <f t="shared" si="52"/>
        <v>68</v>
      </c>
      <c r="X53">
        <f t="shared" si="52"/>
        <v>67</v>
      </c>
      <c r="Y53">
        <f t="shared" si="52"/>
        <v>66</v>
      </c>
      <c r="Z53">
        <f t="shared" si="52"/>
        <v>65</v>
      </c>
      <c r="AA53">
        <f t="shared" si="52"/>
        <v>64</v>
      </c>
      <c r="AB53">
        <f t="shared" si="52"/>
        <v>63</v>
      </c>
      <c r="AC53">
        <f t="shared" si="52"/>
        <v>62</v>
      </c>
      <c r="AD53">
        <f t="shared" si="52"/>
        <v>61</v>
      </c>
      <c r="AE53">
        <f t="shared" si="52"/>
        <v>60</v>
      </c>
      <c r="AF53">
        <f t="shared" si="52"/>
        <v>59</v>
      </c>
      <c r="AG53">
        <f t="shared" si="52"/>
        <v>58</v>
      </c>
      <c r="AH53">
        <f t="shared" si="52"/>
        <v>57</v>
      </c>
      <c r="AI53">
        <f t="shared" si="52"/>
        <v>56</v>
      </c>
      <c r="AJ53">
        <f t="shared" si="52"/>
        <v>55</v>
      </c>
      <c r="AK53">
        <f t="shared" si="53"/>
        <v>54</v>
      </c>
      <c r="AL53">
        <f t="shared" si="53"/>
        <v>53</v>
      </c>
      <c r="AM53">
        <f t="shared" si="53"/>
        <v>52</v>
      </c>
      <c r="AN53">
        <f t="shared" si="53"/>
        <v>51</v>
      </c>
      <c r="AO53">
        <f t="shared" si="53"/>
        <v>50</v>
      </c>
      <c r="AP53">
        <f t="shared" si="53"/>
        <v>49</v>
      </c>
      <c r="AQ53">
        <f t="shared" si="53"/>
        <v>48</v>
      </c>
      <c r="AR53">
        <f t="shared" si="53"/>
        <v>47</v>
      </c>
      <c r="AS53">
        <f t="shared" si="53"/>
        <v>46</v>
      </c>
      <c r="AT53">
        <f t="shared" si="53"/>
        <v>45</v>
      </c>
      <c r="AU53">
        <f t="shared" si="53"/>
        <v>44</v>
      </c>
      <c r="AV53">
        <f t="shared" si="53"/>
        <v>43</v>
      </c>
      <c r="AW53">
        <f t="shared" si="53"/>
        <v>42</v>
      </c>
      <c r="AX53">
        <f t="shared" si="53"/>
        <v>41</v>
      </c>
      <c r="AY53">
        <f t="shared" si="53"/>
        <v>40</v>
      </c>
      <c r="AZ53">
        <f t="shared" si="53"/>
        <v>39</v>
      </c>
      <c r="BA53">
        <f t="shared" si="54"/>
        <v>38</v>
      </c>
      <c r="BB53">
        <f t="shared" si="54"/>
        <v>37</v>
      </c>
      <c r="BC53">
        <f t="shared" si="54"/>
        <v>36</v>
      </c>
      <c r="BD53">
        <f t="shared" si="54"/>
        <v>35</v>
      </c>
      <c r="BE53">
        <f t="shared" si="54"/>
        <v>34</v>
      </c>
      <c r="BF53">
        <f t="shared" si="54"/>
        <v>33</v>
      </c>
      <c r="BG53">
        <f t="shared" si="54"/>
        <v>32</v>
      </c>
      <c r="BH53">
        <f t="shared" si="54"/>
        <v>31</v>
      </c>
      <c r="BI53">
        <f t="shared" si="54"/>
        <v>30</v>
      </c>
      <c r="BJ53">
        <f t="shared" si="54"/>
        <v>29</v>
      </c>
      <c r="BK53">
        <f t="shared" si="54"/>
        <v>28</v>
      </c>
      <c r="BL53">
        <f t="shared" si="54"/>
        <v>27</v>
      </c>
      <c r="BM53">
        <f t="shared" si="54"/>
        <v>26</v>
      </c>
      <c r="BN53">
        <f t="shared" si="54"/>
        <v>25</v>
      </c>
    </row>
    <row r="54" spans="2:66" x14ac:dyDescent="0.2">
      <c r="B54" s="6">
        <f t="shared" si="55"/>
        <v>0</v>
      </c>
      <c r="C54" s="83">
        <v>1000</v>
      </c>
      <c r="D54" s="1">
        <v>56</v>
      </c>
      <c r="E54">
        <f t="shared" si="51"/>
        <v>86</v>
      </c>
      <c r="F54">
        <f t="shared" si="51"/>
        <v>85</v>
      </c>
      <c r="G54">
        <f t="shared" si="51"/>
        <v>84</v>
      </c>
      <c r="H54">
        <f t="shared" si="51"/>
        <v>83</v>
      </c>
      <c r="I54">
        <f t="shared" si="51"/>
        <v>82</v>
      </c>
      <c r="J54">
        <f t="shared" si="51"/>
        <v>81</v>
      </c>
      <c r="K54">
        <f t="shared" si="51"/>
        <v>80</v>
      </c>
      <c r="L54">
        <f t="shared" si="51"/>
        <v>79</v>
      </c>
      <c r="M54">
        <f t="shared" si="51"/>
        <v>78</v>
      </c>
      <c r="N54">
        <f t="shared" si="51"/>
        <v>77</v>
      </c>
      <c r="O54">
        <f t="shared" si="51"/>
        <v>76</v>
      </c>
      <c r="P54">
        <f t="shared" si="51"/>
        <v>75</v>
      </c>
      <c r="Q54">
        <f t="shared" si="51"/>
        <v>74</v>
      </c>
      <c r="R54">
        <f t="shared" si="51"/>
        <v>73</v>
      </c>
      <c r="S54">
        <f t="shared" si="51"/>
        <v>72</v>
      </c>
      <c r="T54">
        <f t="shared" si="51"/>
        <v>71</v>
      </c>
      <c r="U54">
        <f t="shared" si="52"/>
        <v>70</v>
      </c>
      <c r="V54">
        <f t="shared" si="52"/>
        <v>69</v>
      </c>
      <c r="W54">
        <f t="shared" si="52"/>
        <v>68</v>
      </c>
      <c r="X54">
        <f t="shared" si="52"/>
        <v>67</v>
      </c>
      <c r="Y54">
        <f t="shared" si="52"/>
        <v>66</v>
      </c>
      <c r="Z54">
        <f t="shared" si="52"/>
        <v>65</v>
      </c>
      <c r="AA54">
        <f t="shared" si="52"/>
        <v>64</v>
      </c>
      <c r="AB54">
        <f t="shared" si="52"/>
        <v>63</v>
      </c>
      <c r="AC54">
        <f t="shared" si="52"/>
        <v>62</v>
      </c>
      <c r="AD54">
        <f t="shared" si="52"/>
        <v>61</v>
      </c>
      <c r="AE54">
        <f t="shared" si="52"/>
        <v>60</v>
      </c>
      <c r="AF54">
        <f t="shared" si="52"/>
        <v>59</v>
      </c>
      <c r="AG54">
        <f t="shared" si="52"/>
        <v>58</v>
      </c>
      <c r="AH54">
        <f t="shared" si="52"/>
        <v>57</v>
      </c>
      <c r="AI54">
        <f t="shared" si="52"/>
        <v>56</v>
      </c>
      <c r="AJ54">
        <f t="shared" si="52"/>
        <v>55</v>
      </c>
      <c r="AK54">
        <f t="shared" si="53"/>
        <v>54</v>
      </c>
      <c r="AL54">
        <f t="shared" si="53"/>
        <v>53</v>
      </c>
      <c r="AM54">
        <f t="shared" si="53"/>
        <v>52</v>
      </c>
      <c r="AN54">
        <f t="shared" si="53"/>
        <v>51</v>
      </c>
      <c r="AO54">
        <f t="shared" si="53"/>
        <v>50</v>
      </c>
      <c r="AP54">
        <f t="shared" si="53"/>
        <v>49</v>
      </c>
      <c r="AQ54">
        <f t="shared" si="53"/>
        <v>48</v>
      </c>
      <c r="AR54">
        <f t="shared" si="53"/>
        <v>47</v>
      </c>
      <c r="AS54">
        <f t="shared" si="53"/>
        <v>46</v>
      </c>
      <c r="AT54">
        <f t="shared" si="53"/>
        <v>45</v>
      </c>
      <c r="AU54">
        <f t="shared" si="53"/>
        <v>44</v>
      </c>
      <c r="AV54">
        <f t="shared" si="53"/>
        <v>43</v>
      </c>
      <c r="AW54">
        <f t="shared" si="53"/>
        <v>42</v>
      </c>
      <c r="AX54">
        <f t="shared" si="53"/>
        <v>41</v>
      </c>
      <c r="AY54">
        <f t="shared" si="53"/>
        <v>40</v>
      </c>
      <c r="AZ54">
        <f t="shared" si="53"/>
        <v>39</v>
      </c>
      <c r="BA54">
        <f t="shared" si="54"/>
        <v>38</v>
      </c>
      <c r="BB54">
        <f t="shared" si="54"/>
        <v>37</v>
      </c>
      <c r="BC54">
        <f t="shared" si="54"/>
        <v>36</v>
      </c>
      <c r="BD54">
        <f t="shared" si="54"/>
        <v>35</v>
      </c>
      <c r="BE54">
        <f t="shared" si="54"/>
        <v>34</v>
      </c>
      <c r="BF54">
        <f t="shared" si="54"/>
        <v>33</v>
      </c>
      <c r="BG54">
        <f t="shared" si="54"/>
        <v>32</v>
      </c>
      <c r="BH54">
        <f t="shared" si="54"/>
        <v>31</v>
      </c>
      <c r="BI54">
        <f t="shared" si="54"/>
        <v>30</v>
      </c>
      <c r="BJ54">
        <f t="shared" si="54"/>
        <v>29</v>
      </c>
      <c r="BK54">
        <f t="shared" si="54"/>
        <v>28</v>
      </c>
      <c r="BL54">
        <f t="shared" si="54"/>
        <v>27</v>
      </c>
      <c r="BM54">
        <f t="shared" si="54"/>
        <v>26</v>
      </c>
      <c r="BN54">
        <f t="shared" si="54"/>
        <v>25</v>
      </c>
    </row>
    <row r="55" spans="2:66" x14ac:dyDescent="0.2">
      <c r="B55" s="6">
        <f t="shared" si="55"/>
        <v>0</v>
      </c>
      <c r="C55" s="83">
        <v>1250</v>
      </c>
      <c r="D55" s="1">
        <v>56</v>
      </c>
      <c r="E55">
        <f t="shared" si="51"/>
        <v>86</v>
      </c>
      <c r="F55">
        <f t="shared" si="51"/>
        <v>85</v>
      </c>
      <c r="G55">
        <f t="shared" si="51"/>
        <v>84</v>
      </c>
      <c r="H55">
        <f t="shared" si="51"/>
        <v>83</v>
      </c>
      <c r="I55">
        <f t="shared" si="51"/>
        <v>82</v>
      </c>
      <c r="J55">
        <f t="shared" si="51"/>
        <v>81</v>
      </c>
      <c r="K55">
        <f t="shared" si="51"/>
        <v>80</v>
      </c>
      <c r="L55">
        <f t="shared" si="51"/>
        <v>79</v>
      </c>
      <c r="M55">
        <f t="shared" si="51"/>
        <v>78</v>
      </c>
      <c r="N55">
        <f t="shared" si="51"/>
        <v>77</v>
      </c>
      <c r="O55">
        <f t="shared" si="51"/>
        <v>76</v>
      </c>
      <c r="P55">
        <f t="shared" si="51"/>
        <v>75</v>
      </c>
      <c r="Q55">
        <f t="shared" si="51"/>
        <v>74</v>
      </c>
      <c r="R55">
        <f t="shared" si="51"/>
        <v>73</v>
      </c>
      <c r="S55">
        <f t="shared" si="51"/>
        <v>72</v>
      </c>
      <c r="T55">
        <f t="shared" si="51"/>
        <v>71</v>
      </c>
      <c r="U55">
        <f t="shared" si="52"/>
        <v>70</v>
      </c>
      <c r="V55">
        <f t="shared" si="52"/>
        <v>69</v>
      </c>
      <c r="W55">
        <f t="shared" si="52"/>
        <v>68</v>
      </c>
      <c r="X55">
        <f t="shared" si="52"/>
        <v>67</v>
      </c>
      <c r="Y55">
        <f t="shared" si="52"/>
        <v>66</v>
      </c>
      <c r="Z55">
        <f t="shared" si="52"/>
        <v>65</v>
      </c>
      <c r="AA55">
        <f t="shared" si="52"/>
        <v>64</v>
      </c>
      <c r="AB55">
        <f t="shared" si="52"/>
        <v>63</v>
      </c>
      <c r="AC55">
        <f t="shared" si="52"/>
        <v>62</v>
      </c>
      <c r="AD55">
        <f t="shared" si="52"/>
        <v>61</v>
      </c>
      <c r="AE55">
        <f t="shared" si="52"/>
        <v>60</v>
      </c>
      <c r="AF55">
        <f t="shared" si="52"/>
        <v>59</v>
      </c>
      <c r="AG55">
        <f t="shared" si="52"/>
        <v>58</v>
      </c>
      <c r="AH55">
        <f t="shared" si="52"/>
        <v>57</v>
      </c>
      <c r="AI55">
        <f t="shared" si="52"/>
        <v>56</v>
      </c>
      <c r="AJ55">
        <f t="shared" si="52"/>
        <v>55</v>
      </c>
      <c r="AK55">
        <f t="shared" si="53"/>
        <v>54</v>
      </c>
      <c r="AL55">
        <f t="shared" si="53"/>
        <v>53</v>
      </c>
      <c r="AM55">
        <f t="shared" si="53"/>
        <v>52</v>
      </c>
      <c r="AN55">
        <f t="shared" si="53"/>
        <v>51</v>
      </c>
      <c r="AO55">
        <f t="shared" si="53"/>
        <v>50</v>
      </c>
      <c r="AP55">
        <f t="shared" si="53"/>
        <v>49</v>
      </c>
      <c r="AQ55">
        <f t="shared" si="53"/>
        <v>48</v>
      </c>
      <c r="AR55">
        <f t="shared" si="53"/>
        <v>47</v>
      </c>
      <c r="AS55">
        <f t="shared" si="53"/>
        <v>46</v>
      </c>
      <c r="AT55">
        <f t="shared" si="53"/>
        <v>45</v>
      </c>
      <c r="AU55">
        <f t="shared" si="53"/>
        <v>44</v>
      </c>
      <c r="AV55">
        <f t="shared" si="53"/>
        <v>43</v>
      </c>
      <c r="AW55">
        <f t="shared" si="53"/>
        <v>42</v>
      </c>
      <c r="AX55">
        <f t="shared" si="53"/>
        <v>41</v>
      </c>
      <c r="AY55">
        <f t="shared" si="53"/>
        <v>40</v>
      </c>
      <c r="AZ55">
        <f t="shared" si="53"/>
        <v>39</v>
      </c>
      <c r="BA55">
        <f t="shared" si="54"/>
        <v>38</v>
      </c>
      <c r="BB55">
        <f t="shared" si="54"/>
        <v>37</v>
      </c>
      <c r="BC55">
        <f t="shared" si="54"/>
        <v>36</v>
      </c>
      <c r="BD55">
        <f t="shared" si="54"/>
        <v>35</v>
      </c>
      <c r="BE55">
        <f t="shared" si="54"/>
        <v>34</v>
      </c>
      <c r="BF55">
        <f t="shared" si="54"/>
        <v>33</v>
      </c>
      <c r="BG55">
        <f t="shared" si="54"/>
        <v>32</v>
      </c>
      <c r="BH55">
        <f t="shared" si="54"/>
        <v>31</v>
      </c>
      <c r="BI55">
        <f t="shared" si="54"/>
        <v>30</v>
      </c>
      <c r="BJ55">
        <f t="shared" si="54"/>
        <v>29</v>
      </c>
      <c r="BK55">
        <f t="shared" si="54"/>
        <v>28</v>
      </c>
      <c r="BL55">
        <f t="shared" si="54"/>
        <v>27</v>
      </c>
      <c r="BM55">
        <f t="shared" si="54"/>
        <v>26</v>
      </c>
      <c r="BN55">
        <f t="shared" si="54"/>
        <v>25</v>
      </c>
    </row>
    <row r="56" spans="2:66" x14ac:dyDescent="0.2">
      <c r="B56" s="6">
        <f t="shared" si="55"/>
        <v>0</v>
      </c>
      <c r="C56" s="83">
        <v>1600</v>
      </c>
      <c r="D56" s="1">
        <v>56</v>
      </c>
      <c r="E56">
        <f t="shared" si="51"/>
        <v>86</v>
      </c>
      <c r="F56">
        <f t="shared" si="51"/>
        <v>85</v>
      </c>
      <c r="G56">
        <f t="shared" si="51"/>
        <v>84</v>
      </c>
      <c r="H56">
        <f t="shared" si="51"/>
        <v>83</v>
      </c>
      <c r="I56">
        <f t="shared" si="51"/>
        <v>82</v>
      </c>
      <c r="J56">
        <f t="shared" si="51"/>
        <v>81</v>
      </c>
      <c r="K56">
        <f t="shared" si="51"/>
        <v>80</v>
      </c>
      <c r="L56">
        <f t="shared" si="51"/>
        <v>79</v>
      </c>
      <c r="M56">
        <f t="shared" si="51"/>
        <v>78</v>
      </c>
      <c r="N56">
        <f t="shared" si="51"/>
        <v>77</v>
      </c>
      <c r="O56">
        <f t="shared" si="51"/>
        <v>76</v>
      </c>
      <c r="P56">
        <f t="shared" si="51"/>
        <v>75</v>
      </c>
      <c r="Q56">
        <f t="shared" si="51"/>
        <v>74</v>
      </c>
      <c r="R56">
        <f t="shared" si="51"/>
        <v>73</v>
      </c>
      <c r="S56">
        <f t="shared" si="51"/>
        <v>72</v>
      </c>
      <c r="T56">
        <f t="shared" si="51"/>
        <v>71</v>
      </c>
      <c r="U56">
        <f t="shared" si="52"/>
        <v>70</v>
      </c>
      <c r="V56">
        <f t="shared" si="52"/>
        <v>69</v>
      </c>
      <c r="W56">
        <f t="shared" si="52"/>
        <v>68</v>
      </c>
      <c r="X56">
        <f t="shared" si="52"/>
        <v>67</v>
      </c>
      <c r="Y56">
        <f t="shared" si="52"/>
        <v>66</v>
      </c>
      <c r="Z56">
        <f t="shared" si="52"/>
        <v>65</v>
      </c>
      <c r="AA56">
        <f t="shared" si="52"/>
        <v>64</v>
      </c>
      <c r="AB56">
        <f t="shared" si="52"/>
        <v>63</v>
      </c>
      <c r="AC56">
        <f t="shared" si="52"/>
        <v>62</v>
      </c>
      <c r="AD56">
        <f t="shared" si="52"/>
        <v>61</v>
      </c>
      <c r="AE56">
        <f t="shared" si="52"/>
        <v>60</v>
      </c>
      <c r="AF56">
        <f t="shared" si="52"/>
        <v>59</v>
      </c>
      <c r="AG56">
        <f t="shared" si="52"/>
        <v>58</v>
      </c>
      <c r="AH56">
        <f t="shared" si="52"/>
        <v>57</v>
      </c>
      <c r="AI56">
        <f t="shared" si="52"/>
        <v>56</v>
      </c>
      <c r="AJ56">
        <f t="shared" si="52"/>
        <v>55</v>
      </c>
      <c r="AK56">
        <f t="shared" si="53"/>
        <v>54</v>
      </c>
      <c r="AL56">
        <f t="shared" si="53"/>
        <v>53</v>
      </c>
      <c r="AM56">
        <f t="shared" si="53"/>
        <v>52</v>
      </c>
      <c r="AN56">
        <f t="shared" si="53"/>
        <v>51</v>
      </c>
      <c r="AO56">
        <f t="shared" si="53"/>
        <v>50</v>
      </c>
      <c r="AP56">
        <f t="shared" si="53"/>
        <v>49</v>
      </c>
      <c r="AQ56">
        <f t="shared" si="53"/>
        <v>48</v>
      </c>
      <c r="AR56">
        <f t="shared" si="53"/>
        <v>47</v>
      </c>
      <c r="AS56">
        <f t="shared" si="53"/>
        <v>46</v>
      </c>
      <c r="AT56">
        <f t="shared" si="53"/>
        <v>45</v>
      </c>
      <c r="AU56">
        <f t="shared" si="53"/>
        <v>44</v>
      </c>
      <c r="AV56">
        <f t="shared" si="53"/>
        <v>43</v>
      </c>
      <c r="AW56">
        <f t="shared" si="53"/>
        <v>42</v>
      </c>
      <c r="AX56">
        <f t="shared" si="53"/>
        <v>41</v>
      </c>
      <c r="AY56">
        <f t="shared" si="53"/>
        <v>40</v>
      </c>
      <c r="AZ56">
        <f t="shared" si="53"/>
        <v>39</v>
      </c>
      <c r="BA56">
        <f t="shared" si="54"/>
        <v>38</v>
      </c>
      <c r="BB56">
        <f t="shared" si="54"/>
        <v>37</v>
      </c>
      <c r="BC56">
        <f t="shared" si="54"/>
        <v>36</v>
      </c>
      <c r="BD56">
        <f t="shared" si="54"/>
        <v>35</v>
      </c>
      <c r="BE56">
        <f t="shared" si="54"/>
        <v>34</v>
      </c>
      <c r="BF56">
        <f t="shared" si="54"/>
        <v>33</v>
      </c>
      <c r="BG56">
        <f t="shared" si="54"/>
        <v>32</v>
      </c>
      <c r="BH56">
        <f t="shared" si="54"/>
        <v>31</v>
      </c>
      <c r="BI56">
        <f t="shared" si="54"/>
        <v>30</v>
      </c>
      <c r="BJ56">
        <f t="shared" si="54"/>
        <v>29</v>
      </c>
      <c r="BK56">
        <f t="shared" si="54"/>
        <v>28</v>
      </c>
      <c r="BL56">
        <f t="shared" si="54"/>
        <v>27</v>
      </c>
      <c r="BM56">
        <f t="shared" si="54"/>
        <v>26</v>
      </c>
      <c r="BN56">
        <f t="shared" si="54"/>
        <v>25</v>
      </c>
    </row>
    <row r="57" spans="2:66" x14ac:dyDescent="0.2">
      <c r="B57" s="6">
        <f t="shared" si="55"/>
        <v>0</v>
      </c>
      <c r="C57" s="83">
        <v>2000</v>
      </c>
      <c r="D57" s="1">
        <v>56</v>
      </c>
      <c r="E57">
        <f t="shared" si="51"/>
        <v>86</v>
      </c>
      <c r="F57">
        <f t="shared" si="51"/>
        <v>85</v>
      </c>
      <c r="G57">
        <f t="shared" si="51"/>
        <v>84</v>
      </c>
      <c r="H57">
        <f t="shared" si="51"/>
        <v>83</v>
      </c>
      <c r="I57">
        <f t="shared" si="51"/>
        <v>82</v>
      </c>
      <c r="J57">
        <f t="shared" si="51"/>
        <v>81</v>
      </c>
      <c r="K57">
        <f t="shared" si="51"/>
        <v>80</v>
      </c>
      <c r="L57">
        <f t="shared" si="51"/>
        <v>79</v>
      </c>
      <c r="M57">
        <f t="shared" si="51"/>
        <v>78</v>
      </c>
      <c r="N57">
        <f t="shared" si="51"/>
        <v>77</v>
      </c>
      <c r="O57">
        <f t="shared" si="51"/>
        <v>76</v>
      </c>
      <c r="P57">
        <f t="shared" si="51"/>
        <v>75</v>
      </c>
      <c r="Q57">
        <f t="shared" si="51"/>
        <v>74</v>
      </c>
      <c r="R57">
        <f t="shared" si="51"/>
        <v>73</v>
      </c>
      <c r="S57">
        <f t="shared" si="51"/>
        <v>72</v>
      </c>
      <c r="T57">
        <f t="shared" si="51"/>
        <v>71</v>
      </c>
      <c r="U57">
        <f t="shared" si="52"/>
        <v>70</v>
      </c>
      <c r="V57">
        <f t="shared" si="52"/>
        <v>69</v>
      </c>
      <c r="W57">
        <f t="shared" si="52"/>
        <v>68</v>
      </c>
      <c r="X57">
        <f t="shared" si="52"/>
        <v>67</v>
      </c>
      <c r="Y57">
        <f t="shared" si="52"/>
        <v>66</v>
      </c>
      <c r="Z57">
        <f t="shared" si="52"/>
        <v>65</v>
      </c>
      <c r="AA57">
        <f t="shared" si="52"/>
        <v>64</v>
      </c>
      <c r="AB57">
        <f t="shared" si="52"/>
        <v>63</v>
      </c>
      <c r="AC57">
        <f t="shared" si="52"/>
        <v>62</v>
      </c>
      <c r="AD57">
        <f t="shared" si="52"/>
        <v>61</v>
      </c>
      <c r="AE57">
        <f t="shared" si="52"/>
        <v>60</v>
      </c>
      <c r="AF57">
        <f t="shared" si="52"/>
        <v>59</v>
      </c>
      <c r="AG57">
        <f t="shared" si="52"/>
        <v>58</v>
      </c>
      <c r="AH57">
        <f t="shared" si="52"/>
        <v>57</v>
      </c>
      <c r="AI57">
        <f t="shared" si="52"/>
        <v>56</v>
      </c>
      <c r="AJ57">
        <f t="shared" si="52"/>
        <v>55</v>
      </c>
      <c r="AK57">
        <f t="shared" si="53"/>
        <v>54</v>
      </c>
      <c r="AL57">
        <f t="shared" si="53"/>
        <v>53</v>
      </c>
      <c r="AM57">
        <f t="shared" si="53"/>
        <v>52</v>
      </c>
      <c r="AN57">
        <f t="shared" si="53"/>
        <v>51</v>
      </c>
      <c r="AO57">
        <f t="shared" si="53"/>
        <v>50</v>
      </c>
      <c r="AP57">
        <f t="shared" si="53"/>
        <v>49</v>
      </c>
      <c r="AQ57">
        <f t="shared" si="53"/>
        <v>48</v>
      </c>
      <c r="AR57">
        <f t="shared" si="53"/>
        <v>47</v>
      </c>
      <c r="AS57">
        <f t="shared" si="53"/>
        <v>46</v>
      </c>
      <c r="AT57">
        <f t="shared" si="53"/>
        <v>45</v>
      </c>
      <c r="AU57">
        <f t="shared" si="53"/>
        <v>44</v>
      </c>
      <c r="AV57">
        <f t="shared" si="53"/>
        <v>43</v>
      </c>
      <c r="AW57">
        <f t="shared" si="53"/>
        <v>42</v>
      </c>
      <c r="AX57">
        <f t="shared" si="53"/>
        <v>41</v>
      </c>
      <c r="AY57">
        <f t="shared" si="53"/>
        <v>40</v>
      </c>
      <c r="AZ57">
        <f t="shared" si="53"/>
        <v>39</v>
      </c>
      <c r="BA57">
        <f t="shared" si="54"/>
        <v>38</v>
      </c>
      <c r="BB57">
        <f t="shared" si="54"/>
        <v>37</v>
      </c>
      <c r="BC57">
        <f t="shared" si="54"/>
        <v>36</v>
      </c>
      <c r="BD57">
        <f t="shared" si="54"/>
        <v>35</v>
      </c>
      <c r="BE57">
        <f t="shared" si="54"/>
        <v>34</v>
      </c>
      <c r="BF57">
        <f t="shared" si="54"/>
        <v>33</v>
      </c>
      <c r="BG57">
        <f t="shared" si="54"/>
        <v>32</v>
      </c>
      <c r="BH57">
        <f t="shared" si="54"/>
        <v>31</v>
      </c>
      <c r="BI57">
        <f t="shared" si="54"/>
        <v>30</v>
      </c>
      <c r="BJ57">
        <f t="shared" si="54"/>
        <v>29</v>
      </c>
      <c r="BK57">
        <f t="shared" si="54"/>
        <v>28</v>
      </c>
      <c r="BL57">
        <f t="shared" si="54"/>
        <v>27</v>
      </c>
      <c r="BM57">
        <f t="shared" si="54"/>
        <v>26</v>
      </c>
      <c r="BN57">
        <f t="shared" si="54"/>
        <v>25</v>
      </c>
    </row>
    <row r="58" spans="2:66" x14ac:dyDescent="0.2">
      <c r="B58" s="6">
        <f t="shared" si="55"/>
        <v>0</v>
      </c>
      <c r="C58" s="83">
        <v>2500</v>
      </c>
      <c r="D58" s="1">
        <v>55</v>
      </c>
      <c r="E58">
        <f t="shared" si="51"/>
        <v>85</v>
      </c>
      <c r="F58">
        <f t="shared" si="51"/>
        <v>84</v>
      </c>
      <c r="G58">
        <f t="shared" si="51"/>
        <v>83</v>
      </c>
      <c r="H58">
        <f t="shared" si="51"/>
        <v>82</v>
      </c>
      <c r="I58">
        <f t="shared" si="51"/>
        <v>81</v>
      </c>
      <c r="J58">
        <f t="shared" si="51"/>
        <v>80</v>
      </c>
      <c r="K58">
        <f t="shared" si="51"/>
        <v>79</v>
      </c>
      <c r="L58">
        <f t="shared" si="51"/>
        <v>78</v>
      </c>
      <c r="M58">
        <f t="shared" si="51"/>
        <v>77</v>
      </c>
      <c r="N58">
        <f t="shared" si="51"/>
        <v>76</v>
      </c>
      <c r="O58">
        <f t="shared" si="51"/>
        <v>75</v>
      </c>
      <c r="P58">
        <f t="shared" si="51"/>
        <v>74</v>
      </c>
      <c r="Q58">
        <f t="shared" si="51"/>
        <v>73</v>
      </c>
      <c r="R58">
        <f t="shared" si="51"/>
        <v>72</v>
      </c>
      <c r="S58">
        <f t="shared" si="51"/>
        <v>71</v>
      </c>
      <c r="T58">
        <f t="shared" si="51"/>
        <v>70</v>
      </c>
      <c r="U58">
        <f t="shared" si="52"/>
        <v>69</v>
      </c>
      <c r="V58">
        <f t="shared" si="52"/>
        <v>68</v>
      </c>
      <c r="W58">
        <f t="shared" si="52"/>
        <v>67</v>
      </c>
      <c r="X58">
        <f t="shared" si="52"/>
        <v>66</v>
      </c>
      <c r="Y58">
        <f t="shared" si="52"/>
        <v>65</v>
      </c>
      <c r="Z58">
        <f t="shared" si="52"/>
        <v>64</v>
      </c>
      <c r="AA58">
        <f t="shared" si="52"/>
        <v>63</v>
      </c>
      <c r="AB58">
        <f t="shared" si="52"/>
        <v>62</v>
      </c>
      <c r="AC58">
        <f t="shared" si="52"/>
        <v>61</v>
      </c>
      <c r="AD58">
        <f t="shared" si="52"/>
        <v>60</v>
      </c>
      <c r="AE58">
        <f t="shared" si="52"/>
        <v>59</v>
      </c>
      <c r="AF58">
        <f t="shared" si="52"/>
        <v>58</v>
      </c>
      <c r="AG58">
        <f t="shared" si="52"/>
        <v>57</v>
      </c>
      <c r="AH58">
        <f t="shared" si="52"/>
        <v>56</v>
      </c>
      <c r="AI58">
        <f t="shared" si="52"/>
        <v>55</v>
      </c>
      <c r="AJ58">
        <f t="shared" si="52"/>
        <v>54</v>
      </c>
      <c r="AK58">
        <f t="shared" si="53"/>
        <v>53</v>
      </c>
      <c r="AL58">
        <f t="shared" si="53"/>
        <v>52</v>
      </c>
      <c r="AM58">
        <f t="shared" si="53"/>
        <v>51</v>
      </c>
      <c r="AN58">
        <f t="shared" si="53"/>
        <v>50</v>
      </c>
      <c r="AO58">
        <f t="shared" si="53"/>
        <v>49</v>
      </c>
      <c r="AP58">
        <f t="shared" si="53"/>
        <v>48</v>
      </c>
      <c r="AQ58">
        <f t="shared" si="53"/>
        <v>47</v>
      </c>
      <c r="AR58">
        <f t="shared" si="53"/>
        <v>46</v>
      </c>
      <c r="AS58">
        <f t="shared" si="53"/>
        <v>45</v>
      </c>
      <c r="AT58">
        <f t="shared" si="53"/>
        <v>44</v>
      </c>
      <c r="AU58">
        <f t="shared" si="53"/>
        <v>43</v>
      </c>
      <c r="AV58">
        <f t="shared" si="53"/>
        <v>42</v>
      </c>
      <c r="AW58">
        <f t="shared" si="53"/>
        <v>41</v>
      </c>
      <c r="AX58">
        <f t="shared" si="53"/>
        <v>40</v>
      </c>
      <c r="AY58">
        <f t="shared" si="53"/>
        <v>39</v>
      </c>
      <c r="AZ58">
        <f t="shared" si="53"/>
        <v>38</v>
      </c>
      <c r="BA58">
        <f t="shared" si="54"/>
        <v>37</v>
      </c>
      <c r="BB58">
        <f t="shared" si="54"/>
        <v>36</v>
      </c>
      <c r="BC58">
        <f t="shared" si="54"/>
        <v>35</v>
      </c>
      <c r="BD58">
        <f t="shared" si="54"/>
        <v>34</v>
      </c>
      <c r="BE58">
        <f t="shared" si="54"/>
        <v>33</v>
      </c>
      <c r="BF58">
        <f t="shared" si="54"/>
        <v>32</v>
      </c>
      <c r="BG58">
        <f t="shared" si="54"/>
        <v>31</v>
      </c>
      <c r="BH58">
        <f t="shared" si="54"/>
        <v>30</v>
      </c>
      <c r="BI58">
        <f t="shared" si="54"/>
        <v>29</v>
      </c>
      <c r="BJ58">
        <f t="shared" si="54"/>
        <v>28</v>
      </c>
      <c r="BK58">
        <f t="shared" si="54"/>
        <v>27</v>
      </c>
      <c r="BL58">
        <f t="shared" si="54"/>
        <v>26</v>
      </c>
      <c r="BM58">
        <f t="shared" si="54"/>
        <v>25</v>
      </c>
      <c r="BN58">
        <f t="shared" si="54"/>
        <v>24</v>
      </c>
    </row>
    <row r="59" spans="2:66" x14ac:dyDescent="0.2">
      <c r="B59" s="6">
        <f t="shared" si="55"/>
        <v>0</v>
      </c>
      <c r="C59" s="83">
        <v>3200</v>
      </c>
      <c r="D59" s="1">
        <v>54</v>
      </c>
      <c r="E59">
        <f t="shared" si="51"/>
        <v>84</v>
      </c>
      <c r="F59">
        <f t="shared" si="51"/>
        <v>83</v>
      </c>
      <c r="G59">
        <f t="shared" si="51"/>
        <v>82</v>
      </c>
      <c r="H59">
        <f t="shared" si="51"/>
        <v>81</v>
      </c>
      <c r="I59">
        <f t="shared" si="51"/>
        <v>80</v>
      </c>
      <c r="J59">
        <f t="shared" si="51"/>
        <v>79</v>
      </c>
      <c r="K59">
        <f t="shared" si="51"/>
        <v>78</v>
      </c>
      <c r="L59">
        <f t="shared" si="51"/>
        <v>77</v>
      </c>
      <c r="M59">
        <f t="shared" si="51"/>
        <v>76</v>
      </c>
      <c r="N59">
        <f t="shared" si="51"/>
        <v>75</v>
      </c>
      <c r="O59">
        <f t="shared" si="51"/>
        <v>74</v>
      </c>
      <c r="P59">
        <f t="shared" si="51"/>
        <v>73</v>
      </c>
      <c r="Q59">
        <f t="shared" si="51"/>
        <v>72</v>
      </c>
      <c r="R59">
        <f t="shared" si="51"/>
        <v>71</v>
      </c>
      <c r="S59">
        <f t="shared" si="51"/>
        <v>70</v>
      </c>
      <c r="T59">
        <f>IF($D59+T$1&lt;0,0,$D59+T$1)</f>
        <v>69</v>
      </c>
      <c r="U59">
        <f t="shared" si="52"/>
        <v>68</v>
      </c>
      <c r="V59">
        <f t="shared" si="52"/>
        <v>67</v>
      </c>
      <c r="W59">
        <f t="shared" si="52"/>
        <v>66</v>
      </c>
      <c r="X59">
        <f t="shared" si="52"/>
        <v>65</v>
      </c>
      <c r="Y59">
        <f t="shared" si="52"/>
        <v>64</v>
      </c>
      <c r="Z59">
        <f t="shared" si="52"/>
        <v>63</v>
      </c>
      <c r="AA59">
        <f t="shared" si="52"/>
        <v>62</v>
      </c>
      <c r="AB59">
        <f t="shared" si="52"/>
        <v>61</v>
      </c>
      <c r="AC59">
        <f t="shared" si="52"/>
        <v>60</v>
      </c>
      <c r="AD59">
        <f t="shared" si="52"/>
        <v>59</v>
      </c>
      <c r="AE59">
        <f t="shared" si="52"/>
        <v>58</v>
      </c>
      <c r="AF59">
        <f t="shared" si="52"/>
        <v>57</v>
      </c>
      <c r="AG59">
        <f t="shared" si="52"/>
        <v>56</v>
      </c>
      <c r="AH59">
        <f t="shared" si="52"/>
        <v>55</v>
      </c>
      <c r="AI59">
        <f t="shared" si="52"/>
        <v>54</v>
      </c>
      <c r="AJ59">
        <f>IF($D59+AJ$1&lt;0,0,$D59+AJ$1)</f>
        <v>53</v>
      </c>
      <c r="AK59">
        <f t="shared" si="53"/>
        <v>52</v>
      </c>
      <c r="AL59">
        <f t="shared" si="53"/>
        <v>51</v>
      </c>
      <c r="AM59">
        <f t="shared" si="53"/>
        <v>50</v>
      </c>
      <c r="AN59">
        <f t="shared" si="53"/>
        <v>49</v>
      </c>
      <c r="AO59">
        <f t="shared" si="53"/>
        <v>48</v>
      </c>
      <c r="AP59">
        <f t="shared" si="53"/>
        <v>47</v>
      </c>
      <c r="AQ59">
        <f t="shared" si="53"/>
        <v>46</v>
      </c>
      <c r="AR59">
        <f t="shared" si="53"/>
        <v>45</v>
      </c>
      <c r="AS59">
        <f t="shared" si="53"/>
        <v>44</v>
      </c>
      <c r="AT59">
        <f t="shared" si="53"/>
        <v>43</v>
      </c>
      <c r="AU59">
        <f t="shared" si="53"/>
        <v>42</v>
      </c>
      <c r="AV59">
        <f t="shared" si="53"/>
        <v>41</v>
      </c>
      <c r="AW59">
        <f t="shared" si="53"/>
        <v>40</v>
      </c>
      <c r="AX59">
        <f t="shared" si="53"/>
        <v>39</v>
      </c>
      <c r="AY59">
        <f t="shared" si="53"/>
        <v>38</v>
      </c>
      <c r="AZ59">
        <f>IF($D59+AZ$1&lt;0,0,$D59+AZ$1)</f>
        <v>37</v>
      </c>
      <c r="BA59">
        <f t="shared" si="54"/>
        <v>36</v>
      </c>
      <c r="BB59">
        <f t="shared" si="54"/>
        <v>35</v>
      </c>
      <c r="BC59">
        <f t="shared" si="54"/>
        <v>34</v>
      </c>
      <c r="BD59">
        <f t="shared" si="54"/>
        <v>33</v>
      </c>
      <c r="BE59">
        <f t="shared" si="54"/>
        <v>32</v>
      </c>
      <c r="BF59">
        <f t="shared" si="54"/>
        <v>31</v>
      </c>
      <c r="BG59">
        <f t="shared" si="54"/>
        <v>30</v>
      </c>
      <c r="BH59">
        <f t="shared" si="54"/>
        <v>29</v>
      </c>
      <c r="BI59">
        <f t="shared" si="54"/>
        <v>28</v>
      </c>
      <c r="BJ59">
        <f t="shared" si="54"/>
        <v>27</v>
      </c>
      <c r="BK59">
        <f t="shared" si="54"/>
        <v>26</v>
      </c>
      <c r="BL59">
        <f t="shared" si="54"/>
        <v>25</v>
      </c>
      <c r="BM59">
        <f t="shared" si="54"/>
        <v>24</v>
      </c>
      <c r="BN59">
        <f t="shared" si="54"/>
        <v>23</v>
      </c>
    </row>
    <row r="60" spans="2:66" x14ac:dyDescent="0.2">
      <c r="B60" s="6">
        <f t="shared" si="55"/>
        <v>0</v>
      </c>
      <c r="C60" s="83">
        <v>4000</v>
      </c>
      <c r="D60" s="1">
        <v>52</v>
      </c>
      <c r="E60">
        <f t="shared" ref="E60:S61" si="56">IF($D60+E$1&lt;0,0,$D60+E$1)</f>
        <v>82</v>
      </c>
      <c r="F60">
        <f t="shared" si="56"/>
        <v>81</v>
      </c>
      <c r="G60">
        <f t="shared" si="56"/>
        <v>80</v>
      </c>
      <c r="H60">
        <f t="shared" si="56"/>
        <v>79</v>
      </c>
      <c r="I60">
        <f t="shared" si="56"/>
        <v>78</v>
      </c>
      <c r="J60">
        <f t="shared" si="56"/>
        <v>77</v>
      </c>
      <c r="K60">
        <f t="shared" si="56"/>
        <v>76</v>
      </c>
      <c r="L60">
        <f t="shared" si="56"/>
        <v>75</v>
      </c>
      <c r="M60">
        <f t="shared" si="56"/>
        <v>74</v>
      </c>
      <c r="N60">
        <f t="shared" si="56"/>
        <v>73</v>
      </c>
      <c r="O60">
        <f t="shared" si="56"/>
        <v>72</v>
      </c>
      <c r="P60">
        <f t="shared" si="56"/>
        <v>71</v>
      </c>
      <c r="Q60">
        <f t="shared" si="56"/>
        <v>70</v>
      </c>
      <c r="R60">
        <f t="shared" si="56"/>
        <v>69</v>
      </c>
      <c r="S60">
        <f t="shared" si="56"/>
        <v>68</v>
      </c>
      <c r="T60">
        <f>IF($D60+T$1&lt;0,0,$D60+T$1)</f>
        <v>67</v>
      </c>
      <c r="U60">
        <f t="shared" ref="U60:AJ61" si="57">IF($D60+U$1&lt;0,0,$D60+U$1)</f>
        <v>66</v>
      </c>
      <c r="V60">
        <f t="shared" si="57"/>
        <v>65</v>
      </c>
      <c r="W60">
        <f t="shared" si="57"/>
        <v>64</v>
      </c>
      <c r="X60">
        <f t="shared" si="57"/>
        <v>63</v>
      </c>
      <c r="Y60">
        <f t="shared" si="57"/>
        <v>62</v>
      </c>
      <c r="Z60">
        <f t="shared" si="57"/>
        <v>61</v>
      </c>
      <c r="AA60">
        <f t="shared" si="57"/>
        <v>60</v>
      </c>
      <c r="AB60">
        <f t="shared" si="57"/>
        <v>59</v>
      </c>
      <c r="AC60">
        <f t="shared" si="57"/>
        <v>58</v>
      </c>
      <c r="AD60">
        <f t="shared" si="57"/>
        <v>57</v>
      </c>
      <c r="AE60">
        <f t="shared" si="57"/>
        <v>56</v>
      </c>
      <c r="AF60">
        <f t="shared" si="57"/>
        <v>55</v>
      </c>
      <c r="AG60">
        <f t="shared" si="57"/>
        <v>54</v>
      </c>
      <c r="AH60">
        <f t="shared" si="57"/>
        <v>53</v>
      </c>
      <c r="AI60">
        <f t="shared" si="57"/>
        <v>52</v>
      </c>
      <c r="AJ60">
        <f t="shared" si="57"/>
        <v>51</v>
      </c>
      <c r="AK60">
        <f t="shared" ref="AK60:AZ61" si="58">IF($D60+AK$1&lt;0,0,$D60+AK$1)</f>
        <v>50</v>
      </c>
      <c r="AL60">
        <f t="shared" si="58"/>
        <v>49</v>
      </c>
      <c r="AM60">
        <f t="shared" si="58"/>
        <v>48</v>
      </c>
      <c r="AN60">
        <f t="shared" si="58"/>
        <v>47</v>
      </c>
      <c r="AO60">
        <f t="shared" si="58"/>
        <v>46</v>
      </c>
      <c r="AP60">
        <f t="shared" si="58"/>
        <v>45</v>
      </c>
      <c r="AQ60">
        <f t="shared" si="58"/>
        <v>44</v>
      </c>
      <c r="AR60">
        <f t="shared" si="58"/>
        <v>43</v>
      </c>
      <c r="AS60">
        <f t="shared" si="58"/>
        <v>42</v>
      </c>
      <c r="AT60">
        <f t="shared" si="58"/>
        <v>41</v>
      </c>
      <c r="AU60">
        <f t="shared" si="58"/>
        <v>40</v>
      </c>
      <c r="AV60">
        <f t="shared" si="58"/>
        <v>39</v>
      </c>
      <c r="AW60">
        <f t="shared" si="58"/>
        <v>38</v>
      </c>
      <c r="AX60">
        <f t="shared" si="58"/>
        <v>37</v>
      </c>
      <c r="AY60">
        <f t="shared" si="58"/>
        <v>36</v>
      </c>
      <c r="AZ60">
        <f t="shared" si="58"/>
        <v>35</v>
      </c>
      <c r="BA60">
        <f t="shared" ref="BA60:BN61" si="59">IF($D60+BA$1&lt;0,0,$D60+BA$1)</f>
        <v>34</v>
      </c>
      <c r="BB60">
        <f t="shared" si="59"/>
        <v>33</v>
      </c>
      <c r="BC60">
        <f t="shared" si="59"/>
        <v>32</v>
      </c>
      <c r="BD60">
        <f t="shared" si="59"/>
        <v>31</v>
      </c>
      <c r="BE60">
        <f t="shared" si="59"/>
        <v>30</v>
      </c>
      <c r="BF60">
        <f t="shared" si="59"/>
        <v>29</v>
      </c>
      <c r="BG60">
        <f t="shared" si="59"/>
        <v>28</v>
      </c>
      <c r="BH60">
        <f t="shared" si="59"/>
        <v>27</v>
      </c>
      <c r="BI60">
        <f t="shared" si="59"/>
        <v>26</v>
      </c>
      <c r="BJ60">
        <f t="shared" si="59"/>
        <v>25</v>
      </c>
      <c r="BK60">
        <f t="shared" si="59"/>
        <v>24</v>
      </c>
      <c r="BL60">
        <f t="shared" si="59"/>
        <v>23</v>
      </c>
      <c r="BM60">
        <f t="shared" si="59"/>
        <v>22</v>
      </c>
      <c r="BN60">
        <f t="shared" si="59"/>
        <v>21</v>
      </c>
    </row>
    <row r="61" spans="2:66" x14ac:dyDescent="0.2">
      <c r="B61" s="6">
        <f t="shared" si="55"/>
        <v>0</v>
      </c>
      <c r="C61">
        <v>5000</v>
      </c>
      <c r="D61" s="1">
        <v>50</v>
      </c>
      <c r="E61">
        <f t="shared" si="56"/>
        <v>80</v>
      </c>
      <c r="F61">
        <f t="shared" si="56"/>
        <v>79</v>
      </c>
      <c r="G61">
        <f t="shared" si="56"/>
        <v>78</v>
      </c>
      <c r="H61">
        <f t="shared" si="56"/>
        <v>77</v>
      </c>
      <c r="I61">
        <f t="shared" si="56"/>
        <v>76</v>
      </c>
      <c r="J61">
        <f t="shared" si="56"/>
        <v>75</v>
      </c>
      <c r="K61">
        <f t="shared" si="56"/>
        <v>74</v>
      </c>
      <c r="L61">
        <f t="shared" si="56"/>
        <v>73</v>
      </c>
      <c r="M61">
        <f t="shared" si="56"/>
        <v>72</v>
      </c>
      <c r="N61">
        <f t="shared" si="56"/>
        <v>71</v>
      </c>
      <c r="O61">
        <f t="shared" si="56"/>
        <v>70</v>
      </c>
      <c r="P61">
        <f t="shared" si="56"/>
        <v>69</v>
      </c>
      <c r="Q61">
        <f t="shared" si="56"/>
        <v>68</v>
      </c>
      <c r="R61">
        <f t="shared" si="56"/>
        <v>67</v>
      </c>
      <c r="S61">
        <f t="shared" si="56"/>
        <v>66</v>
      </c>
      <c r="T61">
        <f>IF($D61+T$1&lt;0,0,$D61+T$1)</f>
        <v>65</v>
      </c>
      <c r="U61">
        <f t="shared" si="57"/>
        <v>64</v>
      </c>
      <c r="V61">
        <f t="shared" si="57"/>
        <v>63</v>
      </c>
      <c r="W61">
        <f t="shared" si="57"/>
        <v>62</v>
      </c>
      <c r="X61">
        <f t="shared" si="57"/>
        <v>61</v>
      </c>
      <c r="Y61">
        <f t="shared" si="57"/>
        <v>60</v>
      </c>
      <c r="Z61">
        <f t="shared" si="57"/>
        <v>59</v>
      </c>
      <c r="AA61">
        <f t="shared" si="57"/>
        <v>58</v>
      </c>
      <c r="AB61">
        <f t="shared" si="57"/>
        <v>57</v>
      </c>
      <c r="AC61">
        <f t="shared" si="57"/>
        <v>56</v>
      </c>
      <c r="AD61">
        <f t="shared" si="57"/>
        <v>55</v>
      </c>
      <c r="AE61">
        <f t="shared" si="57"/>
        <v>54</v>
      </c>
      <c r="AF61">
        <f t="shared" si="57"/>
        <v>53</v>
      </c>
      <c r="AG61">
        <f t="shared" si="57"/>
        <v>52</v>
      </c>
      <c r="AH61">
        <f t="shared" si="57"/>
        <v>51</v>
      </c>
      <c r="AI61">
        <f t="shared" si="57"/>
        <v>50</v>
      </c>
      <c r="AJ61">
        <f t="shared" si="57"/>
        <v>49</v>
      </c>
      <c r="AK61">
        <f t="shared" si="58"/>
        <v>48</v>
      </c>
      <c r="AL61">
        <f t="shared" si="58"/>
        <v>47</v>
      </c>
      <c r="AM61">
        <f t="shared" si="58"/>
        <v>46</v>
      </c>
      <c r="AN61">
        <f t="shared" si="58"/>
        <v>45</v>
      </c>
      <c r="AO61">
        <f t="shared" si="58"/>
        <v>44</v>
      </c>
      <c r="AP61">
        <f t="shared" si="58"/>
        <v>43</v>
      </c>
      <c r="AQ61">
        <f t="shared" si="58"/>
        <v>42</v>
      </c>
      <c r="AR61">
        <f t="shared" si="58"/>
        <v>41</v>
      </c>
      <c r="AS61">
        <f t="shared" si="58"/>
        <v>40</v>
      </c>
      <c r="AT61">
        <f t="shared" si="58"/>
        <v>39</v>
      </c>
      <c r="AU61">
        <f t="shared" si="58"/>
        <v>38</v>
      </c>
      <c r="AV61">
        <f t="shared" si="58"/>
        <v>37</v>
      </c>
      <c r="AW61">
        <f t="shared" si="58"/>
        <v>36</v>
      </c>
      <c r="AX61">
        <f t="shared" si="58"/>
        <v>35</v>
      </c>
      <c r="AY61">
        <f t="shared" si="58"/>
        <v>34</v>
      </c>
      <c r="AZ61">
        <f t="shared" si="58"/>
        <v>33</v>
      </c>
      <c r="BA61">
        <f t="shared" si="59"/>
        <v>32</v>
      </c>
      <c r="BB61">
        <f t="shared" si="59"/>
        <v>31</v>
      </c>
      <c r="BC61">
        <f t="shared" si="59"/>
        <v>30</v>
      </c>
      <c r="BD61">
        <f t="shared" si="59"/>
        <v>29</v>
      </c>
      <c r="BE61">
        <f t="shared" si="59"/>
        <v>28</v>
      </c>
      <c r="BF61">
        <f t="shared" si="59"/>
        <v>27</v>
      </c>
      <c r="BG61">
        <f t="shared" si="59"/>
        <v>26</v>
      </c>
      <c r="BH61">
        <f t="shared" si="59"/>
        <v>25</v>
      </c>
      <c r="BI61">
        <f t="shared" si="59"/>
        <v>24</v>
      </c>
      <c r="BJ61">
        <f t="shared" si="59"/>
        <v>23</v>
      </c>
      <c r="BK61">
        <f t="shared" si="59"/>
        <v>22</v>
      </c>
      <c r="BL61">
        <f t="shared" si="59"/>
        <v>21</v>
      </c>
      <c r="BM61">
        <f t="shared" si="59"/>
        <v>20</v>
      </c>
      <c r="BN61">
        <f t="shared" si="59"/>
        <v>19</v>
      </c>
    </row>
    <row r="63" spans="2:66" x14ac:dyDescent="0.2">
      <c r="C63">
        <v>100</v>
      </c>
      <c r="D63">
        <f t="shared" ref="D63:BN67" si="60">IF(D44-$B44&lt;0,0,D44-$B44)</f>
        <v>27</v>
      </c>
      <c r="E63">
        <f t="shared" si="60"/>
        <v>57</v>
      </c>
      <c r="F63">
        <f t="shared" si="60"/>
        <v>56</v>
      </c>
      <c r="G63">
        <f t="shared" si="60"/>
        <v>55</v>
      </c>
      <c r="H63">
        <f t="shared" si="60"/>
        <v>54</v>
      </c>
      <c r="I63">
        <f t="shared" si="60"/>
        <v>53</v>
      </c>
      <c r="J63">
        <f t="shared" si="60"/>
        <v>52</v>
      </c>
      <c r="K63">
        <f t="shared" si="60"/>
        <v>51</v>
      </c>
      <c r="L63">
        <f t="shared" si="60"/>
        <v>50</v>
      </c>
      <c r="M63">
        <f t="shared" si="60"/>
        <v>49</v>
      </c>
      <c r="N63">
        <f t="shared" si="60"/>
        <v>48</v>
      </c>
      <c r="O63">
        <f t="shared" si="60"/>
        <v>47</v>
      </c>
      <c r="P63">
        <f t="shared" si="60"/>
        <v>46</v>
      </c>
      <c r="Q63">
        <f t="shared" si="60"/>
        <v>45</v>
      </c>
      <c r="R63">
        <f t="shared" si="60"/>
        <v>44</v>
      </c>
      <c r="S63">
        <f t="shared" si="60"/>
        <v>43</v>
      </c>
      <c r="T63">
        <f t="shared" si="60"/>
        <v>42</v>
      </c>
      <c r="U63">
        <f t="shared" si="60"/>
        <v>41</v>
      </c>
      <c r="V63">
        <f t="shared" si="60"/>
        <v>40</v>
      </c>
      <c r="W63">
        <f t="shared" si="60"/>
        <v>39</v>
      </c>
      <c r="X63">
        <f t="shared" si="60"/>
        <v>38</v>
      </c>
      <c r="Y63">
        <f t="shared" si="60"/>
        <v>37</v>
      </c>
      <c r="Z63">
        <f t="shared" si="60"/>
        <v>36</v>
      </c>
      <c r="AA63">
        <f t="shared" si="60"/>
        <v>35</v>
      </c>
      <c r="AB63">
        <f t="shared" si="60"/>
        <v>34</v>
      </c>
      <c r="AC63">
        <f t="shared" si="60"/>
        <v>33</v>
      </c>
      <c r="AD63">
        <f t="shared" si="60"/>
        <v>32</v>
      </c>
      <c r="AE63">
        <f t="shared" si="60"/>
        <v>31</v>
      </c>
      <c r="AF63">
        <f t="shared" si="60"/>
        <v>30</v>
      </c>
      <c r="AG63">
        <f t="shared" si="60"/>
        <v>29</v>
      </c>
      <c r="AH63">
        <f t="shared" si="60"/>
        <v>28</v>
      </c>
      <c r="AI63">
        <f t="shared" si="60"/>
        <v>27</v>
      </c>
      <c r="AJ63">
        <f t="shared" si="60"/>
        <v>26</v>
      </c>
      <c r="AK63">
        <f t="shared" si="60"/>
        <v>25</v>
      </c>
      <c r="AL63">
        <f t="shared" si="60"/>
        <v>24</v>
      </c>
      <c r="AM63">
        <f t="shared" si="60"/>
        <v>23</v>
      </c>
      <c r="AN63">
        <f t="shared" si="60"/>
        <v>22</v>
      </c>
      <c r="AO63">
        <f t="shared" si="60"/>
        <v>21</v>
      </c>
      <c r="AP63">
        <f t="shared" si="60"/>
        <v>20</v>
      </c>
      <c r="AQ63">
        <f t="shared" si="60"/>
        <v>19</v>
      </c>
      <c r="AR63">
        <f t="shared" si="60"/>
        <v>18</v>
      </c>
      <c r="AS63">
        <f t="shared" si="60"/>
        <v>17</v>
      </c>
      <c r="AT63">
        <f t="shared" si="60"/>
        <v>16</v>
      </c>
      <c r="AU63">
        <f t="shared" si="60"/>
        <v>15</v>
      </c>
      <c r="AV63">
        <f t="shared" si="60"/>
        <v>14</v>
      </c>
      <c r="AW63">
        <f t="shared" si="60"/>
        <v>13</v>
      </c>
      <c r="AX63">
        <f t="shared" si="60"/>
        <v>12</v>
      </c>
      <c r="AY63">
        <f t="shared" si="60"/>
        <v>11</v>
      </c>
      <c r="AZ63">
        <f t="shared" si="60"/>
        <v>10</v>
      </c>
      <c r="BA63">
        <f t="shared" si="60"/>
        <v>9</v>
      </c>
      <c r="BB63">
        <f t="shared" si="60"/>
        <v>8</v>
      </c>
      <c r="BC63">
        <f t="shared" si="60"/>
        <v>7</v>
      </c>
      <c r="BD63">
        <f t="shared" si="60"/>
        <v>6</v>
      </c>
      <c r="BE63">
        <f t="shared" si="60"/>
        <v>5</v>
      </c>
      <c r="BF63">
        <f t="shared" si="60"/>
        <v>4</v>
      </c>
      <c r="BG63">
        <f t="shared" si="60"/>
        <v>3</v>
      </c>
      <c r="BH63">
        <f t="shared" si="60"/>
        <v>2</v>
      </c>
      <c r="BI63">
        <f t="shared" si="60"/>
        <v>1</v>
      </c>
      <c r="BJ63">
        <f t="shared" si="60"/>
        <v>0</v>
      </c>
      <c r="BK63">
        <f t="shared" si="60"/>
        <v>0</v>
      </c>
      <c r="BL63">
        <f t="shared" si="60"/>
        <v>0</v>
      </c>
      <c r="BM63">
        <f t="shared" si="60"/>
        <v>0</v>
      </c>
      <c r="BN63">
        <f t="shared" si="60"/>
        <v>0</v>
      </c>
    </row>
    <row r="64" spans="2:66" x14ac:dyDescent="0.2">
      <c r="C64" s="83">
        <v>125</v>
      </c>
      <c r="D64">
        <f t="shared" si="60"/>
        <v>32</v>
      </c>
      <c r="E64">
        <f t="shared" si="60"/>
        <v>62</v>
      </c>
      <c r="F64">
        <f t="shared" si="60"/>
        <v>61</v>
      </c>
      <c r="G64">
        <f t="shared" si="60"/>
        <v>60</v>
      </c>
      <c r="H64">
        <f t="shared" si="60"/>
        <v>59</v>
      </c>
      <c r="I64">
        <f t="shared" si="60"/>
        <v>58</v>
      </c>
      <c r="J64">
        <f t="shared" si="60"/>
        <v>57</v>
      </c>
      <c r="K64">
        <f t="shared" si="60"/>
        <v>56</v>
      </c>
      <c r="L64">
        <f t="shared" si="60"/>
        <v>55</v>
      </c>
      <c r="M64">
        <f t="shared" si="60"/>
        <v>54</v>
      </c>
      <c r="N64">
        <f t="shared" si="60"/>
        <v>53</v>
      </c>
      <c r="O64">
        <f t="shared" si="60"/>
        <v>52</v>
      </c>
      <c r="P64">
        <f t="shared" si="60"/>
        <v>51</v>
      </c>
      <c r="Q64">
        <f t="shared" si="60"/>
        <v>50</v>
      </c>
      <c r="R64">
        <f t="shared" si="60"/>
        <v>49</v>
      </c>
      <c r="S64">
        <f t="shared" si="60"/>
        <v>48</v>
      </c>
      <c r="T64">
        <f t="shared" si="60"/>
        <v>47</v>
      </c>
      <c r="U64">
        <f t="shared" si="60"/>
        <v>46</v>
      </c>
      <c r="V64">
        <f t="shared" si="60"/>
        <v>45</v>
      </c>
      <c r="W64">
        <f t="shared" si="60"/>
        <v>44</v>
      </c>
      <c r="X64">
        <f t="shared" si="60"/>
        <v>43</v>
      </c>
      <c r="Y64">
        <f t="shared" si="60"/>
        <v>42</v>
      </c>
      <c r="Z64">
        <f t="shared" si="60"/>
        <v>41</v>
      </c>
      <c r="AA64">
        <f t="shared" si="60"/>
        <v>40</v>
      </c>
      <c r="AB64">
        <f t="shared" si="60"/>
        <v>39</v>
      </c>
      <c r="AC64">
        <f t="shared" si="60"/>
        <v>38</v>
      </c>
      <c r="AD64">
        <f t="shared" si="60"/>
        <v>37</v>
      </c>
      <c r="AE64">
        <f t="shared" si="60"/>
        <v>36</v>
      </c>
      <c r="AF64">
        <f t="shared" si="60"/>
        <v>35</v>
      </c>
      <c r="AG64">
        <f t="shared" si="60"/>
        <v>34</v>
      </c>
      <c r="AH64">
        <f t="shared" si="60"/>
        <v>33</v>
      </c>
      <c r="AI64">
        <f t="shared" si="60"/>
        <v>32</v>
      </c>
      <c r="AJ64">
        <f t="shared" si="60"/>
        <v>31</v>
      </c>
      <c r="AK64">
        <f t="shared" si="60"/>
        <v>30</v>
      </c>
      <c r="AL64">
        <f t="shared" si="60"/>
        <v>29</v>
      </c>
      <c r="AM64">
        <f t="shared" si="60"/>
        <v>28</v>
      </c>
      <c r="AN64">
        <f t="shared" si="60"/>
        <v>27</v>
      </c>
      <c r="AO64">
        <f t="shared" si="60"/>
        <v>26</v>
      </c>
      <c r="AP64">
        <f t="shared" si="60"/>
        <v>25</v>
      </c>
      <c r="AQ64">
        <f t="shared" si="60"/>
        <v>24</v>
      </c>
      <c r="AR64">
        <f t="shared" si="60"/>
        <v>23</v>
      </c>
      <c r="AS64">
        <f t="shared" si="60"/>
        <v>22</v>
      </c>
      <c r="AT64">
        <f t="shared" si="60"/>
        <v>21</v>
      </c>
      <c r="AU64">
        <f t="shared" si="60"/>
        <v>20</v>
      </c>
      <c r="AV64">
        <f t="shared" si="60"/>
        <v>19</v>
      </c>
      <c r="AW64">
        <f t="shared" si="60"/>
        <v>18</v>
      </c>
      <c r="AX64">
        <f t="shared" si="60"/>
        <v>17</v>
      </c>
      <c r="AY64">
        <f t="shared" si="60"/>
        <v>16</v>
      </c>
      <c r="AZ64">
        <f t="shared" si="60"/>
        <v>15</v>
      </c>
      <c r="BA64">
        <f t="shared" si="60"/>
        <v>14</v>
      </c>
      <c r="BB64">
        <f t="shared" si="60"/>
        <v>13</v>
      </c>
      <c r="BC64">
        <f t="shared" si="60"/>
        <v>12</v>
      </c>
      <c r="BD64">
        <f t="shared" si="60"/>
        <v>11</v>
      </c>
      <c r="BE64">
        <f t="shared" si="60"/>
        <v>10</v>
      </c>
      <c r="BF64">
        <f t="shared" si="60"/>
        <v>9</v>
      </c>
      <c r="BG64">
        <f t="shared" si="60"/>
        <v>8</v>
      </c>
      <c r="BH64">
        <f t="shared" si="60"/>
        <v>7</v>
      </c>
      <c r="BI64">
        <f t="shared" si="60"/>
        <v>6</v>
      </c>
      <c r="BJ64">
        <f t="shared" si="60"/>
        <v>5</v>
      </c>
      <c r="BK64">
        <f t="shared" si="60"/>
        <v>4</v>
      </c>
      <c r="BL64">
        <f t="shared" si="60"/>
        <v>3</v>
      </c>
      <c r="BM64">
        <f t="shared" si="60"/>
        <v>2</v>
      </c>
      <c r="BN64">
        <f t="shared" si="60"/>
        <v>1</v>
      </c>
    </row>
    <row r="65" spans="3:66" x14ac:dyDescent="0.2">
      <c r="C65" s="83">
        <v>160</v>
      </c>
      <c r="D65">
        <f t="shared" si="60"/>
        <v>37</v>
      </c>
      <c r="E65">
        <f t="shared" si="60"/>
        <v>67</v>
      </c>
      <c r="F65">
        <f t="shared" si="60"/>
        <v>66</v>
      </c>
      <c r="G65">
        <f t="shared" si="60"/>
        <v>65</v>
      </c>
      <c r="H65">
        <f t="shared" si="60"/>
        <v>64</v>
      </c>
      <c r="I65">
        <f t="shared" si="60"/>
        <v>63</v>
      </c>
      <c r="J65">
        <f t="shared" si="60"/>
        <v>62</v>
      </c>
      <c r="K65">
        <f t="shared" si="60"/>
        <v>61</v>
      </c>
      <c r="L65">
        <f t="shared" si="60"/>
        <v>60</v>
      </c>
      <c r="M65">
        <f t="shared" si="60"/>
        <v>59</v>
      </c>
      <c r="N65">
        <f t="shared" si="60"/>
        <v>58</v>
      </c>
      <c r="O65">
        <f t="shared" si="60"/>
        <v>57</v>
      </c>
      <c r="P65">
        <f t="shared" si="60"/>
        <v>56</v>
      </c>
      <c r="Q65">
        <f t="shared" si="60"/>
        <v>55</v>
      </c>
      <c r="R65">
        <f t="shared" si="60"/>
        <v>54</v>
      </c>
      <c r="S65">
        <f t="shared" si="60"/>
        <v>53</v>
      </c>
      <c r="T65">
        <f t="shared" si="60"/>
        <v>52</v>
      </c>
      <c r="U65">
        <f t="shared" si="60"/>
        <v>51</v>
      </c>
      <c r="V65">
        <f t="shared" si="60"/>
        <v>50</v>
      </c>
      <c r="W65">
        <f t="shared" si="60"/>
        <v>49</v>
      </c>
      <c r="X65">
        <f t="shared" si="60"/>
        <v>48</v>
      </c>
      <c r="Y65">
        <f t="shared" si="60"/>
        <v>47</v>
      </c>
      <c r="Z65">
        <f t="shared" si="60"/>
        <v>46</v>
      </c>
      <c r="AA65">
        <f t="shared" si="60"/>
        <v>45</v>
      </c>
      <c r="AB65">
        <f t="shared" si="60"/>
        <v>44</v>
      </c>
      <c r="AC65">
        <f t="shared" si="60"/>
        <v>43</v>
      </c>
      <c r="AD65">
        <f t="shared" si="60"/>
        <v>42</v>
      </c>
      <c r="AE65">
        <f t="shared" si="60"/>
        <v>41</v>
      </c>
      <c r="AF65">
        <f t="shared" si="60"/>
        <v>40</v>
      </c>
      <c r="AG65">
        <f t="shared" si="60"/>
        <v>39</v>
      </c>
      <c r="AH65">
        <f t="shared" si="60"/>
        <v>38</v>
      </c>
      <c r="AI65">
        <f t="shared" si="60"/>
        <v>37</v>
      </c>
      <c r="AJ65">
        <f t="shared" si="60"/>
        <v>36</v>
      </c>
      <c r="AK65">
        <f t="shared" si="60"/>
        <v>35</v>
      </c>
      <c r="AL65">
        <f t="shared" si="60"/>
        <v>34</v>
      </c>
      <c r="AM65">
        <f t="shared" si="60"/>
        <v>33</v>
      </c>
      <c r="AN65">
        <f t="shared" si="60"/>
        <v>32</v>
      </c>
      <c r="AO65">
        <f t="shared" si="60"/>
        <v>31</v>
      </c>
      <c r="AP65">
        <f t="shared" si="60"/>
        <v>30</v>
      </c>
      <c r="AQ65">
        <f t="shared" si="60"/>
        <v>29</v>
      </c>
      <c r="AR65">
        <f t="shared" si="60"/>
        <v>28</v>
      </c>
      <c r="AS65">
        <f t="shared" si="60"/>
        <v>27</v>
      </c>
      <c r="AT65">
        <f t="shared" si="60"/>
        <v>26</v>
      </c>
      <c r="AU65">
        <f t="shared" si="60"/>
        <v>25</v>
      </c>
      <c r="AV65">
        <f t="shared" si="60"/>
        <v>24</v>
      </c>
      <c r="AW65">
        <f t="shared" si="60"/>
        <v>23</v>
      </c>
      <c r="AX65">
        <f t="shared" si="60"/>
        <v>22</v>
      </c>
      <c r="AY65">
        <f t="shared" si="60"/>
        <v>21</v>
      </c>
      <c r="AZ65">
        <f t="shared" si="60"/>
        <v>20</v>
      </c>
      <c r="BA65">
        <f t="shared" si="60"/>
        <v>19</v>
      </c>
      <c r="BB65">
        <f t="shared" si="60"/>
        <v>18</v>
      </c>
      <c r="BC65">
        <f t="shared" si="60"/>
        <v>17</v>
      </c>
      <c r="BD65">
        <f t="shared" si="60"/>
        <v>16</v>
      </c>
      <c r="BE65">
        <f t="shared" si="60"/>
        <v>15</v>
      </c>
      <c r="BF65">
        <f t="shared" si="60"/>
        <v>14</v>
      </c>
      <c r="BG65">
        <f t="shared" si="60"/>
        <v>13</v>
      </c>
      <c r="BH65">
        <f t="shared" si="60"/>
        <v>12</v>
      </c>
      <c r="BI65">
        <f t="shared" si="60"/>
        <v>11</v>
      </c>
      <c r="BJ65">
        <f t="shared" si="60"/>
        <v>10</v>
      </c>
      <c r="BK65">
        <f t="shared" si="60"/>
        <v>9</v>
      </c>
      <c r="BL65">
        <f t="shared" si="60"/>
        <v>8</v>
      </c>
      <c r="BM65">
        <f t="shared" si="60"/>
        <v>7</v>
      </c>
      <c r="BN65">
        <f t="shared" si="60"/>
        <v>6</v>
      </c>
    </row>
    <row r="66" spans="3:66" x14ac:dyDescent="0.2">
      <c r="C66" s="83">
        <v>200</v>
      </c>
      <c r="D66">
        <f t="shared" si="60"/>
        <v>42</v>
      </c>
      <c r="E66">
        <f t="shared" si="60"/>
        <v>72</v>
      </c>
      <c r="F66">
        <f t="shared" si="60"/>
        <v>71</v>
      </c>
      <c r="G66">
        <f t="shared" si="60"/>
        <v>70</v>
      </c>
      <c r="H66">
        <f t="shared" si="60"/>
        <v>69</v>
      </c>
      <c r="I66">
        <f t="shared" si="60"/>
        <v>68</v>
      </c>
      <c r="J66">
        <f t="shared" si="60"/>
        <v>67</v>
      </c>
      <c r="K66">
        <f t="shared" si="60"/>
        <v>66</v>
      </c>
      <c r="L66">
        <f t="shared" si="60"/>
        <v>65</v>
      </c>
      <c r="M66">
        <f t="shared" si="60"/>
        <v>64</v>
      </c>
      <c r="N66">
        <f t="shared" si="60"/>
        <v>63</v>
      </c>
      <c r="O66">
        <f t="shared" si="60"/>
        <v>62</v>
      </c>
      <c r="P66">
        <f t="shared" si="60"/>
        <v>61</v>
      </c>
      <c r="Q66">
        <f t="shared" si="60"/>
        <v>60</v>
      </c>
      <c r="R66">
        <f t="shared" si="60"/>
        <v>59</v>
      </c>
      <c r="S66">
        <f t="shared" si="60"/>
        <v>58</v>
      </c>
      <c r="T66">
        <f t="shared" si="60"/>
        <v>57</v>
      </c>
      <c r="U66">
        <f t="shared" si="60"/>
        <v>56</v>
      </c>
      <c r="V66">
        <f t="shared" si="60"/>
        <v>55</v>
      </c>
      <c r="W66">
        <f t="shared" si="60"/>
        <v>54</v>
      </c>
      <c r="X66">
        <f t="shared" si="60"/>
        <v>53</v>
      </c>
      <c r="Y66">
        <f t="shared" si="60"/>
        <v>52</v>
      </c>
      <c r="Z66">
        <f t="shared" si="60"/>
        <v>51</v>
      </c>
      <c r="AA66">
        <f t="shared" si="60"/>
        <v>50</v>
      </c>
      <c r="AB66">
        <f t="shared" si="60"/>
        <v>49</v>
      </c>
      <c r="AC66">
        <f t="shared" si="60"/>
        <v>48</v>
      </c>
      <c r="AD66">
        <f t="shared" si="60"/>
        <v>47</v>
      </c>
      <c r="AE66">
        <f t="shared" si="60"/>
        <v>46</v>
      </c>
      <c r="AF66">
        <f t="shared" si="60"/>
        <v>45</v>
      </c>
      <c r="AG66">
        <f t="shared" si="60"/>
        <v>44</v>
      </c>
      <c r="AH66">
        <f t="shared" si="60"/>
        <v>43</v>
      </c>
      <c r="AI66">
        <f t="shared" si="60"/>
        <v>42</v>
      </c>
      <c r="AJ66">
        <f t="shared" si="60"/>
        <v>41</v>
      </c>
      <c r="AK66">
        <f t="shared" si="60"/>
        <v>40</v>
      </c>
      <c r="AL66">
        <f t="shared" si="60"/>
        <v>39</v>
      </c>
      <c r="AM66">
        <f t="shared" si="60"/>
        <v>38</v>
      </c>
      <c r="AN66">
        <f t="shared" si="60"/>
        <v>37</v>
      </c>
      <c r="AO66">
        <f t="shared" si="60"/>
        <v>36</v>
      </c>
      <c r="AP66">
        <f t="shared" si="60"/>
        <v>35</v>
      </c>
      <c r="AQ66">
        <f t="shared" si="60"/>
        <v>34</v>
      </c>
      <c r="AR66">
        <f t="shared" si="60"/>
        <v>33</v>
      </c>
      <c r="AS66">
        <f t="shared" si="60"/>
        <v>32</v>
      </c>
      <c r="AT66">
        <f t="shared" si="60"/>
        <v>31</v>
      </c>
      <c r="AU66">
        <f t="shared" si="60"/>
        <v>30</v>
      </c>
      <c r="AV66">
        <f t="shared" si="60"/>
        <v>29</v>
      </c>
      <c r="AW66">
        <f t="shared" si="60"/>
        <v>28</v>
      </c>
      <c r="AX66">
        <f t="shared" si="60"/>
        <v>27</v>
      </c>
      <c r="AY66">
        <f t="shared" si="60"/>
        <v>26</v>
      </c>
      <c r="AZ66">
        <f t="shared" si="60"/>
        <v>25</v>
      </c>
      <c r="BA66">
        <f t="shared" si="60"/>
        <v>24</v>
      </c>
      <c r="BB66">
        <f t="shared" si="60"/>
        <v>23</v>
      </c>
      <c r="BC66">
        <f t="shared" si="60"/>
        <v>22</v>
      </c>
      <c r="BD66">
        <f t="shared" si="60"/>
        <v>21</v>
      </c>
      <c r="BE66">
        <f t="shared" si="60"/>
        <v>20</v>
      </c>
      <c r="BF66">
        <f t="shared" si="60"/>
        <v>19</v>
      </c>
      <c r="BG66">
        <f t="shared" si="60"/>
        <v>18</v>
      </c>
      <c r="BH66">
        <f t="shared" si="60"/>
        <v>17</v>
      </c>
      <c r="BI66">
        <f t="shared" si="60"/>
        <v>16</v>
      </c>
      <c r="BJ66">
        <f t="shared" si="60"/>
        <v>15</v>
      </c>
      <c r="BK66">
        <f t="shared" si="60"/>
        <v>14</v>
      </c>
      <c r="BL66">
        <f t="shared" si="60"/>
        <v>13</v>
      </c>
      <c r="BM66">
        <f t="shared" si="60"/>
        <v>12</v>
      </c>
      <c r="BN66">
        <f t="shared" si="60"/>
        <v>11</v>
      </c>
    </row>
    <row r="67" spans="3:66" x14ac:dyDescent="0.2">
      <c r="C67" s="83">
        <v>250</v>
      </c>
      <c r="D67">
        <f t="shared" si="60"/>
        <v>45</v>
      </c>
      <c r="E67">
        <f t="shared" si="60"/>
        <v>75</v>
      </c>
      <c r="F67">
        <f t="shared" si="60"/>
        <v>74</v>
      </c>
      <c r="G67">
        <f t="shared" ref="E67:BN71" si="61">IF(G48-$B48&lt;0,0,G48-$B48)</f>
        <v>73</v>
      </c>
      <c r="H67">
        <f t="shared" si="61"/>
        <v>72</v>
      </c>
      <c r="I67">
        <f t="shared" si="61"/>
        <v>71</v>
      </c>
      <c r="J67">
        <f t="shared" si="61"/>
        <v>70</v>
      </c>
      <c r="K67">
        <f t="shared" si="61"/>
        <v>69</v>
      </c>
      <c r="L67">
        <f t="shared" si="61"/>
        <v>68</v>
      </c>
      <c r="M67">
        <f t="shared" si="61"/>
        <v>67</v>
      </c>
      <c r="N67">
        <f t="shared" si="61"/>
        <v>66</v>
      </c>
      <c r="O67">
        <f t="shared" si="61"/>
        <v>65</v>
      </c>
      <c r="P67">
        <f t="shared" si="61"/>
        <v>64</v>
      </c>
      <c r="Q67">
        <f t="shared" si="61"/>
        <v>63</v>
      </c>
      <c r="R67">
        <f t="shared" si="61"/>
        <v>62</v>
      </c>
      <c r="S67">
        <f t="shared" si="61"/>
        <v>61</v>
      </c>
      <c r="T67">
        <f t="shared" si="61"/>
        <v>60</v>
      </c>
      <c r="U67">
        <f t="shared" si="61"/>
        <v>59</v>
      </c>
      <c r="V67">
        <f t="shared" si="61"/>
        <v>58</v>
      </c>
      <c r="W67">
        <f t="shared" si="61"/>
        <v>57</v>
      </c>
      <c r="X67">
        <f t="shared" si="61"/>
        <v>56</v>
      </c>
      <c r="Y67">
        <f t="shared" si="61"/>
        <v>55</v>
      </c>
      <c r="Z67">
        <f t="shared" si="61"/>
        <v>54</v>
      </c>
      <c r="AA67">
        <f t="shared" si="61"/>
        <v>53</v>
      </c>
      <c r="AB67">
        <f t="shared" si="61"/>
        <v>52</v>
      </c>
      <c r="AC67">
        <f t="shared" si="61"/>
        <v>51</v>
      </c>
      <c r="AD67">
        <f t="shared" si="61"/>
        <v>50</v>
      </c>
      <c r="AE67">
        <f t="shared" si="61"/>
        <v>49</v>
      </c>
      <c r="AF67">
        <f t="shared" si="61"/>
        <v>48</v>
      </c>
      <c r="AG67">
        <f t="shared" si="61"/>
        <v>47</v>
      </c>
      <c r="AH67">
        <f t="shared" si="61"/>
        <v>46</v>
      </c>
      <c r="AI67">
        <f t="shared" si="61"/>
        <v>45</v>
      </c>
      <c r="AJ67">
        <f t="shared" si="61"/>
        <v>44</v>
      </c>
      <c r="AK67">
        <f t="shared" si="61"/>
        <v>43</v>
      </c>
      <c r="AL67">
        <f t="shared" si="61"/>
        <v>42</v>
      </c>
      <c r="AM67">
        <f t="shared" si="61"/>
        <v>41</v>
      </c>
      <c r="AN67">
        <f t="shared" si="61"/>
        <v>40</v>
      </c>
      <c r="AO67">
        <f t="shared" si="61"/>
        <v>39</v>
      </c>
      <c r="AP67">
        <f t="shared" si="61"/>
        <v>38</v>
      </c>
      <c r="AQ67">
        <f t="shared" si="61"/>
        <v>37</v>
      </c>
      <c r="AR67">
        <f t="shared" si="61"/>
        <v>36</v>
      </c>
      <c r="AS67">
        <f t="shared" si="61"/>
        <v>35</v>
      </c>
      <c r="AT67">
        <f t="shared" si="61"/>
        <v>34</v>
      </c>
      <c r="AU67">
        <f t="shared" si="61"/>
        <v>33</v>
      </c>
      <c r="AV67">
        <f t="shared" si="61"/>
        <v>32</v>
      </c>
      <c r="AW67">
        <f t="shared" si="61"/>
        <v>31</v>
      </c>
      <c r="AX67">
        <f t="shared" si="61"/>
        <v>30</v>
      </c>
      <c r="AY67">
        <f t="shared" si="61"/>
        <v>29</v>
      </c>
      <c r="AZ67">
        <f t="shared" si="61"/>
        <v>28</v>
      </c>
      <c r="BA67">
        <f t="shared" si="61"/>
        <v>27</v>
      </c>
      <c r="BB67">
        <f t="shared" si="61"/>
        <v>26</v>
      </c>
      <c r="BC67">
        <f t="shared" si="61"/>
        <v>25</v>
      </c>
      <c r="BD67">
        <f t="shared" si="61"/>
        <v>24</v>
      </c>
      <c r="BE67">
        <f t="shared" si="61"/>
        <v>23</v>
      </c>
      <c r="BF67">
        <f t="shared" si="61"/>
        <v>22</v>
      </c>
      <c r="BG67">
        <f t="shared" si="61"/>
        <v>21</v>
      </c>
      <c r="BH67">
        <f t="shared" si="61"/>
        <v>20</v>
      </c>
      <c r="BI67">
        <f t="shared" si="61"/>
        <v>19</v>
      </c>
      <c r="BJ67">
        <f t="shared" si="61"/>
        <v>18</v>
      </c>
      <c r="BK67">
        <f t="shared" si="61"/>
        <v>17</v>
      </c>
      <c r="BL67">
        <f t="shared" si="61"/>
        <v>16</v>
      </c>
      <c r="BM67">
        <f t="shared" si="61"/>
        <v>15</v>
      </c>
      <c r="BN67">
        <f t="shared" si="61"/>
        <v>14</v>
      </c>
    </row>
    <row r="68" spans="3:66" x14ac:dyDescent="0.2">
      <c r="C68" s="83">
        <v>320</v>
      </c>
      <c r="D68">
        <f t="shared" ref="D68:D80" si="62">IF(D49-$B49&lt;0,0,D49-$B49)</f>
        <v>48</v>
      </c>
      <c r="E68">
        <f t="shared" si="61"/>
        <v>78</v>
      </c>
      <c r="F68">
        <f t="shared" si="61"/>
        <v>77</v>
      </c>
      <c r="G68">
        <f t="shared" si="61"/>
        <v>76</v>
      </c>
      <c r="H68">
        <f t="shared" si="61"/>
        <v>75</v>
      </c>
      <c r="I68">
        <f t="shared" si="61"/>
        <v>74</v>
      </c>
      <c r="J68">
        <f t="shared" si="61"/>
        <v>73</v>
      </c>
      <c r="K68">
        <f t="shared" si="61"/>
        <v>72</v>
      </c>
      <c r="L68">
        <f t="shared" si="61"/>
        <v>71</v>
      </c>
      <c r="M68">
        <f t="shared" si="61"/>
        <v>70</v>
      </c>
      <c r="N68">
        <f t="shared" si="61"/>
        <v>69</v>
      </c>
      <c r="O68">
        <f t="shared" si="61"/>
        <v>68</v>
      </c>
      <c r="P68">
        <f t="shared" si="61"/>
        <v>67</v>
      </c>
      <c r="Q68">
        <f t="shared" si="61"/>
        <v>66</v>
      </c>
      <c r="R68">
        <f t="shared" si="61"/>
        <v>65</v>
      </c>
      <c r="S68">
        <f t="shared" si="61"/>
        <v>64</v>
      </c>
      <c r="T68">
        <f t="shared" si="61"/>
        <v>63</v>
      </c>
      <c r="U68">
        <f t="shared" si="61"/>
        <v>62</v>
      </c>
      <c r="V68">
        <f t="shared" si="61"/>
        <v>61</v>
      </c>
      <c r="W68">
        <f t="shared" si="61"/>
        <v>60</v>
      </c>
      <c r="X68">
        <f t="shared" si="61"/>
        <v>59</v>
      </c>
      <c r="Y68">
        <f t="shared" si="61"/>
        <v>58</v>
      </c>
      <c r="Z68">
        <f t="shared" si="61"/>
        <v>57</v>
      </c>
      <c r="AA68">
        <f t="shared" si="61"/>
        <v>56</v>
      </c>
      <c r="AB68">
        <f t="shared" si="61"/>
        <v>55</v>
      </c>
      <c r="AC68">
        <f t="shared" si="61"/>
        <v>54</v>
      </c>
      <c r="AD68">
        <f t="shared" si="61"/>
        <v>53</v>
      </c>
      <c r="AE68">
        <f t="shared" si="61"/>
        <v>52</v>
      </c>
      <c r="AF68">
        <f t="shared" si="61"/>
        <v>51</v>
      </c>
      <c r="AG68">
        <f t="shared" si="61"/>
        <v>50</v>
      </c>
      <c r="AH68">
        <f t="shared" si="61"/>
        <v>49</v>
      </c>
      <c r="AI68">
        <f t="shared" si="61"/>
        <v>48</v>
      </c>
      <c r="AJ68">
        <f t="shared" si="61"/>
        <v>47</v>
      </c>
      <c r="AK68">
        <f t="shared" si="61"/>
        <v>46</v>
      </c>
      <c r="AL68">
        <f t="shared" si="61"/>
        <v>45</v>
      </c>
      <c r="AM68">
        <f t="shared" si="61"/>
        <v>44</v>
      </c>
      <c r="AN68">
        <f t="shared" si="61"/>
        <v>43</v>
      </c>
      <c r="AO68">
        <f t="shared" si="61"/>
        <v>42</v>
      </c>
      <c r="AP68">
        <f t="shared" si="61"/>
        <v>41</v>
      </c>
      <c r="AQ68">
        <f t="shared" si="61"/>
        <v>40</v>
      </c>
      <c r="AR68">
        <f t="shared" si="61"/>
        <v>39</v>
      </c>
      <c r="AS68">
        <f t="shared" si="61"/>
        <v>38</v>
      </c>
      <c r="AT68">
        <f t="shared" si="61"/>
        <v>37</v>
      </c>
      <c r="AU68">
        <f t="shared" si="61"/>
        <v>36</v>
      </c>
      <c r="AV68">
        <f t="shared" si="61"/>
        <v>35</v>
      </c>
      <c r="AW68">
        <f t="shared" si="61"/>
        <v>34</v>
      </c>
      <c r="AX68">
        <f t="shared" si="61"/>
        <v>33</v>
      </c>
      <c r="AY68">
        <f t="shared" si="61"/>
        <v>32</v>
      </c>
      <c r="AZ68">
        <f t="shared" si="61"/>
        <v>31</v>
      </c>
      <c r="BA68">
        <f t="shared" si="61"/>
        <v>30</v>
      </c>
      <c r="BB68">
        <f t="shared" si="61"/>
        <v>29</v>
      </c>
      <c r="BC68">
        <f t="shared" si="61"/>
        <v>28</v>
      </c>
      <c r="BD68">
        <f t="shared" si="61"/>
        <v>27</v>
      </c>
      <c r="BE68">
        <f t="shared" si="61"/>
        <v>26</v>
      </c>
      <c r="BF68">
        <f t="shared" si="61"/>
        <v>25</v>
      </c>
      <c r="BG68">
        <f t="shared" si="61"/>
        <v>24</v>
      </c>
      <c r="BH68">
        <f t="shared" si="61"/>
        <v>23</v>
      </c>
      <c r="BI68">
        <f t="shared" si="61"/>
        <v>22</v>
      </c>
      <c r="BJ68">
        <f t="shared" si="61"/>
        <v>21</v>
      </c>
      <c r="BK68">
        <f t="shared" si="61"/>
        <v>20</v>
      </c>
      <c r="BL68">
        <f t="shared" si="61"/>
        <v>19</v>
      </c>
      <c r="BM68">
        <f t="shared" si="61"/>
        <v>18</v>
      </c>
      <c r="BN68">
        <f t="shared" si="61"/>
        <v>17</v>
      </c>
    </row>
    <row r="69" spans="3:66" x14ac:dyDescent="0.2">
      <c r="C69" s="83">
        <v>400</v>
      </c>
      <c r="D69">
        <f t="shared" si="62"/>
        <v>51</v>
      </c>
      <c r="E69">
        <f t="shared" si="61"/>
        <v>81</v>
      </c>
      <c r="F69">
        <f t="shared" si="61"/>
        <v>80</v>
      </c>
      <c r="G69">
        <f t="shared" si="61"/>
        <v>79</v>
      </c>
      <c r="H69">
        <f t="shared" si="61"/>
        <v>78</v>
      </c>
      <c r="I69">
        <f t="shared" si="61"/>
        <v>77</v>
      </c>
      <c r="J69">
        <f t="shared" si="61"/>
        <v>76</v>
      </c>
      <c r="K69">
        <f t="shared" si="61"/>
        <v>75</v>
      </c>
      <c r="L69">
        <f t="shared" si="61"/>
        <v>74</v>
      </c>
      <c r="M69">
        <f t="shared" si="61"/>
        <v>73</v>
      </c>
      <c r="N69">
        <f t="shared" si="61"/>
        <v>72</v>
      </c>
      <c r="O69">
        <f t="shared" si="61"/>
        <v>71</v>
      </c>
      <c r="P69">
        <f t="shared" si="61"/>
        <v>70</v>
      </c>
      <c r="Q69">
        <f t="shared" si="61"/>
        <v>69</v>
      </c>
      <c r="R69">
        <f t="shared" si="61"/>
        <v>68</v>
      </c>
      <c r="S69">
        <f t="shared" si="61"/>
        <v>67</v>
      </c>
      <c r="T69">
        <f t="shared" si="61"/>
        <v>66</v>
      </c>
      <c r="U69">
        <f t="shared" si="61"/>
        <v>65</v>
      </c>
      <c r="V69">
        <f t="shared" si="61"/>
        <v>64</v>
      </c>
      <c r="W69">
        <f t="shared" si="61"/>
        <v>63</v>
      </c>
      <c r="X69">
        <f t="shared" si="61"/>
        <v>62</v>
      </c>
      <c r="Y69">
        <f t="shared" si="61"/>
        <v>61</v>
      </c>
      <c r="Z69">
        <f t="shared" si="61"/>
        <v>60</v>
      </c>
      <c r="AA69">
        <f t="shared" si="61"/>
        <v>59</v>
      </c>
      <c r="AB69">
        <f t="shared" si="61"/>
        <v>58</v>
      </c>
      <c r="AC69">
        <f t="shared" si="61"/>
        <v>57</v>
      </c>
      <c r="AD69">
        <f t="shared" si="61"/>
        <v>56</v>
      </c>
      <c r="AE69">
        <f t="shared" si="61"/>
        <v>55</v>
      </c>
      <c r="AF69">
        <f t="shared" si="61"/>
        <v>54</v>
      </c>
      <c r="AG69">
        <f t="shared" si="61"/>
        <v>53</v>
      </c>
      <c r="AH69">
        <f t="shared" si="61"/>
        <v>52</v>
      </c>
      <c r="AI69">
        <f t="shared" si="61"/>
        <v>51</v>
      </c>
      <c r="AJ69">
        <f t="shared" si="61"/>
        <v>50</v>
      </c>
      <c r="AK69">
        <f t="shared" si="61"/>
        <v>49</v>
      </c>
      <c r="AL69">
        <f t="shared" si="61"/>
        <v>48</v>
      </c>
      <c r="AM69">
        <f t="shared" si="61"/>
        <v>47</v>
      </c>
      <c r="AN69">
        <f t="shared" si="61"/>
        <v>46</v>
      </c>
      <c r="AO69">
        <f t="shared" si="61"/>
        <v>45</v>
      </c>
      <c r="AP69">
        <f t="shared" si="61"/>
        <v>44</v>
      </c>
      <c r="AQ69">
        <f t="shared" si="61"/>
        <v>43</v>
      </c>
      <c r="AR69">
        <f t="shared" si="61"/>
        <v>42</v>
      </c>
      <c r="AS69">
        <f t="shared" si="61"/>
        <v>41</v>
      </c>
      <c r="AT69">
        <f t="shared" si="61"/>
        <v>40</v>
      </c>
      <c r="AU69">
        <f t="shared" si="61"/>
        <v>39</v>
      </c>
      <c r="AV69">
        <f t="shared" si="61"/>
        <v>38</v>
      </c>
      <c r="AW69">
        <f t="shared" si="61"/>
        <v>37</v>
      </c>
      <c r="AX69">
        <f t="shared" si="61"/>
        <v>36</v>
      </c>
      <c r="AY69">
        <f t="shared" si="61"/>
        <v>35</v>
      </c>
      <c r="AZ69">
        <f t="shared" si="61"/>
        <v>34</v>
      </c>
      <c r="BA69">
        <f t="shared" si="61"/>
        <v>33</v>
      </c>
      <c r="BB69">
        <f t="shared" si="61"/>
        <v>32</v>
      </c>
      <c r="BC69">
        <f t="shared" si="61"/>
        <v>31</v>
      </c>
      <c r="BD69">
        <f t="shared" si="61"/>
        <v>30</v>
      </c>
      <c r="BE69">
        <f t="shared" si="61"/>
        <v>29</v>
      </c>
      <c r="BF69">
        <f t="shared" si="61"/>
        <v>28</v>
      </c>
      <c r="BG69">
        <f t="shared" si="61"/>
        <v>27</v>
      </c>
      <c r="BH69">
        <f t="shared" si="61"/>
        <v>26</v>
      </c>
      <c r="BI69">
        <f t="shared" si="61"/>
        <v>25</v>
      </c>
      <c r="BJ69">
        <f t="shared" si="61"/>
        <v>24</v>
      </c>
      <c r="BK69">
        <f t="shared" si="61"/>
        <v>23</v>
      </c>
      <c r="BL69">
        <f t="shared" si="61"/>
        <v>22</v>
      </c>
      <c r="BM69">
        <f t="shared" si="61"/>
        <v>21</v>
      </c>
      <c r="BN69">
        <f t="shared" si="61"/>
        <v>20</v>
      </c>
    </row>
    <row r="70" spans="3:66" x14ac:dyDescent="0.2">
      <c r="C70" s="83">
        <v>500</v>
      </c>
      <c r="D70">
        <f t="shared" si="62"/>
        <v>53</v>
      </c>
      <c r="E70">
        <f t="shared" si="61"/>
        <v>83</v>
      </c>
      <c r="F70">
        <f t="shared" si="61"/>
        <v>82</v>
      </c>
      <c r="G70">
        <f t="shared" si="61"/>
        <v>81</v>
      </c>
      <c r="H70">
        <f t="shared" si="61"/>
        <v>80</v>
      </c>
      <c r="I70">
        <f t="shared" si="61"/>
        <v>79</v>
      </c>
      <c r="J70">
        <f t="shared" si="61"/>
        <v>78</v>
      </c>
      <c r="K70">
        <f t="shared" si="61"/>
        <v>77</v>
      </c>
      <c r="L70">
        <f t="shared" si="61"/>
        <v>76</v>
      </c>
      <c r="M70">
        <f t="shared" si="61"/>
        <v>75</v>
      </c>
      <c r="N70">
        <f t="shared" si="61"/>
        <v>74</v>
      </c>
      <c r="O70">
        <f t="shared" si="61"/>
        <v>73</v>
      </c>
      <c r="P70">
        <f t="shared" si="61"/>
        <v>72</v>
      </c>
      <c r="Q70">
        <f t="shared" si="61"/>
        <v>71</v>
      </c>
      <c r="R70">
        <f t="shared" si="61"/>
        <v>70</v>
      </c>
      <c r="S70">
        <f t="shared" si="61"/>
        <v>69</v>
      </c>
      <c r="T70">
        <f t="shared" si="61"/>
        <v>68</v>
      </c>
      <c r="U70">
        <f t="shared" si="61"/>
        <v>67</v>
      </c>
      <c r="V70">
        <f t="shared" si="61"/>
        <v>66</v>
      </c>
      <c r="W70">
        <f t="shared" si="61"/>
        <v>65</v>
      </c>
      <c r="X70">
        <f t="shared" si="61"/>
        <v>64</v>
      </c>
      <c r="Y70">
        <f t="shared" si="61"/>
        <v>63</v>
      </c>
      <c r="Z70">
        <f t="shared" si="61"/>
        <v>62</v>
      </c>
      <c r="AA70">
        <f t="shared" si="61"/>
        <v>61</v>
      </c>
      <c r="AB70">
        <f t="shared" si="61"/>
        <v>60</v>
      </c>
      <c r="AC70">
        <f t="shared" si="61"/>
        <v>59</v>
      </c>
      <c r="AD70">
        <f t="shared" si="61"/>
        <v>58</v>
      </c>
      <c r="AE70">
        <f t="shared" si="61"/>
        <v>57</v>
      </c>
      <c r="AF70">
        <f t="shared" si="61"/>
        <v>56</v>
      </c>
      <c r="AG70">
        <f t="shared" si="61"/>
        <v>55</v>
      </c>
      <c r="AH70">
        <f t="shared" si="61"/>
        <v>54</v>
      </c>
      <c r="AI70">
        <f t="shared" si="61"/>
        <v>53</v>
      </c>
      <c r="AJ70">
        <f t="shared" si="61"/>
        <v>52</v>
      </c>
      <c r="AK70">
        <f t="shared" si="61"/>
        <v>51</v>
      </c>
      <c r="AL70">
        <f t="shared" si="61"/>
        <v>50</v>
      </c>
      <c r="AM70">
        <f t="shared" si="61"/>
        <v>49</v>
      </c>
      <c r="AN70">
        <f t="shared" si="61"/>
        <v>48</v>
      </c>
      <c r="AO70">
        <f t="shared" si="61"/>
        <v>47</v>
      </c>
      <c r="AP70">
        <f t="shared" si="61"/>
        <v>46</v>
      </c>
      <c r="AQ70">
        <f t="shared" si="61"/>
        <v>45</v>
      </c>
      <c r="AR70">
        <f t="shared" si="61"/>
        <v>44</v>
      </c>
      <c r="AS70">
        <f t="shared" si="61"/>
        <v>43</v>
      </c>
      <c r="AT70">
        <f t="shared" si="61"/>
        <v>42</v>
      </c>
      <c r="AU70">
        <f t="shared" si="61"/>
        <v>41</v>
      </c>
      <c r="AV70">
        <f t="shared" si="61"/>
        <v>40</v>
      </c>
      <c r="AW70">
        <f t="shared" si="61"/>
        <v>39</v>
      </c>
      <c r="AX70">
        <f t="shared" si="61"/>
        <v>38</v>
      </c>
      <c r="AY70">
        <f t="shared" si="61"/>
        <v>37</v>
      </c>
      <c r="AZ70">
        <f t="shared" si="61"/>
        <v>36</v>
      </c>
      <c r="BA70">
        <f t="shared" si="61"/>
        <v>35</v>
      </c>
      <c r="BB70">
        <f t="shared" si="61"/>
        <v>34</v>
      </c>
      <c r="BC70">
        <f t="shared" si="61"/>
        <v>33</v>
      </c>
      <c r="BD70">
        <f t="shared" si="61"/>
        <v>32</v>
      </c>
      <c r="BE70">
        <f t="shared" si="61"/>
        <v>31</v>
      </c>
      <c r="BF70">
        <f t="shared" si="61"/>
        <v>30</v>
      </c>
      <c r="BG70">
        <f t="shared" si="61"/>
        <v>29</v>
      </c>
      <c r="BH70">
        <f t="shared" si="61"/>
        <v>28</v>
      </c>
      <c r="BI70">
        <f t="shared" si="61"/>
        <v>27</v>
      </c>
      <c r="BJ70">
        <f t="shared" si="61"/>
        <v>26</v>
      </c>
      <c r="BK70">
        <f t="shared" si="61"/>
        <v>25</v>
      </c>
      <c r="BL70">
        <f t="shared" si="61"/>
        <v>24</v>
      </c>
      <c r="BM70">
        <f t="shared" si="61"/>
        <v>23</v>
      </c>
      <c r="BN70">
        <f t="shared" si="61"/>
        <v>22</v>
      </c>
    </row>
    <row r="71" spans="3:66" x14ac:dyDescent="0.2">
      <c r="C71" s="83">
        <v>630</v>
      </c>
      <c r="D71">
        <f t="shared" si="62"/>
        <v>55</v>
      </c>
      <c r="E71">
        <f t="shared" si="61"/>
        <v>85</v>
      </c>
      <c r="F71">
        <f t="shared" si="61"/>
        <v>84</v>
      </c>
      <c r="G71">
        <f t="shared" si="61"/>
        <v>83</v>
      </c>
      <c r="H71">
        <f t="shared" si="61"/>
        <v>82</v>
      </c>
      <c r="I71">
        <f t="shared" si="61"/>
        <v>81</v>
      </c>
      <c r="J71">
        <f t="shared" si="61"/>
        <v>80</v>
      </c>
      <c r="K71">
        <f t="shared" si="61"/>
        <v>79</v>
      </c>
      <c r="L71">
        <f t="shared" si="61"/>
        <v>78</v>
      </c>
      <c r="M71">
        <f t="shared" si="61"/>
        <v>77</v>
      </c>
      <c r="N71">
        <f t="shared" ref="E71:BN75" si="63">IF(N52-$B52&lt;0,0,N52-$B52)</f>
        <v>76</v>
      </c>
      <c r="O71">
        <f t="shared" si="63"/>
        <v>75</v>
      </c>
      <c r="P71">
        <f t="shared" si="63"/>
        <v>74</v>
      </c>
      <c r="Q71">
        <f t="shared" si="63"/>
        <v>73</v>
      </c>
      <c r="R71">
        <f t="shared" si="63"/>
        <v>72</v>
      </c>
      <c r="S71">
        <f t="shared" si="63"/>
        <v>71</v>
      </c>
      <c r="T71">
        <f t="shared" si="63"/>
        <v>70</v>
      </c>
      <c r="U71">
        <f t="shared" si="63"/>
        <v>69</v>
      </c>
      <c r="V71">
        <f t="shared" si="63"/>
        <v>68</v>
      </c>
      <c r="W71">
        <f t="shared" si="63"/>
        <v>67</v>
      </c>
      <c r="X71">
        <f t="shared" si="63"/>
        <v>66</v>
      </c>
      <c r="Y71">
        <f t="shared" si="63"/>
        <v>65</v>
      </c>
      <c r="Z71">
        <f t="shared" si="63"/>
        <v>64</v>
      </c>
      <c r="AA71">
        <f t="shared" si="63"/>
        <v>63</v>
      </c>
      <c r="AB71">
        <f t="shared" si="63"/>
        <v>62</v>
      </c>
      <c r="AC71">
        <f t="shared" si="63"/>
        <v>61</v>
      </c>
      <c r="AD71">
        <f t="shared" si="63"/>
        <v>60</v>
      </c>
      <c r="AE71">
        <f t="shared" si="63"/>
        <v>59</v>
      </c>
      <c r="AF71">
        <f t="shared" si="63"/>
        <v>58</v>
      </c>
      <c r="AG71">
        <f t="shared" si="63"/>
        <v>57</v>
      </c>
      <c r="AH71">
        <f t="shared" si="63"/>
        <v>56</v>
      </c>
      <c r="AI71">
        <f t="shared" si="63"/>
        <v>55</v>
      </c>
      <c r="AJ71">
        <f t="shared" si="63"/>
        <v>54</v>
      </c>
      <c r="AK71">
        <f t="shared" si="63"/>
        <v>53</v>
      </c>
      <c r="AL71">
        <f t="shared" si="63"/>
        <v>52</v>
      </c>
      <c r="AM71">
        <f t="shared" si="63"/>
        <v>51</v>
      </c>
      <c r="AN71">
        <f t="shared" si="63"/>
        <v>50</v>
      </c>
      <c r="AO71">
        <f t="shared" si="63"/>
        <v>49</v>
      </c>
      <c r="AP71">
        <f t="shared" si="63"/>
        <v>48</v>
      </c>
      <c r="AQ71">
        <f t="shared" si="63"/>
        <v>47</v>
      </c>
      <c r="AR71">
        <f t="shared" si="63"/>
        <v>46</v>
      </c>
      <c r="AS71">
        <f t="shared" si="63"/>
        <v>45</v>
      </c>
      <c r="AT71">
        <f t="shared" si="63"/>
        <v>44</v>
      </c>
      <c r="AU71">
        <f t="shared" si="63"/>
        <v>43</v>
      </c>
      <c r="AV71">
        <f t="shared" si="63"/>
        <v>42</v>
      </c>
      <c r="AW71">
        <f t="shared" si="63"/>
        <v>41</v>
      </c>
      <c r="AX71">
        <f t="shared" si="63"/>
        <v>40</v>
      </c>
      <c r="AY71">
        <f t="shared" si="63"/>
        <v>39</v>
      </c>
      <c r="AZ71">
        <f t="shared" si="63"/>
        <v>38</v>
      </c>
      <c r="BA71">
        <f t="shared" si="63"/>
        <v>37</v>
      </c>
      <c r="BB71">
        <f t="shared" si="63"/>
        <v>36</v>
      </c>
      <c r="BC71">
        <f t="shared" si="63"/>
        <v>35</v>
      </c>
      <c r="BD71">
        <f t="shared" si="63"/>
        <v>34</v>
      </c>
      <c r="BE71">
        <f t="shared" si="63"/>
        <v>33</v>
      </c>
      <c r="BF71">
        <f t="shared" si="63"/>
        <v>32</v>
      </c>
      <c r="BG71">
        <f t="shared" si="63"/>
        <v>31</v>
      </c>
      <c r="BH71">
        <f t="shared" si="63"/>
        <v>30</v>
      </c>
      <c r="BI71">
        <f t="shared" si="63"/>
        <v>29</v>
      </c>
      <c r="BJ71">
        <f t="shared" si="63"/>
        <v>28</v>
      </c>
      <c r="BK71">
        <f t="shared" si="63"/>
        <v>27</v>
      </c>
      <c r="BL71">
        <f t="shared" si="63"/>
        <v>26</v>
      </c>
      <c r="BM71">
        <f t="shared" si="63"/>
        <v>25</v>
      </c>
      <c r="BN71">
        <f t="shared" si="63"/>
        <v>24</v>
      </c>
    </row>
    <row r="72" spans="3:66" x14ac:dyDescent="0.2">
      <c r="C72" s="83">
        <v>800</v>
      </c>
      <c r="D72">
        <f t="shared" si="62"/>
        <v>56</v>
      </c>
      <c r="E72">
        <f t="shared" si="63"/>
        <v>86</v>
      </c>
      <c r="F72">
        <f t="shared" si="63"/>
        <v>85</v>
      </c>
      <c r="G72">
        <f t="shared" si="63"/>
        <v>84</v>
      </c>
      <c r="H72">
        <f t="shared" si="63"/>
        <v>83</v>
      </c>
      <c r="I72">
        <f t="shared" si="63"/>
        <v>82</v>
      </c>
      <c r="J72">
        <f t="shared" si="63"/>
        <v>81</v>
      </c>
      <c r="K72">
        <f t="shared" si="63"/>
        <v>80</v>
      </c>
      <c r="L72">
        <f t="shared" si="63"/>
        <v>79</v>
      </c>
      <c r="M72">
        <f t="shared" si="63"/>
        <v>78</v>
      </c>
      <c r="N72">
        <f t="shared" si="63"/>
        <v>77</v>
      </c>
      <c r="O72">
        <f t="shared" si="63"/>
        <v>76</v>
      </c>
      <c r="P72">
        <f t="shared" si="63"/>
        <v>75</v>
      </c>
      <c r="Q72">
        <f t="shared" si="63"/>
        <v>74</v>
      </c>
      <c r="R72">
        <f t="shared" si="63"/>
        <v>73</v>
      </c>
      <c r="S72">
        <f t="shared" si="63"/>
        <v>72</v>
      </c>
      <c r="T72">
        <f t="shared" si="63"/>
        <v>71</v>
      </c>
      <c r="U72">
        <f t="shared" si="63"/>
        <v>70</v>
      </c>
      <c r="V72">
        <f t="shared" si="63"/>
        <v>69</v>
      </c>
      <c r="W72">
        <f t="shared" si="63"/>
        <v>68</v>
      </c>
      <c r="X72">
        <f t="shared" si="63"/>
        <v>67</v>
      </c>
      <c r="Y72">
        <f t="shared" si="63"/>
        <v>66</v>
      </c>
      <c r="Z72">
        <f t="shared" si="63"/>
        <v>65</v>
      </c>
      <c r="AA72">
        <f t="shared" si="63"/>
        <v>64</v>
      </c>
      <c r="AB72">
        <f t="shared" si="63"/>
        <v>63</v>
      </c>
      <c r="AC72">
        <f t="shared" si="63"/>
        <v>62</v>
      </c>
      <c r="AD72">
        <f t="shared" si="63"/>
        <v>61</v>
      </c>
      <c r="AE72">
        <f t="shared" si="63"/>
        <v>60</v>
      </c>
      <c r="AF72">
        <f t="shared" si="63"/>
        <v>59</v>
      </c>
      <c r="AG72">
        <f t="shared" si="63"/>
        <v>58</v>
      </c>
      <c r="AH72">
        <f t="shared" si="63"/>
        <v>57</v>
      </c>
      <c r="AI72">
        <f t="shared" si="63"/>
        <v>56</v>
      </c>
      <c r="AJ72">
        <f t="shared" si="63"/>
        <v>55</v>
      </c>
      <c r="AK72">
        <f t="shared" si="63"/>
        <v>54</v>
      </c>
      <c r="AL72">
        <f t="shared" si="63"/>
        <v>53</v>
      </c>
      <c r="AM72">
        <f t="shared" si="63"/>
        <v>52</v>
      </c>
      <c r="AN72">
        <f t="shared" si="63"/>
        <v>51</v>
      </c>
      <c r="AO72">
        <f t="shared" si="63"/>
        <v>50</v>
      </c>
      <c r="AP72">
        <f t="shared" si="63"/>
        <v>49</v>
      </c>
      <c r="AQ72">
        <f t="shared" si="63"/>
        <v>48</v>
      </c>
      <c r="AR72">
        <f t="shared" si="63"/>
        <v>47</v>
      </c>
      <c r="AS72">
        <f t="shared" si="63"/>
        <v>46</v>
      </c>
      <c r="AT72">
        <f t="shared" si="63"/>
        <v>45</v>
      </c>
      <c r="AU72">
        <f t="shared" si="63"/>
        <v>44</v>
      </c>
      <c r="AV72">
        <f t="shared" si="63"/>
        <v>43</v>
      </c>
      <c r="AW72">
        <f t="shared" si="63"/>
        <v>42</v>
      </c>
      <c r="AX72">
        <f t="shared" si="63"/>
        <v>41</v>
      </c>
      <c r="AY72">
        <f t="shared" si="63"/>
        <v>40</v>
      </c>
      <c r="AZ72">
        <f t="shared" si="63"/>
        <v>39</v>
      </c>
      <c r="BA72">
        <f t="shared" si="63"/>
        <v>38</v>
      </c>
      <c r="BB72">
        <f t="shared" si="63"/>
        <v>37</v>
      </c>
      <c r="BC72">
        <f t="shared" si="63"/>
        <v>36</v>
      </c>
      <c r="BD72">
        <f t="shared" si="63"/>
        <v>35</v>
      </c>
      <c r="BE72">
        <f t="shared" si="63"/>
        <v>34</v>
      </c>
      <c r="BF72">
        <f t="shared" si="63"/>
        <v>33</v>
      </c>
      <c r="BG72">
        <f t="shared" si="63"/>
        <v>32</v>
      </c>
      <c r="BH72">
        <f t="shared" si="63"/>
        <v>31</v>
      </c>
      <c r="BI72">
        <f t="shared" si="63"/>
        <v>30</v>
      </c>
      <c r="BJ72">
        <f t="shared" si="63"/>
        <v>29</v>
      </c>
      <c r="BK72">
        <f t="shared" si="63"/>
        <v>28</v>
      </c>
      <c r="BL72">
        <f t="shared" si="63"/>
        <v>27</v>
      </c>
      <c r="BM72">
        <f t="shared" si="63"/>
        <v>26</v>
      </c>
      <c r="BN72">
        <f t="shared" si="63"/>
        <v>25</v>
      </c>
    </row>
    <row r="73" spans="3:66" x14ac:dyDescent="0.2">
      <c r="C73" s="83">
        <v>1000</v>
      </c>
      <c r="D73">
        <f t="shared" si="62"/>
        <v>56</v>
      </c>
      <c r="E73">
        <f t="shared" si="63"/>
        <v>86</v>
      </c>
      <c r="F73">
        <f t="shared" si="63"/>
        <v>85</v>
      </c>
      <c r="G73">
        <f t="shared" si="63"/>
        <v>84</v>
      </c>
      <c r="H73">
        <f t="shared" si="63"/>
        <v>83</v>
      </c>
      <c r="I73">
        <f t="shared" si="63"/>
        <v>82</v>
      </c>
      <c r="J73">
        <f t="shared" si="63"/>
        <v>81</v>
      </c>
      <c r="K73">
        <f t="shared" si="63"/>
        <v>80</v>
      </c>
      <c r="L73">
        <f t="shared" si="63"/>
        <v>79</v>
      </c>
      <c r="M73">
        <f t="shared" si="63"/>
        <v>78</v>
      </c>
      <c r="N73">
        <f t="shared" si="63"/>
        <v>77</v>
      </c>
      <c r="O73">
        <f t="shared" si="63"/>
        <v>76</v>
      </c>
      <c r="P73">
        <f t="shared" si="63"/>
        <v>75</v>
      </c>
      <c r="Q73">
        <f t="shared" si="63"/>
        <v>74</v>
      </c>
      <c r="R73">
        <f t="shared" si="63"/>
        <v>73</v>
      </c>
      <c r="S73">
        <f t="shared" si="63"/>
        <v>72</v>
      </c>
      <c r="T73">
        <f t="shared" si="63"/>
        <v>71</v>
      </c>
      <c r="U73">
        <f t="shared" si="63"/>
        <v>70</v>
      </c>
      <c r="V73">
        <f t="shared" si="63"/>
        <v>69</v>
      </c>
      <c r="W73">
        <f t="shared" si="63"/>
        <v>68</v>
      </c>
      <c r="X73">
        <f t="shared" si="63"/>
        <v>67</v>
      </c>
      <c r="Y73">
        <f t="shared" si="63"/>
        <v>66</v>
      </c>
      <c r="Z73">
        <f t="shared" si="63"/>
        <v>65</v>
      </c>
      <c r="AA73">
        <f t="shared" si="63"/>
        <v>64</v>
      </c>
      <c r="AB73">
        <f t="shared" si="63"/>
        <v>63</v>
      </c>
      <c r="AC73">
        <f t="shared" si="63"/>
        <v>62</v>
      </c>
      <c r="AD73">
        <f t="shared" si="63"/>
        <v>61</v>
      </c>
      <c r="AE73">
        <f t="shared" si="63"/>
        <v>60</v>
      </c>
      <c r="AF73">
        <f t="shared" si="63"/>
        <v>59</v>
      </c>
      <c r="AG73">
        <f t="shared" si="63"/>
        <v>58</v>
      </c>
      <c r="AH73">
        <f t="shared" si="63"/>
        <v>57</v>
      </c>
      <c r="AI73">
        <f t="shared" si="63"/>
        <v>56</v>
      </c>
      <c r="AJ73">
        <f t="shared" si="63"/>
        <v>55</v>
      </c>
      <c r="AK73">
        <f t="shared" si="63"/>
        <v>54</v>
      </c>
      <c r="AL73">
        <f t="shared" si="63"/>
        <v>53</v>
      </c>
      <c r="AM73">
        <f t="shared" si="63"/>
        <v>52</v>
      </c>
      <c r="AN73">
        <f t="shared" si="63"/>
        <v>51</v>
      </c>
      <c r="AO73">
        <f t="shared" si="63"/>
        <v>50</v>
      </c>
      <c r="AP73">
        <f t="shared" si="63"/>
        <v>49</v>
      </c>
      <c r="AQ73">
        <f t="shared" si="63"/>
        <v>48</v>
      </c>
      <c r="AR73">
        <f t="shared" si="63"/>
        <v>47</v>
      </c>
      <c r="AS73">
        <f t="shared" si="63"/>
        <v>46</v>
      </c>
      <c r="AT73">
        <f t="shared" si="63"/>
        <v>45</v>
      </c>
      <c r="AU73">
        <f t="shared" si="63"/>
        <v>44</v>
      </c>
      <c r="AV73">
        <f t="shared" si="63"/>
        <v>43</v>
      </c>
      <c r="AW73">
        <f t="shared" si="63"/>
        <v>42</v>
      </c>
      <c r="AX73">
        <f t="shared" si="63"/>
        <v>41</v>
      </c>
      <c r="AY73">
        <f t="shared" si="63"/>
        <v>40</v>
      </c>
      <c r="AZ73">
        <f t="shared" si="63"/>
        <v>39</v>
      </c>
      <c r="BA73">
        <f t="shared" si="63"/>
        <v>38</v>
      </c>
      <c r="BB73">
        <f t="shared" si="63"/>
        <v>37</v>
      </c>
      <c r="BC73">
        <f t="shared" si="63"/>
        <v>36</v>
      </c>
      <c r="BD73">
        <f t="shared" si="63"/>
        <v>35</v>
      </c>
      <c r="BE73">
        <f t="shared" si="63"/>
        <v>34</v>
      </c>
      <c r="BF73">
        <f t="shared" si="63"/>
        <v>33</v>
      </c>
      <c r="BG73">
        <f t="shared" si="63"/>
        <v>32</v>
      </c>
      <c r="BH73">
        <f t="shared" si="63"/>
        <v>31</v>
      </c>
      <c r="BI73">
        <f t="shared" si="63"/>
        <v>30</v>
      </c>
      <c r="BJ73">
        <f t="shared" si="63"/>
        <v>29</v>
      </c>
      <c r="BK73">
        <f t="shared" si="63"/>
        <v>28</v>
      </c>
      <c r="BL73">
        <f t="shared" si="63"/>
        <v>27</v>
      </c>
      <c r="BM73">
        <f t="shared" si="63"/>
        <v>26</v>
      </c>
      <c r="BN73">
        <f t="shared" si="63"/>
        <v>25</v>
      </c>
    </row>
    <row r="74" spans="3:66" x14ac:dyDescent="0.2">
      <c r="C74" s="83">
        <v>1250</v>
      </c>
      <c r="D74">
        <f t="shared" si="62"/>
        <v>56</v>
      </c>
      <c r="E74">
        <f t="shared" si="63"/>
        <v>86</v>
      </c>
      <c r="F74">
        <f t="shared" si="63"/>
        <v>85</v>
      </c>
      <c r="G74">
        <f t="shared" si="63"/>
        <v>84</v>
      </c>
      <c r="H74">
        <f t="shared" si="63"/>
        <v>83</v>
      </c>
      <c r="I74">
        <f t="shared" si="63"/>
        <v>82</v>
      </c>
      <c r="J74">
        <f t="shared" si="63"/>
        <v>81</v>
      </c>
      <c r="K74">
        <f t="shared" si="63"/>
        <v>80</v>
      </c>
      <c r="L74">
        <f t="shared" si="63"/>
        <v>79</v>
      </c>
      <c r="M74">
        <f t="shared" si="63"/>
        <v>78</v>
      </c>
      <c r="N74">
        <f t="shared" si="63"/>
        <v>77</v>
      </c>
      <c r="O74">
        <f t="shared" si="63"/>
        <v>76</v>
      </c>
      <c r="P74">
        <f t="shared" si="63"/>
        <v>75</v>
      </c>
      <c r="Q74">
        <f t="shared" si="63"/>
        <v>74</v>
      </c>
      <c r="R74">
        <f t="shared" si="63"/>
        <v>73</v>
      </c>
      <c r="S74">
        <f t="shared" si="63"/>
        <v>72</v>
      </c>
      <c r="T74">
        <f t="shared" si="63"/>
        <v>71</v>
      </c>
      <c r="U74">
        <f t="shared" si="63"/>
        <v>70</v>
      </c>
      <c r="V74">
        <f t="shared" si="63"/>
        <v>69</v>
      </c>
      <c r="W74">
        <f t="shared" si="63"/>
        <v>68</v>
      </c>
      <c r="X74">
        <f t="shared" si="63"/>
        <v>67</v>
      </c>
      <c r="Y74">
        <f t="shared" si="63"/>
        <v>66</v>
      </c>
      <c r="Z74">
        <f t="shared" si="63"/>
        <v>65</v>
      </c>
      <c r="AA74">
        <f t="shared" si="63"/>
        <v>64</v>
      </c>
      <c r="AB74">
        <f t="shared" si="63"/>
        <v>63</v>
      </c>
      <c r="AC74">
        <f t="shared" si="63"/>
        <v>62</v>
      </c>
      <c r="AD74">
        <f t="shared" si="63"/>
        <v>61</v>
      </c>
      <c r="AE74">
        <f t="shared" si="63"/>
        <v>60</v>
      </c>
      <c r="AF74">
        <f t="shared" si="63"/>
        <v>59</v>
      </c>
      <c r="AG74">
        <f t="shared" si="63"/>
        <v>58</v>
      </c>
      <c r="AH74">
        <f t="shared" si="63"/>
        <v>57</v>
      </c>
      <c r="AI74">
        <f t="shared" si="63"/>
        <v>56</v>
      </c>
      <c r="AJ74">
        <f t="shared" si="63"/>
        <v>55</v>
      </c>
      <c r="AK74">
        <f t="shared" si="63"/>
        <v>54</v>
      </c>
      <c r="AL74">
        <f t="shared" si="63"/>
        <v>53</v>
      </c>
      <c r="AM74">
        <f t="shared" si="63"/>
        <v>52</v>
      </c>
      <c r="AN74">
        <f t="shared" si="63"/>
        <v>51</v>
      </c>
      <c r="AO74">
        <f t="shared" si="63"/>
        <v>50</v>
      </c>
      <c r="AP74">
        <f t="shared" si="63"/>
        <v>49</v>
      </c>
      <c r="AQ74">
        <f t="shared" si="63"/>
        <v>48</v>
      </c>
      <c r="AR74">
        <f t="shared" si="63"/>
        <v>47</v>
      </c>
      <c r="AS74">
        <f t="shared" si="63"/>
        <v>46</v>
      </c>
      <c r="AT74">
        <f t="shared" si="63"/>
        <v>45</v>
      </c>
      <c r="AU74">
        <f t="shared" si="63"/>
        <v>44</v>
      </c>
      <c r="AV74">
        <f t="shared" si="63"/>
        <v>43</v>
      </c>
      <c r="AW74">
        <f t="shared" si="63"/>
        <v>42</v>
      </c>
      <c r="AX74">
        <f t="shared" si="63"/>
        <v>41</v>
      </c>
      <c r="AY74">
        <f t="shared" si="63"/>
        <v>40</v>
      </c>
      <c r="AZ74">
        <f t="shared" si="63"/>
        <v>39</v>
      </c>
      <c r="BA74">
        <f t="shared" si="63"/>
        <v>38</v>
      </c>
      <c r="BB74">
        <f t="shared" si="63"/>
        <v>37</v>
      </c>
      <c r="BC74">
        <f t="shared" si="63"/>
        <v>36</v>
      </c>
      <c r="BD74">
        <f t="shared" si="63"/>
        <v>35</v>
      </c>
      <c r="BE74">
        <f t="shared" si="63"/>
        <v>34</v>
      </c>
      <c r="BF74">
        <f t="shared" si="63"/>
        <v>33</v>
      </c>
      <c r="BG74">
        <f t="shared" si="63"/>
        <v>32</v>
      </c>
      <c r="BH74">
        <f t="shared" si="63"/>
        <v>31</v>
      </c>
      <c r="BI74">
        <f t="shared" si="63"/>
        <v>30</v>
      </c>
      <c r="BJ74">
        <f t="shared" si="63"/>
        <v>29</v>
      </c>
      <c r="BK74">
        <f t="shared" si="63"/>
        <v>28</v>
      </c>
      <c r="BL74">
        <f t="shared" si="63"/>
        <v>27</v>
      </c>
      <c r="BM74">
        <f t="shared" si="63"/>
        <v>26</v>
      </c>
      <c r="BN74">
        <f t="shared" si="63"/>
        <v>25</v>
      </c>
    </row>
    <row r="75" spans="3:66" x14ac:dyDescent="0.2">
      <c r="C75" s="83">
        <v>1600</v>
      </c>
      <c r="D75">
        <f t="shared" si="62"/>
        <v>56</v>
      </c>
      <c r="E75">
        <f t="shared" si="63"/>
        <v>86</v>
      </c>
      <c r="F75">
        <f t="shared" si="63"/>
        <v>85</v>
      </c>
      <c r="G75">
        <f t="shared" si="63"/>
        <v>84</v>
      </c>
      <c r="H75">
        <f t="shared" si="63"/>
        <v>83</v>
      </c>
      <c r="I75">
        <f t="shared" si="63"/>
        <v>82</v>
      </c>
      <c r="J75">
        <f t="shared" si="63"/>
        <v>81</v>
      </c>
      <c r="K75">
        <f t="shared" si="63"/>
        <v>80</v>
      </c>
      <c r="L75">
        <f t="shared" si="63"/>
        <v>79</v>
      </c>
      <c r="M75">
        <f t="shared" si="63"/>
        <v>78</v>
      </c>
      <c r="N75">
        <f t="shared" si="63"/>
        <v>77</v>
      </c>
      <c r="O75">
        <f t="shared" si="63"/>
        <v>76</v>
      </c>
      <c r="P75">
        <f t="shared" si="63"/>
        <v>75</v>
      </c>
      <c r="Q75">
        <f t="shared" si="63"/>
        <v>74</v>
      </c>
      <c r="R75">
        <f t="shared" si="63"/>
        <v>73</v>
      </c>
      <c r="S75">
        <f t="shared" si="63"/>
        <v>72</v>
      </c>
      <c r="T75">
        <f t="shared" si="63"/>
        <v>71</v>
      </c>
      <c r="U75">
        <f t="shared" ref="U75:BN75" si="64">IF(U56-$B56&lt;0,0,U56-$B56)</f>
        <v>70</v>
      </c>
      <c r="V75">
        <f t="shared" si="64"/>
        <v>69</v>
      </c>
      <c r="W75">
        <f t="shared" si="64"/>
        <v>68</v>
      </c>
      <c r="X75">
        <f t="shared" si="64"/>
        <v>67</v>
      </c>
      <c r="Y75">
        <f t="shared" si="64"/>
        <v>66</v>
      </c>
      <c r="Z75">
        <f t="shared" si="64"/>
        <v>65</v>
      </c>
      <c r="AA75">
        <f t="shared" si="64"/>
        <v>64</v>
      </c>
      <c r="AB75">
        <f t="shared" si="64"/>
        <v>63</v>
      </c>
      <c r="AC75">
        <f t="shared" si="64"/>
        <v>62</v>
      </c>
      <c r="AD75">
        <f t="shared" si="64"/>
        <v>61</v>
      </c>
      <c r="AE75">
        <f t="shared" si="64"/>
        <v>60</v>
      </c>
      <c r="AF75">
        <f t="shared" si="64"/>
        <v>59</v>
      </c>
      <c r="AG75">
        <f t="shared" si="64"/>
        <v>58</v>
      </c>
      <c r="AH75">
        <f t="shared" si="64"/>
        <v>57</v>
      </c>
      <c r="AI75">
        <f t="shared" si="64"/>
        <v>56</v>
      </c>
      <c r="AJ75">
        <f t="shared" si="64"/>
        <v>55</v>
      </c>
      <c r="AK75">
        <f t="shared" si="64"/>
        <v>54</v>
      </c>
      <c r="AL75">
        <f t="shared" si="64"/>
        <v>53</v>
      </c>
      <c r="AM75">
        <f t="shared" si="64"/>
        <v>52</v>
      </c>
      <c r="AN75">
        <f t="shared" si="64"/>
        <v>51</v>
      </c>
      <c r="AO75">
        <f t="shared" si="64"/>
        <v>50</v>
      </c>
      <c r="AP75">
        <f t="shared" si="64"/>
        <v>49</v>
      </c>
      <c r="AQ75">
        <f t="shared" si="64"/>
        <v>48</v>
      </c>
      <c r="AR75">
        <f t="shared" si="64"/>
        <v>47</v>
      </c>
      <c r="AS75">
        <f t="shared" si="64"/>
        <v>46</v>
      </c>
      <c r="AT75">
        <f t="shared" si="64"/>
        <v>45</v>
      </c>
      <c r="AU75">
        <f t="shared" si="64"/>
        <v>44</v>
      </c>
      <c r="AV75">
        <f t="shared" si="64"/>
        <v>43</v>
      </c>
      <c r="AW75">
        <f t="shared" si="64"/>
        <v>42</v>
      </c>
      <c r="AX75">
        <f t="shared" si="64"/>
        <v>41</v>
      </c>
      <c r="AY75">
        <f t="shared" si="64"/>
        <v>40</v>
      </c>
      <c r="AZ75">
        <f t="shared" si="64"/>
        <v>39</v>
      </c>
      <c r="BA75">
        <f t="shared" si="64"/>
        <v>38</v>
      </c>
      <c r="BB75">
        <f t="shared" si="64"/>
        <v>37</v>
      </c>
      <c r="BC75">
        <f t="shared" si="64"/>
        <v>36</v>
      </c>
      <c r="BD75">
        <f t="shared" si="64"/>
        <v>35</v>
      </c>
      <c r="BE75">
        <f t="shared" si="64"/>
        <v>34</v>
      </c>
      <c r="BF75">
        <f t="shared" si="64"/>
        <v>33</v>
      </c>
      <c r="BG75">
        <f t="shared" si="64"/>
        <v>32</v>
      </c>
      <c r="BH75">
        <f t="shared" si="64"/>
        <v>31</v>
      </c>
      <c r="BI75">
        <f t="shared" si="64"/>
        <v>30</v>
      </c>
      <c r="BJ75">
        <f t="shared" si="64"/>
        <v>29</v>
      </c>
      <c r="BK75">
        <f t="shared" si="64"/>
        <v>28</v>
      </c>
      <c r="BL75">
        <f t="shared" si="64"/>
        <v>27</v>
      </c>
      <c r="BM75">
        <f t="shared" si="64"/>
        <v>26</v>
      </c>
      <c r="BN75">
        <f t="shared" si="64"/>
        <v>25</v>
      </c>
    </row>
    <row r="76" spans="3:66" x14ac:dyDescent="0.2">
      <c r="C76" s="83">
        <v>2000</v>
      </c>
      <c r="D76">
        <f t="shared" si="62"/>
        <v>56</v>
      </c>
      <c r="E76">
        <f t="shared" ref="E76:S76" si="65">IF(E57-$B57&lt;0,0,E57-$B57)</f>
        <v>86</v>
      </c>
      <c r="F76">
        <f t="shared" si="65"/>
        <v>85</v>
      </c>
      <c r="G76">
        <f t="shared" si="65"/>
        <v>84</v>
      </c>
      <c r="H76">
        <f t="shared" si="65"/>
        <v>83</v>
      </c>
      <c r="I76">
        <f t="shared" si="65"/>
        <v>82</v>
      </c>
      <c r="J76">
        <f t="shared" si="65"/>
        <v>81</v>
      </c>
      <c r="K76">
        <f t="shared" si="65"/>
        <v>80</v>
      </c>
      <c r="L76">
        <f t="shared" si="65"/>
        <v>79</v>
      </c>
      <c r="M76">
        <f t="shared" si="65"/>
        <v>78</v>
      </c>
      <c r="N76">
        <f t="shared" si="65"/>
        <v>77</v>
      </c>
      <c r="O76">
        <f t="shared" si="65"/>
        <v>76</v>
      </c>
      <c r="P76">
        <f t="shared" si="65"/>
        <v>75</v>
      </c>
      <c r="Q76">
        <f t="shared" si="65"/>
        <v>74</v>
      </c>
      <c r="R76">
        <f t="shared" si="65"/>
        <v>73</v>
      </c>
      <c r="S76">
        <f t="shared" si="65"/>
        <v>72</v>
      </c>
      <c r="T76">
        <f t="shared" ref="T76:BN76" si="66">IF(T57-$B57&lt;0,0,T57-$B57)</f>
        <v>71</v>
      </c>
      <c r="U76">
        <f t="shared" si="66"/>
        <v>70</v>
      </c>
      <c r="V76">
        <f t="shared" si="66"/>
        <v>69</v>
      </c>
      <c r="W76">
        <f t="shared" si="66"/>
        <v>68</v>
      </c>
      <c r="X76">
        <f t="shared" si="66"/>
        <v>67</v>
      </c>
      <c r="Y76">
        <f t="shared" si="66"/>
        <v>66</v>
      </c>
      <c r="Z76">
        <f t="shared" si="66"/>
        <v>65</v>
      </c>
      <c r="AA76">
        <f t="shared" si="66"/>
        <v>64</v>
      </c>
      <c r="AB76">
        <f t="shared" si="66"/>
        <v>63</v>
      </c>
      <c r="AC76">
        <f t="shared" si="66"/>
        <v>62</v>
      </c>
      <c r="AD76">
        <f t="shared" si="66"/>
        <v>61</v>
      </c>
      <c r="AE76">
        <f t="shared" si="66"/>
        <v>60</v>
      </c>
      <c r="AF76">
        <f t="shared" si="66"/>
        <v>59</v>
      </c>
      <c r="AG76">
        <f t="shared" si="66"/>
        <v>58</v>
      </c>
      <c r="AH76">
        <f t="shared" si="66"/>
        <v>57</v>
      </c>
      <c r="AI76">
        <f t="shared" si="66"/>
        <v>56</v>
      </c>
      <c r="AJ76">
        <f t="shared" si="66"/>
        <v>55</v>
      </c>
      <c r="AK76">
        <f t="shared" si="66"/>
        <v>54</v>
      </c>
      <c r="AL76">
        <f t="shared" si="66"/>
        <v>53</v>
      </c>
      <c r="AM76">
        <f t="shared" si="66"/>
        <v>52</v>
      </c>
      <c r="AN76">
        <f t="shared" si="66"/>
        <v>51</v>
      </c>
      <c r="AO76">
        <f t="shared" si="66"/>
        <v>50</v>
      </c>
      <c r="AP76">
        <f t="shared" si="66"/>
        <v>49</v>
      </c>
      <c r="AQ76">
        <f t="shared" si="66"/>
        <v>48</v>
      </c>
      <c r="AR76">
        <f t="shared" si="66"/>
        <v>47</v>
      </c>
      <c r="AS76">
        <f t="shared" si="66"/>
        <v>46</v>
      </c>
      <c r="AT76">
        <f t="shared" si="66"/>
        <v>45</v>
      </c>
      <c r="AU76">
        <f t="shared" si="66"/>
        <v>44</v>
      </c>
      <c r="AV76">
        <f t="shared" si="66"/>
        <v>43</v>
      </c>
      <c r="AW76">
        <f t="shared" si="66"/>
        <v>42</v>
      </c>
      <c r="AX76">
        <f t="shared" si="66"/>
        <v>41</v>
      </c>
      <c r="AY76">
        <f t="shared" si="66"/>
        <v>40</v>
      </c>
      <c r="AZ76">
        <f t="shared" si="66"/>
        <v>39</v>
      </c>
      <c r="BA76">
        <f t="shared" si="66"/>
        <v>38</v>
      </c>
      <c r="BB76">
        <f t="shared" si="66"/>
        <v>37</v>
      </c>
      <c r="BC76">
        <f t="shared" si="66"/>
        <v>36</v>
      </c>
      <c r="BD76">
        <f t="shared" si="66"/>
        <v>35</v>
      </c>
      <c r="BE76">
        <f t="shared" si="66"/>
        <v>34</v>
      </c>
      <c r="BF76">
        <f t="shared" si="66"/>
        <v>33</v>
      </c>
      <c r="BG76">
        <f t="shared" si="66"/>
        <v>32</v>
      </c>
      <c r="BH76">
        <f t="shared" si="66"/>
        <v>31</v>
      </c>
      <c r="BI76">
        <f t="shared" si="66"/>
        <v>30</v>
      </c>
      <c r="BJ76">
        <f t="shared" si="66"/>
        <v>29</v>
      </c>
      <c r="BK76">
        <f t="shared" si="66"/>
        <v>28</v>
      </c>
      <c r="BL76">
        <f t="shared" si="66"/>
        <v>27</v>
      </c>
      <c r="BM76">
        <f t="shared" si="66"/>
        <v>26</v>
      </c>
      <c r="BN76">
        <f t="shared" si="66"/>
        <v>25</v>
      </c>
    </row>
    <row r="77" spans="3:66" x14ac:dyDescent="0.2">
      <c r="C77" s="83">
        <v>2500</v>
      </c>
      <c r="D77">
        <f t="shared" si="62"/>
        <v>55</v>
      </c>
      <c r="E77">
        <f t="shared" ref="E77:S77" si="67">IF(E58-$B58&lt;0,0,E58-$B58)</f>
        <v>85</v>
      </c>
      <c r="F77">
        <f t="shared" si="67"/>
        <v>84</v>
      </c>
      <c r="G77">
        <f t="shared" si="67"/>
        <v>83</v>
      </c>
      <c r="H77">
        <f t="shared" si="67"/>
        <v>82</v>
      </c>
      <c r="I77">
        <f t="shared" si="67"/>
        <v>81</v>
      </c>
      <c r="J77">
        <f t="shared" si="67"/>
        <v>80</v>
      </c>
      <c r="K77">
        <f t="shared" si="67"/>
        <v>79</v>
      </c>
      <c r="L77">
        <f t="shared" si="67"/>
        <v>78</v>
      </c>
      <c r="M77">
        <f t="shared" si="67"/>
        <v>77</v>
      </c>
      <c r="N77">
        <f t="shared" si="67"/>
        <v>76</v>
      </c>
      <c r="O77">
        <f t="shared" si="67"/>
        <v>75</v>
      </c>
      <c r="P77">
        <f t="shared" si="67"/>
        <v>74</v>
      </c>
      <c r="Q77">
        <f t="shared" si="67"/>
        <v>73</v>
      </c>
      <c r="R77">
        <f t="shared" si="67"/>
        <v>72</v>
      </c>
      <c r="S77">
        <f t="shared" si="67"/>
        <v>71</v>
      </c>
      <c r="T77">
        <f t="shared" ref="T77:BN77" si="68">IF(T58-$B58&lt;0,0,T58-$B58)</f>
        <v>70</v>
      </c>
      <c r="U77">
        <f t="shared" si="68"/>
        <v>69</v>
      </c>
      <c r="V77">
        <f t="shared" si="68"/>
        <v>68</v>
      </c>
      <c r="W77">
        <f t="shared" si="68"/>
        <v>67</v>
      </c>
      <c r="X77">
        <f t="shared" si="68"/>
        <v>66</v>
      </c>
      <c r="Y77">
        <f t="shared" si="68"/>
        <v>65</v>
      </c>
      <c r="Z77">
        <f t="shared" si="68"/>
        <v>64</v>
      </c>
      <c r="AA77">
        <f t="shared" si="68"/>
        <v>63</v>
      </c>
      <c r="AB77">
        <f t="shared" si="68"/>
        <v>62</v>
      </c>
      <c r="AC77">
        <f t="shared" si="68"/>
        <v>61</v>
      </c>
      <c r="AD77">
        <f t="shared" si="68"/>
        <v>60</v>
      </c>
      <c r="AE77">
        <f t="shared" si="68"/>
        <v>59</v>
      </c>
      <c r="AF77">
        <f t="shared" si="68"/>
        <v>58</v>
      </c>
      <c r="AG77">
        <f t="shared" si="68"/>
        <v>57</v>
      </c>
      <c r="AH77">
        <f t="shared" si="68"/>
        <v>56</v>
      </c>
      <c r="AI77">
        <f t="shared" si="68"/>
        <v>55</v>
      </c>
      <c r="AJ77">
        <f t="shared" si="68"/>
        <v>54</v>
      </c>
      <c r="AK77">
        <f t="shared" si="68"/>
        <v>53</v>
      </c>
      <c r="AL77">
        <f t="shared" si="68"/>
        <v>52</v>
      </c>
      <c r="AM77">
        <f t="shared" si="68"/>
        <v>51</v>
      </c>
      <c r="AN77">
        <f t="shared" si="68"/>
        <v>50</v>
      </c>
      <c r="AO77">
        <f t="shared" si="68"/>
        <v>49</v>
      </c>
      <c r="AP77">
        <f t="shared" si="68"/>
        <v>48</v>
      </c>
      <c r="AQ77">
        <f t="shared" si="68"/>
        <v>47</v>
      </c>
      <c r="AR77">
        <f t="shared" si="68"/>
        <v>46</v>
      </c>
      <c r="AS77">
        <f t="shared" si="68"/>
        <v>45</v>
      </c>
      <c r="AT77">
        <f t="shared" si="68"/>
        <v>44</v>
      </c>
      <c r="AU77">
        <f t="shared" si="68"/>
        <v>43</v>
      </c>
      <c r="AV77">
        <f t="shared" si="68"/>
        <v>42</v>
      </c>
      <c r="AW77">
        <f t="shared" si="68"/>
        <v>41</v>
      </c>
      <c r="AX77">
        <f t="shared" si="68"/>
        <v>40</v>
      </c>
      <c r="AY77">
        <f t="shared" si="68"/>
        <v>39</v>
      </c>
      <c r="AZ77">
        <f t="shared" si="68"/>
        <v>38</v>
      </c>
      <c r="BA77">
        <f t="shared" si="68"/>
        <v>37</v>
      </c>
      <c r="BB77">
        <f t="shared" si="68"/>
        <v>36</v>
      </c>
      <c r="BC77">
        <f t="shared" si="68"/>
        <v>35</v>
      </c>
      <c r="BD77">
        <f t="shared" si="68"/>
        <v>34</v>
      </c>
      <c r="BE77">
        <f t="shared" si="68"/>
        <v>33</v>
      </c>
      <c r="BF77">
        <f t="shared" si="68"/>
        <v>32</v>
      </c>
      <c r="BG77">
        <f t="shared" si="68"/>
        <v>31</v>
      </c>
      <c r="BH77">
        <f t="shared" si="68"/>
        <v>30</v>
      </c>
      <c r="BI77">
        <f t="shared" si="68"/>
        <v>29</v>
      </c>
      <c r="BJ77">
        <f t="shared" si="68"/>
        <v>28</v>
      </c>
      <c r="BK77">
        <f t="shared" si="68"/>
        <v>27</v>
      </c>
      <c r="BL77">
        <f t="shared" si="68"/>
        <v>26</v>
      </c>
      <c r="BM77">
        <f t="shared" si="68"/>
        <v>25</v>
      </c>
      <c r="BN77">
        <f t="shared" si="68"/>
        <v>24</v>
      </c>
    </row>
    <row r="78" spans="3:66" x14ac:dyDescent="0.2">
      <c r="C78" s="83">
        <v>3200</v>
      </c>
      <c r="D78">
        <f t="shared" si="62"/>
        <v>54</v>
      </c>
      <c r="E78">
        <f t="shared" ref="E78:S78" si="69">IF(E59-$B59&lt;0,0,E59-$B59)</f>
        <v>84</v>
      </c>
      <c r="F78">
        <f t="shared" si="69"/>
        <v>83</v>
      </c>
      <c r="G78">
        <f t="shared" si="69"/>
        <v>82</v>
      </c>
      <c r="H78">
        <f t="shared" si="69"/>
        <v>81</v>
      </c>
      <c r="I78">
        <f t="shared" si="69"/>
        <v>80</v>
      </c>
      <c r="J78">
        <f t="shared" si="69"/>
        <v>79</v>
      </c>
      <c r="K78">
        <f t="shared" si="69"/>
        <v>78</v>
      </c>
      <c r="L78">
        <f t="shared" si="69"/>
        <v>77</v>
      </c>
      <c r="M78">
        <f t="shared" si="69"/>
        <v>76</v>
      </c>
      <c r="N78">
        <f t="shared" si="69"/>
        <v>75</v>
      </c>
      <c r="O78">
        <f t="shared" si="69"/>
        <v>74</v>
      </c>
      <c r="P78">
        <f t="shared" si="69"/>
        <v>73</v>
      </c>
      <c r="Q78">
        <f t="shared" si="69"/>
        <v>72</v>
      </c>
      <c r="R78">
        <f t="shared" si="69"/>
        <v>71</v>
      </c>
      <c r="S78">
        <f t="shared" si="69"/>
        <v>70</v>
      </c>
      <c r="T78">
        <f t="shared" ref="T78:BN78" si="70">IF(T59-$B59&lt;0,0,T59-$B59)</f>
        <v>69</v>
      </c>
      <c r="U78">
        <f t="shared" si="70"/>
        <v>68</v>
      </c>
      <c r="V78">
        <f t="shared" si="70"/>
        <v>67</v>
      </c>
      <c r="W78">
        <f t="shared" si="70"/>
        <v>66</v>
      </c>
      <c r="X78">
        <f t="shared" si="70"/>
        <v>65</v>
      </c>
      <c r="Y78">
        <f t="shared" si="70"/>
        <v>64</v>
      </c>
      <c r="Z78">
        <f t="shared" si="70"/>
        <v>63</v>
      </c>
      <c r="AA78">
        <f t="shared" si="70"/>
        <v>62</v>
      </c>
      <c r="AB78">
        <f t="shared" si="70"/>
        <v>61</v>
      </c>
      <c r="AC78">
        <f t="shared" si="70"/>
        <v>60</v>
      </c>
      <c r="AD78">
        <f t="shared" si="70"/>
        <v>59</v>
      </c>
      <c r="AE78">
        <f t="shared" si="70"/>
        <v>58</v>
      </c>
      <c r="AF78">
        <f t="shared" si="70"/>
        <v>57</v>
      </c>
      <c r="AG78">
        <f t="shared" si="70"/>
        <v>56</v>
      </c>
      <c r="AH78">
        <f t="shared" si="70"/>
        <v>55</v>
      </c>
      <c r="AI78">
        <f t="shared" si="70"/>
        <v>54</v>
      </c>
      <c r="AJ78">
        <f t="shared" si="70"/>
        <v>53</v>
      </c>
      <c r="AK78">
        <f t="shared" si="70"/>
        <v>52</v>
      </c>
      <c r="AL78">
        <f t="shared" si="70"/>
        <v>51</v>
      </c>
      <c r="AM78">
        <f t="shared" si="70"/>
        <v>50</v>
      </c>
      <c r="AN78">
        <f t="shared" si="70"/>
        <v>49</v>
      </c>
      <c r="AO78">
        <f t="shared" si="70"/>
        <v>48</v>
      </c>
      <c r="AP78">
        <f t="shared" si="70"/>
        <v>47</v>
      </c>
      <c r="AQ78">
        <f t="shared" si="70"/>
        <v>46</v>
      </c>
      <c r="AR78">
        <f t="shared" si="70"/>
        <v>45</v>
      </c>
      <c r="AS78">
        <f t="shared" si="70"/>
        <v>44</v>
      </c>
      <c r="AT78">
        <f t="shared" si="70"/>
        <v>43</v>
      </c>
      <c r="AU78">
        <f t="shared" si="70"/>
        <v>42</v>
      </c>
      <c r="AV78">
        <f t="shared" si="70"/>
        <v>41</v>
      </c>
      <c r="AW78">
        <f t="shared" si="70"/>
        <v>40</v>
      </c>
      <c r="AX78">
        <f t="shared" si="70"/>
        <v>39</v>
      </c>
      <c r="AY78">
        <f t="shared" si="70"/>
        <v>38</v>
      </c>
      <c r="AZ78">
        <f t="shared" si="70"/>
        <v>37</v>
      </c>
      <c r="BA78">
        <f t="shared" si="70"/>
        <v>36</v>
      </c>
      <c r="BB78">
        <f t="shared" si="70"/>
        <v>35</v>
      </c>
      <c r="BC78">
        <f t="shared" si="70"/>
        <v>34</v>
      </c>
      <c r="BD78">
        <f t="shared" si="70"/>
        <v>33</v>
      </c>
      <c r="BE78">
        <f t="shared" si="70"/>
        <v>32</v>
      </c>
      <c r="BF78">
        <f t="shared" si="70"/>
        <v>31</v>
      </c>
      <c r="BG78">
        <f t="shared" si="70"/>
        <v>30</v>
      </c>
      <c r="BH78">
        <f t="shared" si="70"/>
        <v>29</v>
      </c>
      <c r="BI78">
        <f t="shared" si="70"/>
        <v>28</v>
      </c>
      <c r="BJ78">
        <f t="shared" si="70"/>
        <v>27</v>
      </c>
      <c r="BK78">
        <f t="shared" si="70"/>
        <v>26</v>
      </c>
      <c r="BL78">
        <f t="shared" si="70"/>
        <v>25</v>
      </c>
      <c r="BM78">
        <f t="shared" si="70"/>
        <v>24</v>
      </c>
      <c r="BN78">
        <f t="shared" si="70"/>
        <v>23</v>
      </c>
    </row>
    <row r="79" spans="3:66" x14ac:dyDescent="0.2">
      <c r="C79" s="83">
        <v>4000</v>
      </c>
      <c r="D79">
        <f t="shared" si="62"/>
        <v>52</v>
      </c>
      <c r="E79">
        <f t="shared" ref="E79:S79" si="71">IF(E60-$B60&lt;0,0,E60-$B60)</f>
        <v>82</v>
      </c>
      <c r="F79">
        <f t="shared" si="71"/>
        <v>81</v>
      </c>
      <c r="G79">
        <f t="shared" si="71"/>
        <v>80</v>
      </c>
      <c r="H79">
        <f t="shared" si="71"/>
        <v>79</v>
      </c>
      <c r="I79">
        <f t="shared" si="71"/>
        <v>78</v>
      </c>
      <c r="J79">
        <f t="shared" si="71"/>
        <v>77</v>
      </c>
      <c r="K79">
        <f t="shared" si="71"/>
        <v>76</v>
      </c>
      <c r="L79">
        <f t="shared" si="71"/>
        <v>75</v>
      </c>
      <c r="M79">
        <f t="shared" si="71"/>
        <v>74</v>
      </c>
      <c r="N79">
        <f t="shared" si="71"/>
        <v>73</v>
      </c>
      <c r="O79">
        <f t="shared" si="71"/>
        <v>72</v>
      </c>
      <c r="P79">
        <f t="shared" si="71"/>
        <v>71</v>
      </c>
      <c r="Q79">
        <f t="shared" si="71"/>
        <v>70</v>
      </c>
      <c r="R79">
        <f t="shared" si="71"/>
        <v>69</v>
      </c>
      <c r="S79">
        <f t="shared" si="71"/>
        <v>68</v>
      </c>
      <c r="T79">
        <f t="shared" ref="T79:BN79" si="72">IF(T60-$B60&lt;0,0,T60-$B60)</f>
        <v>67</v>
      </c>
      <c r="U79">
        <f t="shared" si="72"/>
        <v>66</v>
      </c>
      <c r="V79">
        <f t="shared" si="72"/>
        <v>65</v>
      </c>
      <c r="W79">
        <f t="shared" si="72"/>
        <v>64</v>
      </c>
      <c r="X79">
        <f t="shared" si="72"/>
        <v>63</v>
      </c>
      <c r="Y79">
        <f t="shared" si="72"/>
        <v>62</v>
      </c>
      <c r="Z79">
        <f t="shared" si="72"/>
        <v>61</v>
      </c>
      <c r="AA79">
        <f t="shared" si="72"/>
        <v>60</v>
      </c>
      <c r="AB79">
        <f t="shared" si="72"/>
        <v>59</v>
      </c>
      <c r="AC79">
        <f t="shared" si="72"/>
        <v>58</v>
      </c>
      <c r="AD79">
        <f t="shared" si="72"/>
        <v>57</v>
      </c>
      <c r="AE79">
        <f t="shared" si="72"/>
        <v>56</v>
      </c>
      <c r="AF79">
        <f t="shared" si="72"/>
        <v>55</v>
      </c>
      <c r="AG79">
        <f t="shared" si="72"/>
        <v>54</v>
      </c>
      <c r="AH79">
        <f t="shared" si="72"/>
        <v>53</v>
      </c>
      <c r="AI79">
        <f t="shared" si="72"/>
        <v>52</v>
      </c>
      <c r="AJ79">
        <f t="shared" si="72"/>
        <v>51</v>
      </c>
      <c r="AK79">
        <f t="shared" si="72"/>
        <v>50</v>
      </c>
      <c r="AL79">
        <f t="shared" si="72"/>
        <v>49</v>
      </c>
      <c r="AM79">
        <f t="shared" si="72"/>
        <v>48</v>
      </c>
      <c r="AN79">
        <f t="shared" si="72"/>
        <v>47</v>
      </c>
      <c r="AO79">
        <f t="shared" si="72"/>
        <v>46</v>
      </c>
      <c r="AP79">
        <f t="shared" si="72"/>
        <v>45</v>
      </c>
      <c r="AQ79">
        <f t="shared" si="72"/>
        <v>44</v>
      </c>
      <c r="AR79">
        <f t="shared" si="72"/>
        <v>43</v>
      </c>
      <c r="AS79">
        <f t="shared" si="72"/>
        <v>42</v>
      </c>
      <c r="AT79">
        <f t="shared" si="72"/>
        <v>41</v>
      </c>
      <c r="AU79">
        <f t="shared" si="72"/>
        <v>40</v>
      </c>
      <c r="AV79">
        <f t="shared" si="72"/>
        <v>39</v>
      </c>
      <c r="AW79">
        <f t="shared" si="72"/>
        <v>38</v>
      </c>
      <c r="AX79">
        <f t="shared" si="72"/>
        <v>37</v>
      </c>
      <c r="AY79">
        <f t="shared" si="72"/>
        <v>36</v>
      </c>
      <c r="AZ79">
        <f t="shared" si="72"/>
        <v>35</v>
      </c>
      <c r="BA79">
        <f t="shared" si="72"/>
        <v>34</v>
      </c>
      <c r="BB79">
        <f t="shared" si="72"/>
        <v>33</v>
      </c>
      <c r="BC79">
        <f t="shared" si="72"/>
        <v>32</v>
      </c>
      <c r="BD79">
        <f t="shared" si="72"/>
        <v>31</v>
      </c>
      <c r="BE79">
        <f t="shared" si="72"/>
        <v>30</v>
      </c>
      <c r="BF79">
        <f t="shared" si="72"/>
        <v>29</v>
      </c>
      <c r="BG79">
        <f t="shared" si="72"/>
        <v>28</v>
      </c>
      <c r="BH79">
        <f t="shared" si="72"/>
        <v>27</v>
      </c>
      <c r="BI79">
        <f t="shared" si="72"/>
        <v>26</v>
      </c>
      <c r="BJ79">
        <f t="shared" si="72"/>
        <v>25</v>
      </c>
      <c r="BK79">
        <f t="shared" si="72"/>
        <v>24</v>
      </c>
      <c r="BL79">
        <f t="shared" si="72"/>
        <v>23</v>
      </c>
      <c r="BM79">
        <f t="shared" si="72"/>
        <v>22</v>
      </c>
      <c r="BN79">
        <f t="shared" si="72"/>
        <v>21</v>
      </c>
    </row>
    <row r="80" spans="3:66" x14ac:dyDescent="0.2">
      <c r="C80">
        <v>5000</v>
      </c>
      <c r="D80">
        <f t="shared" si="62"/>
        <v>50</v>
      </c>
      <c r="E80">
        <f t="shared" ref="E80:S80" si="73">IF(E61-$B61&lt;0,0,E61-$B61)</f>
        <v>80</v>
      </c>
      <c r="F80">
        <f t="shared" si="73"/>
        <v>79</v>
      </c>
      <c r="G80">
        <f t="shared" si="73"/>
        <v>78</v>
      </c>
      <c r="H80">
        <f t="shared" si="73"/>
        <v>77</v>
      </c>
      <c r="I80">
        <f t="shared" si="73"/>
        <v>76</v>
      </c>
      <c r="J80">
        <f t="shared" si="73"/>
        <v>75</v>
      </c>
      <c r="K80">
        <f t="shared" si="73"/>
        <v>74</v>
      </c>
      <c r="L80">
        <f t="shared" si="73"/>
        <v>73</v>
      </c>
      <c r="M80">
        <f t="shared" si="73"/>
        <v>72</v>
      </c>
      <c r="N80">
        <f t="shared" si="73"/>
        <v>71</v>
      </c>
      <c r="O80">
        <f t="shared" si="73"/>
        <v>70</v>
      </c>
      <c r="P80">
        <f t="shared" si="73"/>
        <v>69</v>
      </c>
      <c r="Q80">
        <f t="shared" si="73"/>
        <v>68</v>
      </c>
      <c r="R80">
        <f t="shared" si="73"/>
        <v>67</v>
      </c>
      <c r="S80">
        <f t="shared" si="73"/>
        <v>66</v>
      </c>
      <c r="T80">
        <f t="shared" ref="T80:BN80" si="74">IF(T61-$B61&lt;0,0,T61-$B61)</f>
        <v>65</v>
      </c>
      <c r="U80">
        <f t="shared" si="74"/>
        <v>64</v>
      </c>
      <c r="V80">
        <f t="shared" si="74"/>
        <v>63</v>
      </c>
      <c r="W80">
        <f t="shared" si="74"/>
        <v>62</v>
      </c>
      <c r="X80">
        <f t="shared" si="74"/>
        <v>61</v>
      </c>
      <c r="Y80">
        <f t="shared" si="74"/>
        <v>60</v>
      </c>
      <c r="Z80">
        <f t="shared" si="74"/>
        <v>59</v>
      </c>
      <c r="AA80">
        <f t="shared" si="74"/>
        <v>58</v>
      </c>
      <c r="AB80">
        <f t="shared" si="74"/>
        <v>57</v>
      </c>
      <c r="AC80">
        <f t="shared" si="74"/>
        <v>56</v>
      </c>
      <c r="AD80">
        <f t="shared" si="74"/>
        <v>55</v>
      </c>
      <c r="AE80">
        <f t="shared" si="74"/>
        <v>54</v>
      </c>
      <c r="AF80">
        <f t="shared" si="74"/>
        <v>53</v>
      </c>
      <c r="AG80">
        <f t="shared" si="74"/>
        <v>52</v>
      </c>
      <c r="AH80">
        <f t="shared" si="74"/>
        <v>51</v>
      </c>
      <c r="AI80">
        <f t="shared" si="74"/>
        <v>50</v>
      </c>
      <c r="AJ80">
        <f t="shared" si="74"/>
        <v>49</v>
      </c>
      <c r="AK80">
        <f t="shared" si="74"/>
        <v>48</v>
      </c>
      <c r="AL80">
        <f t="shared" si="74"/>
        <v>47</v>
      </c>
      <c r="AM80">
        <f t="shared" si="74"/>
        <v>46</v>
      </c>
      <c r="AN80">
        <f t="shared" si="74"/>
        <v>45</v>
      </c>
      <c r="AO80">
        <f t="shared" si="74"/>
        <v>44</v>
      </c>
      <c r="AP80">
        <f t="shared" si="74"/>
        <v>43</v>
      </c>
      <c r="AQ80">
        <f t="shared" si="74"/>
        <v>42</v>
      </c>
      <c r="AR80">
        <f t="shared" si="74"/>
        <v>41</v>
      </c>
      <c r="AS80">
        <f t="shared" si="74"/>
        <v>40</v>
      </c>
      <c r="AT80">
        <f t="shared" si="74"/>
        <v>39</v>
      </c>
      <c r="AU80">
        <f t="shared" si="74"/>
        <v>38</v>
      </c>
      <c r="AV80">
        <f t="shared" si="74"/>
        <v>37</v>
      </c>
      <c r="AW80">
        <f t="shared" si="74"/>
        <v>36</v>
      </c>
      <c r="AX80">
        <f t="shared" si="74"/>
        <v>35</v>
      </c>
      <c r="AY80">
        <f t="shared" si="74"/>
        <v>34</v>
      </c>
      <c r="AZ80">
        <f t="shared" si="74"/>
        <v>33</v>
      </c>
      <c r="BA80">
        <f t="shared" si="74"/>
        <v>32</v>
      </c>
      <c r="BB80">
        <f t="shared" si="74"/>
        <v>31</v>
      </c>
      <c r="BC80">
        <f t="shared" si="74"/>
        <v>30</v>
      </c>
      <c r="BD80">
        <f t="shared" si="74"/>
        <v>29</v>
      </c>
      <c r="BE80">
        <f t="shared" si="74"/>
        <v>28</v>
      </c>
      <c r="BF80">
        <f t="shared" si="74"/>
        <v>27</v>
      </c>
      <c r="BG80">
        <f t="shared" si="74"/>
        <v>26</v>
      </c>
      <c r="BH80">
        <f t="shared" si="74"/>
        <v>25</v>
      </c>
      <c r="BI80">
        <f t="shared" si="74"/>
        <v>24</v>
      </c>
      <c r="BJ80">
        <f t="shared" si="74"/>
        <v>23</v>
      </c>
      <c r="BK80">
        <f t="shared" si="74"/>
        <v>22</v>
      </c>
      <c r="BL80">
        <f t="shared" si="74"/>
        <v>21</v>
      </c>
      <c r="BM80">
        <f t="shared" si="74"/>
        <v>20</v>
      </c>
      <c r="BN80">
        <f t="shared" si="74"/>
        <v>19</v>
      </c>
    </row>
    <row r="81" spans="1:66" x14ac:dyDescent="0.2">
      <c r="C81" t="s">
        <v>2</v>
      </c>
      <c r="D81" s="1">
        <f>MAX(D64:D79)</f>
        <v>56</v>
      </c>
      <c r="E81" s="1">
        <f>MAX(E64:E79)</f>
        <v>86</v>
      </c>
      <c r="F81" s="1">
        <f>MAX(F64:F79)</f>
        <v>85</v>
      </c>
      <c r="G81" s="1">
        <f t="shared" ref="G81:BN81" si="75">MAX(G64:G79)</f>
        <v>84</v>
      </c>
      <c r="H81" s="1">
        <f t="shared" si="75"/>
        <v>83</v>
      </c>
      <c r="I81" s="1">
        <f t="shared" si="75"/>
        <v>82</v>
      </c>
      <c r="J81" s="1">
        <f t="shared" si="75"/>
        <v>81</v>
      </c>
      <c r="K81" s="1">
        <f t="shared" si="75"/>
        <v>80</v>
      </c>
      <c r="L81" s="1">
        <f t="shared" si="75"/>
        <v>79</v>
      </c>
      <c r="M81" s="1">
        <f t="shared" si="75"/>
        <v>78</v>
      </c>
      <c r="N81" s="1">
        <f t="shared" si="75"/>
        <v>77</v>
      </c>
      <c r="O81" s="1">
        <f t="shared" si="75"/>
        <v>76</v>
      </c>
      <c r="P81" s="1">
        <f t="shared" si="75"/>
        <v>75</v>
      </c>
      <c r="Q81" s="1">
        <f t="shared" si="75"/>
        <v>74</v>
      </c>
      <c r="R81" s="1">
        <f t="shared" si="75"/>
        <v>73</v>
      </c>
      <c r="S81" s="1">
        <f t="shared" si="75"/>
        <v>72</v>
      </c>
      <c r="T81" s="1">
        <f t="shared" si="75"/>
        <v>71</v>
      </c>
      <c r="U81" s="1">
        <f t="shared" si="75"/>
        <v>70</v>
      </c>
      <c r="V81" s="1">
        <f t="shared" si="75"/>
        <v>69</v>
      </c>
      <c r="W81" s="1">
        <f t="shared" si="75"/>
        <v>68</v>
      </c>
      <c r="X81" s="1">
        <f t="shared" si="75"/>
        <v>67</v>
      </c>
      <c r="Y81" s="1">
        <f t="shared" si="75"/>
        <v>66</v>
      </c>
      <c r="Z81" s="1">
        <f t="shared" si="75"/>
        <v>65</v>
      </c>
      <c r="AA81" s="1">
        <f t="shared" si="75"/>
        <v>64</v>
      </c>
      <c r="AB81" s="1">
        <f t="shared" si="75"/>
        <v>63</v>
      </c>
      <c r="AC81" s="1">
        <f t="shared" si="75"/>
        <v>62</v>
      </c>
      <c r="AD81" s="1">
        <f t="shared" si="75"/>
        <v>61</v>
      </c>
      <c r="AE81" s="1">
        <f t="shared" si="75"/>
        <v>60</v>
      </c>
      <c r="AF81" s="1">
        <f t="shared" si="75"/>
        <v>59</v>
      </c>
      <c r="AG81" s="1">
        <f t="shared" si="75"/>
        <v>58</v>
      </c>
      <c r="AH81" s="1">
        <f t="shared" si="75"/>
        <v>57</v>
      </c>
      <c r="AI81" s="1">
        <f t="shared" si="75"/>
        <v>56</v>
      </c>
      <c r="AJ81" s="1">
        <f t="shared" si="75"/>
        <v>55</v>
      </c>
      <c r="AK81" s="1">
        <f t="shared" si="75"/>
        <v>54</v>
      </c>
      <c r="AL81" s="1">
        <f t="shared" si="75"/>
        <v>53</v>
      </c>
      <c r="AM81" s="1">
        <f t="shared" si="75"/>
        <v>52</v>
      </c>
      <c r="AN81" s="1">
        <f t="shared" si="75"/>
        <v>51</v>
      </c>
      <c r="AO81" s="1">
        <f t="shared" si="75"/>
        <v>50</v>
      </c>
      <c r="AP81" s="1">
        <f t="shared" si="75"/>
        <v>49</v>
      </c>
      <c r="AQ81" s="1">
        <f t="shared" si="75"/>
        <v>48</v>
      </c>
      <c r="AR81" s="1">
        <f t="shared" si="75"/>
        <v>47</v>
      </c>
      <c r="AS81" s="1">
        <f t="shared" si="75"/>
        <v>46</v>
      </c>
      <c r="AT81" s="1">
        <f t="shared" si="75"/>
        <v>45</v>
      </c>
      <c r="AU81" s="1">
        <f t="shared" si="75"/>
        <v>44</v>
      </c>
      <c r="AV81" s="1">
        <f t="shared" si="75"/>
        <v>43</v>
      </c>
      <c r="AW81" s="1">
        <f t="shared" si="75"/>
        <v>42</v>
      </c>
      <c r="AX81" s="1">
        <f t="shared" si="75"/>
        <v>41</v>
      </c>
      <c r="AY81" s="1">
        <f t="shared" si="75"/>
        <v>40</v>
      </c>
      <c r="AZ81" s="1">
        <f t="shared" si="75"/>
        <v>39</v>
      </c>
      <c r="BA81" s="1">
        <f t="shared" si="75"/>
        <v>38</v>
      </c>
      <c r="BB81" s="1">
        <f t="shared" si="75"/>
        <v>37</v>
      </c>
      <c r="BC81" s="1">
        <f t="shared" si="75"/>
        <v>36</v>
      </c>
      <c r="BD81" s="1">
        <f t="shared" si="75"/>
        <v>35</v>
      </c>
      <c r="BE81" s="1">
        <f t="shared" si="75"/>
        <v>34</v>
      </c>
      <c r="BF81" s="1">
        <f t="shared" si="75"/>
        <v>33</v>
      </c>
      <c r="BG81" s="1">
        <f t="shared" si="75"/>
        <v>32</v>
      </c>
      <c r="BH81" s="1">
        <f t="shared" si="75"/>
        <v>31</v>
      </c>
      <c r="BI81" s="1">
        <f t="shared" si="75"/>
        <v>30</v>
      </c>
      <c r="BJ81" s="1">
        <f t="shared" si="75"/>
        <v>29</v>
      </c>
      <c r="BK81" s="1">
        <f t="shared" si="75"/>
        <v>28</v>
      </c>
      <c r="BL81" s="1">
        <f t="shared" si="75"/>
        <v>27</v>
      </c>
      <c r="BM81" s="1">
        <f t="shared" si="75"/>
        <v>26</v>
      </c>
      <c r="BN81" s="1">
        <f t="shared" si="75"/>
        <v>25</v>
      </c>
    </row>
    <row r="82" spans="1:66" x14ac:dyDescent="0.2">
      <c r="C82" t="s">
        <v>3</v>
      </c>
      <c r="D82">
        <f>SUM(D64:D79)/16</f>
        <v>50.25</v>
      </c>
      <c r="E82">
        <f>SUM(E64:E79)/16</f>
        <v>80.25</v>
      </c>
      <c r="F82">
        <f>SUM(F64:F79)/16</f>
        <v>79.25</v>
      </c>
      <c r="G82">
        <f t="shared" ref="G82:BN82" si="76">SUM(G64:G79)/16</f>
        <v>78.25</v>
      </c>
      <c r="H82">
        <f t="shared" si="76"/>
        <v>77.25</v>
      </c>
      <c r="I82">
        <f t="shared" si="76"/>
        <v>76.25</v>
      </c>
      <c r="J82">
        <f t="shared" si="76"/>
        <v>75.25</v>
      </c>
      <c r="K82">
        <f t="shared" si="76"/>
        <v>74.25</v>
      </c>
      <c r="L82">
        <f t="shared" si="76"/>
        <v>73.25</v>
      </c>
      <c r="M82">
        <f t="shared" si="76"/>
        <v>72.25</v>
      </c>
      <c r="N82">
        <f t="shared" si="76"/>
        <v>71.25</v>
      </c>
      <c r="O82">
        <f t="shared" si="76"/>
        <v>70.25</v>
      </c>
      <c r="P82">
        <f t="shared" si="76"/>
        <v>69.25</v>
      </c>
      <c r="Q82">
        <f t="shared" si="76"/>
        <v>68.25</v>
      </c>
      <c r="R82">
        <f t="shared" si="76"/>
        <v>67.25</v>
      </c>
      <c r="S82">
        <f t="shared" si="76"/>
        <v>66.25</v>
      </c>
      <c r="T82">
        <f t="shared" si="76"/>
        <v>65.25</v>
      </c>
      <c r="U82">
        <f t="shared" si="76"/>
        <v>64.25</v>
      </c>
      <c r="V82">
        <f t="shared" si="76"/>
        <v>63.25</v>
      </c>
      <c r="W82">
        <f t="shared" si="76"/>
        <v>62.25</v>
      </c>
      <c r="X82">
        <f t="shared" si="76"/>
        <v>61.25</v>
      </c>
      <c r="Y82">
        <f t="shared" si="76"/>
        <v>60.25</v>
      </c>
      <c r="Z82">
        <f t="shared" si="76"/>
        <v>59.25</v>
      </c>
      <c r="AA82">
        <f t="shared" si="76"/>
        <v>58.25</v>
      </c>
      <c r="AB82">
        <f t="shared" si="76"/>
        <v>57.25</v>
      </c>
      <c r="AC82">
        <f t="shared" si="76"/>
        <v>56.25</v>
      </c>
      <c r="AD82">
        <f t="shared" si="76"/>
        <v>55.25</v>
      </c>
      <c r="AE82">
        <f t="shared" si="76"/>
        <v>54.25</v>
      </c>
      <c r="AF82">
        <f t="shared" si="76"/>
        <v>53.25</v>
      </c>
      <c r="AG82">
        <f t="shared" si="76"/>
        <v>52.25</v>
      </c>
      <c r="AH82">
        <f t="shared" si="76"/>
        <v>51.25</v>
      </c>
      <c r="AI82">
        <f t="shared" si="76"/>
        <v>50.25</v>
      </c>
      <c r="AJ82">
        <f t="shared" si="76"/>
        <v>49.25</v>
      </c>
      <c r="AK82">
        <f t="shared" si="76"/>
        <v>48.25</v>
      </c>
      <c r="AL82">
        <f t="shared" si="76"/>
        <v>47.25</v>
      </c>
      <c r="AM82">
        <f t="shared" si="76"/>
        <v>46.25</v>
      </c>
      <c r="AN82">
        <f t="shared" si="76"/>
        <v>45.25</v>
      </c>
      <c r="AO82">
        <f t="shared" si="76"/>
        <v>44.25</v>
      </c>
      <c r="AP82">
        <f t="shared" si="76"/>
        <v>43.25</v>
      </c>
      <c r="AQ82">
        <f t="shared" si="76"/>
        <v>42.25</v>
      </c>
      <c r="AR82">
        <f t="shared" si="76"/>
        <v>41.25</v>
      </c>
      <c r="AS82">
        <f t="shared" si="76"/>
        <v>40.25</v>
      </c>
      <c r="AT82">
        <f t="shared" si="76"/>
        <v>39.25</v>
      </c>
      <c r="AU82">
        <f t="shared" si="76"/>
        <v>38.25</v>
      </c>
      <c r="AV82">
        <f t="shared" si="76"/>
        <v>37.25</v>
      </c>
      <c r="AW82">
        <f t="shared" si="76"/>
        <v>36.25</v>
      </c>
      <c r="AX82">
        <f t="shared" si="76"/>
        <v>35.25</v>
      </c>
      <c r="AY82">
        <f t="shared" si="76"/>
        <v>34.25</v>
      </c>
      <c r="AZ82">
        <f t="shared" si="76"/>
        <v>33.25</v>
      </c>
      <c r="BA82">
        <f t="shared" si="76"/>
        <v>32.25</v>
      </c>
      <c r="BB82">
        <f t="shared" si="76"/>
        <v>31.25</v>
      </c>
      <c r="BC82">
        <f t="shared" si="76"/>
        <v>30.25</v>
      </c>
      <c r="BD82">
        <f t="shared" si="76"/>
        <v>29.25</v>
      </c>
      <c r="BE82">
        <f t="shared" si="76"/>
        <v>28.25</v>
      </c>
      <c r="BF82">
        <f t="shared" si="76"/>
        <v>27.25</v>
      </c>
      <c r="BG82">
        <f t="shared" si="76"/>
        <v>26.25</v>
      </c>
      <c r="BH82">
        <f t="shared" si="76"/>
        <v>25.25</v>
      </c>
      <c r="BI82">
        <f t="shared" si="76"/>
        <v>24.25</v>
      </c>
      <c r="BJ82">
        <f t="shared" si="76"/>
        <v>23.25</v>
      </c>
      <c r="BK82">
        <f t="shared" si="76"/>
        <v>22.25</v>
      </c>
      <c r="BL82">
        <f t="shared" si="76"/>
        <v>21.25</v>
      </c>
      <c r="BM82">
        <f t="shared" si="76"/>
        <v>20.25</v>
      </c>
      <c r="BN82">
        <f t="shared" si="76"/>
        <v>19.25</v>
      </c>
    </row>
    <row r="83" spans="1:66" x14ac:dyDescent="0.2">
      <c r="C83" s="1">
        <f>50+MAX(E83:BN83)</f>
        <v>0</v>
      </c>
      <c r="E83">
        <f>IF(AND(E81&lt;=8,E82&lt;=2),E43,-50)</f>
        <v>-50</v>
      </c>
      <c r="F83">
        <f t="shared" ref="F83:BN83" si="77">IF(AND(F81&lt;=8,F82&lt;=2),F43,-50)</f>
        <v>-50</v>
      </c>
      <c r="G83">
        <f t="shared" si="77"/>
        <v>-50</v>
      </c>
      <c r="H83">
        <f t="shared" si="77"/>
        <v>-50</v>
      </c>
      <c r="I83">
        <f t="shared" si="77"/>
        <v>-50</v>
      </c>
      <c r="J83">
        <f t="shared" si="77"/>
        <v>-50</v>
      </c>
      <c r="K83">
        <f t="shared" si="77"/>
        <v>-50</v>
      </c>
      <c r="L83">
        <f t="shared" si="77"/>
        <v>-50</v>
      </c>
      <c r="M83">
        <f t="shared" si="77"/>
        <v>-50</v>
      </c>
      <c r="N83">
        <f t="shared" si="77"/>
        <v>-50</v>
      </c>
      <c r="O83">
        <f t="shared" si="77"/>
        <v>-50</v>
      </c>
      <c r="P83">
        <f t="shared" si="77"/>
        <v>-50</v>
      </c>
      <c r="Q83">
        <f t="shared" si="77"/>
        <v>-50</v>
      </c>
      <c r="R83">
        <f t="shared" si="77"/>
        <v>-50</v>
      </c>
      <c r="S83">
        <f t="shared" si="77"/>
        <v>-50</v>
      </c>
      <c r="T83">
        <f t="shared" si="77"/>
        <v>-50</v>
      </c>
      <c r="U83">
        <f t="shared" si="77"/>
        <v>-50</v>
      </c>
      <c r="V83">
        <f t="shared" si="77"/>
        <v>-50</v>
      </c>
      <c r="W83">
        <f t="shared" si="77"/>
        <v>-50</v>
      </c>
      <c r="X83">
        <f t="shared" si="77"/>
        <v>-50</v>
      </c>
      <c r="Y83">
        <f t="shared" si="77"/>
        <v>-50</v>
      </c>
      <c r="Z83">
        <f t="shared" si="77"/>
        <v>-50</v>
      </c>
      <c r="AA83">
        <f t="shared" si="77"/>
        <v>-50</v>
      </c>
      <c r="AB83">
        <f t="shared" si="77"/>
        <v>-50</v>
      </c>
      <c r="AC83">
        <f t="shared" si="77"/>
        <v>-50</v>
      </c>
      <c r="AD83">
        <f t="shared" si="77"/>
        <v>-50</v>
      </c>
      <c r="AE83">
        <f t="shared" si="77"/>
        <v>-50</v>
      </c>
      <c r="AF83">
        <f t="shared" si="77"/>
        <v>-50</v>
      </c>
      <c r="AG83">
        <f t="shared" si="77"/>
        <v>-50</v>
      </c>
      <c r="AH83">
        <f t="shared" si="77"/>
        <v>-50</v>
      </c>
      <c r="AI83">
        <f t="shared" si="77"/>
        <v>-50</v>
      </c>
      <c r="AJ83">
        <f t="shared" si="77"/>
        <v>-50</v>
      </c>
      <c r="AK83">
        <f t="shared" si="77"/>
        <v>-50</v>
      </c>
      <c r="AL83">
        <f t="shared" si="77"/>
        <v>-50</v>
      </c>
      <c r="AM83">
        <f t="shared" si="77"/>
        <v>-50</v>
      </c>
      <c r="AN83">
        <f t="shared" si="77"/>
        <v>-50</v>
      </c>
      <c r="AO83">
        <f t="shared" si="77"/>
        <v>-50</v>
      </c>
      <c r="AP83">
        <f t="shared" si="77"/>
        <v>-50</v>
      </c>
      <c r="AQ83">
        <f t="shared" si="77"/>
        <v>-50</v>
      </c>
      <c r="AR83">
        <f t="shared" si="77"/>
        <v>-50</v>
      </c>
      <c r="AS83">
        <f t="shared" si="77"/>
        <v>-50</v>
      </c>
      <c r="AT83">
        <f t="shared" si="77"/>
        <v>-50</v>
      </c>
      <c r="AU83">
        <f t="shared" si="77"/>
        <v>-50</v>
      </c>
      <c r="AV83">
        <f t="shared" si="77"/>
        <v>-50</v>
      </c>
      <c r="AW83">
        <f t="shared" si="77"/>
        <v>-50</v>
      </c>
      <c r="AX83">
        <f t="shared" si="77"/>
        <v>-50</v>
      </c>
      <c r="AY83">
        <f t="shared" si="77"/>
        <v>-50</v>
      </c>
      <c r="AZ83">
        <f t="shared" si="77"/>
        <v>-50</v>
      </c>
      <c r="BA83">
        <f t="shared" si="77"/>
        <v>-50</v>
      </c>
      <c r="BB83">
        <f t="shared" si="77"/>
        <v>-50</v>
      </c>
      <c r="BC83">
        <f t="shared" si="77"/>
        <v>-50</v>
      </c>
      <c r="BD83">
        <f t="shared" si="77"/>
        <v>-50</v>
      </c>
      <c r="BE83">
        <f t="shared" si="77"/>
        <v>-50</v>
      </c>
      <c r="BF83">
        <f t="shared" si="77"/>
        <v>-50</v>
      </c>
      <c r="BG83">
        <f t="shared" si="77"/>
        <v>-50</v>
      </c>
      <c r="BH83">
        <f t="shared" si="77"/>
        <v>-50</v>
      </c>
      <c r="BI83">
        <f t="shared" si="77"/>
        <v>-50</v>
      </c>
      <c r="BJ83">
        <f t="shared" si="77"/>
        <v>-50</v>
      </c>
      <c r="BK83">
        <f t="shared" si="77"/>
        <v>-50</v>
      </c>
      <c r="BL83">
        <f t="shared" si="77"/>
        <v>-50</v>
      </c>
      <c r="BM83">
        <f t="shared" si="77"/>
        <v>-50</v>
      </c>
      <c r="BN83">
        <f t="shared" si="77"/>
        <v>-50</v>
      </c>
    </row>
    <row r="84" spans="1:66" x14ac:dyDescent="0.2">
      <c r="A84" s="20"/>
      <c r="B84" s="20"/>
      <c r="C84" s="20"/>
      <c r="D84" s="20">
        <f>SUM(D64:D79)</f>
        <v>804</v>
      </c>
      <c r="E84" s="20">
        <f>SUM(E64:E79)</f>
        <v>1284</v>
      </c>
      <c r="F84" s="20">
        <f>SUM(F64:F79)</f>
        <v>1268</v>
      </c>
      <c r="G84" s="20">
        <f t="shared" ref="G84:BN84" si="78">SUM(G64:G79)</f>
        <v>1252</v>
      </c>
      <c r="H84" s="20">
        <f t="shared" si="78"/>
        <v>1236</v>
      </c>
      <c r="I84" s="20">
        <f t="shared" si="78"/>
        <v>1220</v>
      </c>
      <c r="J84" s="20">
        <f t="shared" si="78"/>
        <v>1204</v>
      </c>
      <c r="K84" s="20">
        <f t="shared" si="78"/>
        <v>1188</v>
      </c>
      <c r="L84" s="20">
        <f t="shared" si="78"/>
        <v>1172</v>
      </c>
      <c r="M84" s="20">
        <f t="shared" si="78"/>
        <v>1156</v>
      </c>
      <c r="N84" s="20">
        <f t="shared" si="78"/>
        <v>1140</v>
      </c>
      <c r="O84" s="20">
        <f t="shared" si="78"/>
        <v>1124</v>
      </c>
      <c r="P84" s="20">
        <f t="shared" si="78"/>
        <v>1108</v>
      </c>
      <c r="Q84" s="20">
        <f t="shared" si="78"/>
        <v>1092</v>
      </c>
      <c r="R84" s="20">
        <f t="shared" si="78"/>
        <v>1076</v>
      </c>
      <c r="S84" s="20">
        <f t="shared" si="78"/>
        <v>1060</v>
      </c>
      <c r="T84" s="20">
        <f t="shared" si="78"/>
        <v>1044</v>
      </c>
      <c r="U84" s="20">
        <f t="shared" si="78"/>
        <v>1028</v>
      </c>
      <c r="V84" s="20">
        <f t="shared" si="78"/>
        <v>1012</v>
      </c>
      <c r="W84" s="20">
        <f t="shared" si="78"/>
        <v>996</v>
      </c>
      <c r="X84" s="20">
        <f t="shared" si="78"/>
        <v>980</v>
      </c>
      <c r="Y84" s="20">
        <f t="shared" si="78"/>
        <v>964</v>
      </c>
      <c r="Z84" s="20">
        <f t="shared" si="78"/>
        <v>948</v>
      </c>
      <c r="AA84" s="20">
        <f t="shared" si="78"/>
        <v>932</v>
      </c>
      <c r="AB84" s="20">
        <f t="shared" si="78"/>
        <v>916</v>
      </c>
      <c r="AC84" s="20">
        <f t="shared" si="78"/>
        <v>900</v>
      </c>
      <c r="AD84" s="20">
        <f t="shared" si="78"/>
        <v>884</v>
      </c>
      <c r="AE84" s="20">
        <f t="shared" si="78"/>
        <v>868</v>
      </c>
      <c r="AF84" s="20">
        <f t="shared" si="78"/>
        <v>852</v>
      </c>
      <c r="AG84" s="20">
        <f t="shared" si="78"/>
        <v>836</v>
      </c>
      <c r="AH84" s="20">
        <f t="shared" si="78"/>
        <v>820</v>
      </c>
      <c r="AI84" s="20">
        <f t="shared" si="78"/>
        <v>804</v>
      </c>
      <c r="AJ84" s="20">
        <f t="shared" si="78"/>
        <v>788</v>
      </c>
      <c r="AK84" s="20">
        <f t="shared" si="78"/>
        <v>772</v>
      </c>
      <c r="AL84" s="20">
        <f t="shared" si="78"/>
        <v>756</v>
      </c>
      <c r="AM84" s="20">
        <f t="shared" si="78"/>
        <v>740</v>
      </c>
      <c r="AN84" s="20">
        <f t="shared" si="78"/>
        <v>724</v>
      </c>
      <c r="AO84" s="20">
        <f t="shared" si="78"/>
        <v>708</v>
      </c>
      <c r="AP84" s="20">
        <f t="shared" si="78"/>
        <v>692</v>
      </c>
      <c r="AQ84" s="20">
        <f t="shared" si="78"/>
        <v>676</v>
      </c>
      <c r="AR84" s="20">
        <f t="shared" si="78"/>
        <v>660</v>
      </c>
      <c r="AS84" s="20">
        <f t="shared" si="78"/>
        <v>644</v>
      </c>
      <c r="AT84" s="20">
        <f t="shared" si="78"/>
        <v>628</v>
      </c>
      <c r="AU84" s="20">
        <f t="shared" si="78"/>
        <v>612</v>
      </c>
      <c r="AV84" s="20">
        <f t="shared" si="78"/>
        <v>596</v>
      </c>
      <c r="AW84" s="20">
        <f t="shared" si="78"/>
        <v>580</v>
      </c>
      <c r="AX84" s="20">
        <f t="shared" si="78"/>
        <v>564</v>
      </c>
      <c r="AY84" s="20">
        <f t="shared" si="78"/>
        <v>548</v>
      </c>
      <c r="AZ84" s="20">
        <f t="shared" si="78"/>
        <v>532</v>
      </c>
      <c r="BA84" s="20">
        <f t="shared" si="78"/>
        <v>516</v>
      </c>
      <c r="BB84" s="20">
        <f t="shared" si="78"/>
        <v>500</v>
      </c>
      <c r="BC84" s="20">
        <f t="shared" si="78"/>
        <v>484</v>
      </c>
      <c r="BD84" s="20">
        <f t="shared" si="78"/>
        <v>468</v>
      </c>
      <c r="BE84" s="20">
        <f t="shared" si="78"/>
        <v>452</v>
      </c>
      <c r="BF84" s="20">
        <f t="shared" si="78"/>
        <v>436</v>
      </c>
      <c r="BG84" s="20">
        <f t="shared" si="78"/>
        <v>420</v>
      </c>
      <c r="BH84" s="20">
        <f t="shared" si="78"/>
        <v>404</v>
      </c>
      <c r="BI84" s="20">
        <f t="shared" si="78"/>
        <v>388</v>
      </c>
      <c r="BJ84" s="20">
        <f t="shared" si="78"/>
        <v>372</v>
      </c>
      <c r="BK84" s="20">
        <f t="shared" si="78"/>
        <v>356</v>
      </c>
      <c r="BL84" s="20">
        <f t="shared" si="78"/>
        <v>340</v>
      </c>
      <c r="BM84" s="20">
        <f t="shared" si="78"/>
        <v>324</v>
      </c>
      <c r="BN84" s="20">
        <f t="shared" si="78"/>
        <v>308</v>
      </c>
    </row>
    <row r="85" spans="1:66" x14ac:dyDescent="0.2">
      <c r="A85" s="22">
        <v>1</v>
      </c>
      <c r="B85">
        <f>IF(Glass!H3=Glass!I3,1,2)</f>
        <v>1</v>
      </c>
    </row>
    <row r="86" spans="1:66" x14ac:dyDescent="0.2">
      <c r="A86" t="s">
        <v>53</v>
      </c>
      <c r="B86" t="s">
        <v>56</v>
      </c>
    </row>
    <row r="87" spans="1:66" x14ac:dyDescent="0.2">
      <c r="A87" s="4" t="s">
        <v>54</v>
      </c>
      <c r="B87" s="5" t="s">
        <v>57</v>
      </c>
    </row>
    <row r="88" spans="1:66" x14ac:dyDescent="0.2">
      <c r="A88" s="4"/>
      <c r="B88" s="5"/>
    </row>
    <row r="89" spans="1:66" x14ac:dyDescent="0.2">
      <c r="A89" s="4"/>
      <c r="B89" s="5"/>
    </row>
    <row r="90" spans="1:66" x14ac:dyDescent="0.2">
      <c r="A90" s="4"/>
      <c r="B90" s="5"/>
    </row>
    <row r="91" spans="1:66" x14ac:dyDescent="0.2">
      <c r="A91" s="4"/>
      <c r="B91" s="5"/>
    </row>
    <row r="92" spans="1:66" x14ac:dyDescent="0.2">
      <c r="A92" s="4"/>
      <c r="B92" s="5">
        <v>0</v>
      </c>
      <c r="C92">
        <v>1</v>
      </c>
      <c r="D92">
        <v>2</v>
      </c>
    </row>
    <row r="93" spans="1:66" x14ac:dyDescent="0.2">
      <c r="A93" s="2" t="s">
        <v>0</v>
      </c>
      <c r="B93" s="5" t="s">
        <v>15</v>
      </c>
      <c r="C93" t="s">
        <v>37</v>
      </c>
      <c r="D93" t="s">
        <v>38</v>
      </c>
      <c r="F93" t="s">
        <v>44</v>
      </c>
      <c r="G93" t="s">
        <v>45</v>
      </c>
    </row>
    <row r="94" spans="1:66" x14ac:dyDescent="0.2">
      <c r="A94" t="s">
        <v>19</v>
      </c>
      <c r="B94" s="8">
        <f>Single!B4</f>
        <v>0</v>
      </c>
      <c r="C94" s="6">
        <f ca="1">'Double-Same'!J4</f>
        <v>0</v>
      </c>
      <c r="D94" s="6">
        <f ca="1">'Double-Dif'!K4</f>
        <v>-14.828849288197716</v>
      </c>
      <c r="F94" s="1">
        <f>IF(Single!$Q$1=1,0,Sheet1!D2)</f>
        <v>0</v>
      </c>
      <c r="G94">
        <f>F94-F$111+$G$111</f>
        <v>0</v>
      </c>
      <c r="H94">
        <f>F94-F$111+$H$111</f>
        <v>0</v>
      </c>
    </row>
    <row r="95" spans="1:66" x14ac:dyDescent="0.2">
      <c r="A95" t="s">
        <v>20</v>
      </c>
      <c r="B95" s="8">
        <f>Single!B5</f>
        <v>0</v>
      </c>
      <c r="C95" s="6">
        <f ca="1">'Double-Same'!J5</f>
        <v>0</v>
      </c>
      <c r="D95" s="6">
        <f ca="1">'Double-Dif'!K5</f>
        <v>-13.219208813760901</v>
      </c>
      <c r="F95" s="1">
        <f>IF(Single!$Q$1=1,0,Sheet1!D3)</f>
        <v>0</v>
      </c>
      <c r="G95">
        <f t="shared" ref="G95:G109" si="79">F95-F$111+$G$111</f>
        <v>0</v>
      </c>
      <c r="H95">
        <f t="shared" ref="H95:H110" si="80">F95-F$111+$H$111</f>
        <v>0</v>
      </c>
    </row>
    <row r="96" spans="1:66" x14ac:dyDescent="0.2">
      <c r="A96" t="s">
        <v>21</v>
      </c>
      <c r="B96" s="8">
        <f>Single!B6</f>
        <v>0</v>
      </c>
      <c r="C96" s="6">
        <f ca="1">'Double-Same'!J6</f>
        <v>0</v>
      </c>
      <c r="D96" s="6">
        <f ca="1">'Double-Dif'!K6</f>
        <v>-11.438489762634532</v>
      </c>
      <c r="F96" s="1">
        <f>IF(Single!$Q$1=1,0,Sheet1!D4)</f>
        <v>0</v>
      </c>
      <c r="G96">
        <f t="shared" si="79"/>
        <v>0</v>
      </c>
      <c r="H96">
        <f t="shared" si="80"/>
        <v>0</v>
      </c>
    </row>
    <row r="97" spans="1:8" x14ac:dyDescent="0.2">
      <c r="A97" t="s">
        <v>22</v>
      </c>
      <c r="B97" s="8">
        <f>Single!B7</f>
        <v>0</v>
      </c>
      <c r="C97" s="6">
        <f ca="1">'Double-Same'!J7</f>
        <v>0</v>
      </c>
      <c r="D97" s="6">
        <f ca="1">'Double-Dif'!K7</f>
        <v>-9.8288492881977163</v>
      </c>
      <c r="F97" s="1">
        <f>IF(Single!$Q$1=1,0,Sheet1!D5)</f>
        <v>0</v>
      </c>
      <c r="G97">
        <f t="shared" si="79"/>
        <v>0</v>
      </c>
      <c r="H97">
        <f t="shared" si="80"/>
        <v>0</v>
      </c>
    </row>
    <row r="98" spans="1:8" x14ac:dyDescent="0.2">
      <c r="A98" t="s">
        <v>23</v>
      </c>
      <c r="B98" s="8">
        <f>Single!B8</f>
        <v>0</v>
      </c>
      <c r="C98" s="6">
        <f ca="1">'Double-Same'!J8</f>
        <v>0</v>
      </c>
      <c r="D98" s="6">
        <f ca="1">'Double-Dif'!K8</f>
        <v>-8.2192088137609005</v>
      </c>
      <c r="F98" s="1">
        <f>IF(Single!$Q$1=1,0,Sheet1!D6)</f>
        <v>0</v>
      </c>
      <c r="G98">
        <f t="shared" si="79"/>
        <v>0</v>
      </c>
      <c r="H98">
        <f t="shared" si="80"/>
        <v>0</v>
      </c>
    </row>
    <row r="99" spans="1:8" x14ac:dyDescent="0.2">
      <c r="A99" t="s">
        <v>24</v>
      </c>
      <c r="B99" s="8">
        <f>Single!B9</f>
        <v>0</v>
      </c>
      <c r="C99" s="6">
        <f ca="1">'Double-Same'!J9</f>
        <v>0</v>
      </c>
      <c r="D99" s="6">
        <f ca="1">'Double-Dif'!K9</f>
        <v>-6.4384897626345321</v>
      </c>
      <c r="F99" s="1">
        <f>IF(Single!$Q$1=1,0,Sheet1!D7)</f>
        <v>0</v>
      </c>
      <c r="G99">
        <f t="shared" si="79"/>
        <v>0</v>
      </c>
      <c r="H99">
        <f t="shared" si="80"/>
        <v>0</v>
      </c>
    </row>
    <row r="100" spans="1:8" x14ac:dyDescent="0.2">
      <c r="A100" t="s">
        <v>25</v>
      </c>
      <c r="B100" s="8">
        <f>Single!B10</f>
        <v>0</v>
      </c>
      <c r="C100" s="6">
        <f ca="1">'Double-Same'!J10</f>
        <v>0</v>
      </c>
      <c r="D100" s="6">
        <f ca="1">'Double-Dif'!K10</f>
        <v>-4.8288492881977163</v>
      </c>
      <c r="F100" s="1">
        <f>IF(Single!$Q$1=1,0,Sheet1!D8)</f>
        <v>0</v>
      </c>
      <c r="G100">
        <f t="shared" si="79"/>
        <v>0</v>
      </c>
      <c r="H100">
        <f t="shared" si="80"/>
        <v>0</v>
      </c>
    </row>
    <row r="101" spans="1:8" x14ac:dyDescent="0.2">
      <c r="A101" t="s">
        <v>26</v>
      </c>
      <c r="B101" s="8">
        <f>Single!B11</f>
        <v>0</v>
      </c>
      <c r="C101" s="6">
        <f ca="1">'Double-Same'!J11</f>
        <v>0</v>
      </c>
      <c r="D101" s="6">
        <f ca="1">'Double-Dif'!K11</f>
        <v>-3.2192088137609076</v>
      </c>
      <c r="F101" s="1">
        <f>IF(Single!$Q$1=1,0,Sheet1!D9)</f>
        <v>0</v>
      </c>
      <c r="G101">
        <f t="shared" si="79"/>
        <v>0</v>
      </c>
      <c r="H101">
        <f t="shared" si="80"/>
        <v>0</v>
      </c>
    </row>
    <row r="102" spans="1:8" x14ac:dyDescent="0.2">
      <c r="A102" t="s">
        <v>27</v>
      </c>
      <c r="B102" s="8">
        <f>Single!B12</f>
        <v>0</v>
      </c>
      <c r="C102" s="6">
        <f ca="1">'Double-Same'!J12</f>
        <v>0</v>
      </c>
      <c r="D102" s="6">
        <f ca="1">'Double-Dif'!K12</f>
        <v>-1.5520901451349474</v>
      </c>
      <c r="F102" s="1">
        <f>IF(Single!$Q$1=1,0,Sheet1!D10)</f>
        <v>0</v>
      </c>
      <c r="G102">
        <f t="shared" si="79"/>
        <v>0</v>
      </c>
      <c r="H102">
        <f t="shared" si="80"/>
        <v>0</v>
      </c>
    </row>
    <row r="103" spans="1:8" x14ac:dyDescent="0.2">
      <c r="A103" t="s">
        <v>28</v>
      </c>
      <c r="B103" s="8">
        <f>Single!B13</f>
        <v>0</v>
      </c>
      <c r="C103" s="6">
        <f ca="1">'Double-Same'!J13</f>
        <v>0</v>
      </c>
      <c r="D103" s="6">
        <f ca="1">'Double-Dif'!K13</f>
        <v>0.17115071180228369</v>
      </c>
      <c r="F103" s="1">
        <f>IF(Single!$Q$1=1,0,Sheet1!D11)</f>
        <v>0</v>
      </c>
      <c r="G103">
        <f t="shared" si="79"/>
        <v>0</v>
      </c>
      <c r="H103">
        <f t="shared" si="80"/>
        <v>0</v>
      </c>
    </row>
    <row r="104" spans="1:8" x14ac:dyDescent="0.2">
      <c r="A104" t="s">
        <v>29</v>
      </c>
      <c r="B104" s="8">
        <f>Single!B14</f>
        <v>0</v>
      </c>
      <c r="C104" s="6">
        <f ca="1">'Double-Same'!J14</f>
        <v>0</v>
      </c>
      <c r="D104" s="6">
        <f ca="1">'Double-Dif'!K14</f>
        <v>1.7807911862390924</v>
      </c>
      <c r="F104" s="1">
        <f>IF(Single!$Q$1=1,0,Sheet1!D12)</f>
        <v>0</v>
      </c>
      <c r="G104">
        <f t="shared" si="79"/>
        <v>0</v>
      </c>
      <c r="H104">
        <f t="shared" si="80"/>
        <v>0</v>
      </c>
    </row>
    <row r="105" spans="1:8" x14ac:dyDescent="0.2">
      <c r="A105" t="s">
        <v>30</v>
      </c>
      <c r="B105" s="8">
        <f>Single!B15</f>
        <v>0</v>
      </c>
      <c r="C105" s="6">
        <f ca="1">'Double-Same'!J15</f>
        <v>0</v>
      </c>
      <c r="D105" s="6">
        <f ca="1">'Double-Dif'!K15</f>
        <v>3.3904316606759046</v>
      </c>
      <c r="F105" s="1">
        <f>IF(Single!$Q$1=1,0,Sheet1!D13)</f>
        <v>0</v>
      </c>
      <c r="G105">
        <f t="shared" si="79"/>
        <v>0</v>
      </c>
      <c r="H105">
        <f t="shared" si="80"/>
        <v>0</v>
      </c>
    </row>
    <row r="106" spans="1:8" x14ac:dyDescent="0.2">
      <c r="A106" t="s">
        <v>31</v>
      </c>
      <c r="B106" s="8">
        <f>Single!B16</f>
        <v>0</v>
      </c>
      <c r="C106" s="6">
        <f ca="1">'Double-Same'!J16</f>
        <v>0</v>
      </c>
      <c r="D106" s="6">
        <f ca="1">'Double-Dif'!K16</f>
        <v>5.1711507118022837</v>
      </c>
      <c r="F106" s="1">
        <f>IF(Single!$Q$1=1,0,Sheet1!D14)</f>
        <v>0</v>
      </c>
      <c r="G106">
        <f t="shared" si="79"/>
        <v>0</v>
      </c>
      <c r="H106">
        <f t="shared" si="80"/>
        <v>0</v>
      </c>
    </row>
    <row r="107" spans="1:8" x14ac:dyDescent="0.2">
      <c r="A107" t="s">
        <v>32</v>
      </c>
      <c r="B107" s="8">
        <f>Single!B17</f>
        <v>0</v>
      </c>
      <c r="C107" s="6">
        <f ca="1">'Double-Same'!J17</f>
        <v>0</v>
      </c>
      <c r="D107" s="6">
        <f ca="1">'Double-Dif'!K17</f>
        <v>6.7807911862390959</v>
      </c>
      <c r="F107" s="1">
        <f>IF(Single!$Q$1=1,0,Sheet1!D15)</f>
        <v>0</v>
      </c>
      <c r="G107">
        <f t="shared" si="79"/>
        <v>0</v>
      </c>
      <c r="H107">
        <f t="shared" si="80"/>
        <v>0</v>
      </c>
    </row>
    <row r="108" spans="1:8" x14ac:dyDescent="0.2">
      <c r="A108" t="s">
        <v>33</v>
      </c>
      <c r="B108" s="8">
        <f>Single!B18</f>
        <v>0</v>
      </c>
      <c r="C108" s="6">
        <f ca="1">'Double-Same'!J18</f>
        <v>0</v>
      </c>
      <c r="D108" s="6">
        <f ca="1">'Double-Dif'!K18</f>
        <v>8.3904316606759046</v>
      </c>
      <c r="F108" s="1">
        <f>IF(Single!$Q$1=1,0,Sheet1!D16)</f>
        <v>0</v>
      </c>
      <c r="G108">
        <f t="shared" si="79"/>
        <v>0</v>
      </c>
      <c r="H108">
        <f t="shared" si="80"/>
        <v>0</v>
      </c>
    </row>
    <row r="109" spans="1:8" x14ac:dyDescent="0.2">
      <c r="A109" t="s">
        <v>34</v>
      </c>
      <c r="B109" s="8">
        <f>Single!B19</f>
        <v>0</v>
      </c>
      <c r="C109" s="6">
        <f ca="1">'Double-Same'!J19</f>
        <v>0</v>
      </c>
      <c r="D109" s="6">
        <f ca="1">'Double-Dif'!K19</f>
        <v>10.171150711802284</v>
      </c>
      <c r="F109" s="1">
        <f>IF(Single!$Q$1=1,0,Sheet1!D17)</f>
        <v>0</v>
      </c>
      <c r="G109">
        <f t="shared" si="79"/>
        <v>0</v>
      </c>
      <c r="H109">
        <f t="shared" si="80"/>
        <v>0</v>
      </c>
    </row>
    <row r="110" spans="1:8" x14ac:dyDescent="0.2">
      <c r="A110" t="s">
        <v>35</v>
      </c>
      <c r="B110" s="8">
        <f>Single!B20</f>
        <v>0</v>
      </c>
      <c r="C110" s="6">
        <f ca="1">'Double-Same'!J20</f>
        <v>0</v>
      </c>
      <c r="D110" s="6">
        <f ca="1">'Double-Dif'!K20</f>
        <v>11.780791186239096</v>
      </c>
      <c r="F110" s="1">
        <f>IF(Single!$Q$1=1,0,Sheet1!D18)</f>
        <v>0</v>
      </c>
      <c r="G110">
        <f>F110-F$111+$G$111</f>
        <v>0</v>
      </c>
      <c r="H110">
        <f t="shared" si="80"/>
        <v>0</v>
      </c>
    </row>
    <row r="111" spans="1:8" x14ac:dyDescent="0.2">
      <c r="A111" t="s">
        <v>36</v>
      </c>
      <c r="B111" s="8">
        <f>Single!B21</f>
        <v>0</v>
      </c>
      <c r="C111" s="6">
        <f ca="1">'Double-Same'!J21</f>
        <v>0</v>
      </c>
      <c r="D111" s="6">
        <f ca="1">'Double-Dif'!K21</f>
        <v>13.390431660675905</v>
      </c>
      <c r="F111" s="1">
        <f>IF(Single!$Q$1=1,0,Sheet1!D19)</f>
        <v>0</v>
      </c>
      <c r="G111">
        <f>C41</f>
        <v>0</v>
      </c>
      <c r="H111">
        <f>C83</f>
        <v>0</v>
      </c>
    </row>
    <row r="112" spans="1:8" x14ac:dyDescent="0.2">
      <c r="A112" s="4"/>
      <c r="B112" s="5"/>
    </row>
    <row r="113" spans="1:2" x14ac:dyDescent="0.2">
      <c r="A113" s="4"/>
      <c r="B113" s="5"/>
    </row>
    <row r="114" spans="1:2" x14ac:dyDescent="0.2">
      <c r="A114" s="4"/>
      <c r="B114" s="5"/>
    </row>
    <row r="115" spans="1:2" x14ac:dyDescent="0.2">
      <c r="A115" s="4"/>
      <c r="B115" s="5"/>
    </row>
    <row r="116" spans="1:2" x14ac:dyDescent="0.2">
      <c r="A116" s="4"/>
      <c r="B116" s="5"/>
    </row>
    <row r="117" spans="1:2" x14ac:dyDescent="0.2">
      <c r="A117" s="4"/>
      <c r="B117" s="5"/>
    </row>
    <row r="118" spans="1:2" x14ac:dyDescent="0.2">
      <c r="A118" s="4"/>
    </row>
    <row r="119" spans="1:2" x14ac:dyDescent="0.2">
      <c r="A119" s="4"/>
    </row>
  </sheetData>
  <sheetProtection password="C9BC" sheet="1" objects="1" scenarios="1"/>
  <customSheetViews>
    <customSheetView guid="{1A5E5CF9-8CE4-402A-94DE-9597AA20B551}" state="hidden">
      <selection activeCell="B1" sqref="B1"/>
      <pageMargins left="0.75" right="0.75" top="1" bottom="1" header="0.5" footer="0.5"/>
      <headerFooter alignWithMargins="0"/>
    </customSheetView>
    <customSheetView guid="{5801231D-5E51-41F3-BF91-F6D58DB46E8D}" state="hidden">
      <selection activeCell="B1" sqref="B1"/>
      <pageMargins left="0.75" right="0.75" top="1" bottom="1" header="0.5" footer="0.5"/>
      <headerFooter alignWithMargins="0"/>
    </customSheetView>
    <customSheetView guid="{BBE139EF-37DB-4123-AB9B-6C1D6B71356E}" state="hidden">
      <selection activeCell="B1" sqref="B1"/>
      <pageMargins left="0.75" right="0.75" top="1" bottom="1" header="0.5" footer="0.5"/>
      <headerFooter alignWithMargins="0"/>
    </customSheetView>
    <customSheetView guid="{2E477797-535B-4F99-A994-982B34788FEC}" state="hidden">
      <selection activeCell="B1" sqref="B1"/>
      <pageMargins left="0.75" right="0.75" top="1" bottom="1" header="0.5" footer="0.5"/>
      <headerFooter alignWithMargins="0"/>
    </customSheetView>
    <customSheetView guid="{B1D96C90-7FD0-4F69-99C7-4CC34DA7E0EB}" state="hidden">
      <selection activeCell="B1" sqref="B1"/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41"/>
  <sheetViews>
    <sheetView workbookViewId="0"/>
  </sheetViews>
  <sheetFormatPr defaultRowHeight="12.75" x14ac:dyDescent="0.2"/>
  <cols>
    <col min="4" max="5" width="9.140625" style="6" customWidth="1"/>
    <col min="6" max="6" width="9.5703125" style="6" customWidth="1"/>
  </cols>
  <sheetData>
    <row r="1" spans="1:22" x14ac:dyDescent="0.2">
      <c r="B1">
        <f>IF(Q1=1,0,IF(Q1=2,39,IF(Q1=3,32,IF(Q1=4,35,IF(Q1=4,37,36)))))</f>
        <v>0</v>
      </c>
      <c r="C1">
        <f>IF(Q1=1,0,IF(Q1=2,31,IF(Q1=3,22,IF(Q1=4,29,30))))</f>
        <v>0</v>
      </c>
      <c r="H1" s="7"/>
      <c r="I1" t="s">
        <v>7</v>
      </c>
      <c r="J1" s="15">
        <f>V4*Glass!H3</f>
        <v>0</v>
      </c>
      <c r="K1" s="15">
        <f>VLOOKUP(Q1,M1:N7,2)</f>
        <v>0</v>
      </c>
      <c r="L1" t="s">
        <v>10</v>
      </c>
      <c r="M1">
        <v>1</v>
      </c>
      <c r="P1" s="17" t="s">
        <v>46</v>
      </c>
      <c r="Q1" s="23">
        <v>1</v>
      </c>
      <c r="R1" s="24">
        <v>1</v>
      </c>
      <c r="S1" s="18" t="s">
        <v>47</v>
      </c>
      <c r="T1" s="18">
        <v>1</v>
      </c>
      <c r="U1" s="18"/>
      <c r="V1" s="11">
        <v>0</v>
      </c>
    </row>
    <row r="2" spans="1:22" x14ac:dyDescent="0.2">
      <c r="B2" s="6">
        <f>IF(J1&lt;=0,99999,K1/J1)</f>
        <v>99999</v>
      </c>
      <c r="C2" s="6">
        <f>B2*2</f>
        <v>199998</v>
      </c>
      <c r="D2" s="6">
        <f>IF(Q1=1,0,IF(Q1=4,5,IF(Q1=5,5,4)))</f>
        <v>0</v>
      </c>
      <c r="H2" s="7"/>
      <c r="J2" s="7"/>
      <c r="L2" t="s">
        <v>8</v>
      </c>
      <c r="M2">
        <v>2</v>
      </c>
      <c r="N2">
        <v>6000</v>
      </c>
      <c r="O2">
        <v>7850</v>
      </c>
      <c r="R2" s="19"/>
      <c r="S2" t="s">
        <v>48</v>
      </c>
      <c r="T2">
        <v>2</v>
      </c>
      <c r="U2" t="s">
        <v>50</v>
      </c>
      <c r="V2" s="12">
        <v>25.4</v>
      </c>
    </row>
    <row r="3" spans="1:22" x14ac:dyDescent="0.2">
      <c r="D3" s="6" t="s">
        <v>4</v>
      </c>
      <c r="E3" s="6" t="s">
        <v>5</v>
      </c>
      <c r="F3" s="6" t="s">
        <v>6</v>
      </c>
      <c r="I3" s="6"/>
      <c r="L3" t="s">
        <v>9</v>
      </c>
      <c r="M3">
        <v>3</v>
      </c>
      <c r="N3">
        <v>6000</v>
      </c>
      <c r="O3">
        <v>2700</v>
      </c>
      <c r="R3" s="19"/>
      <c r="S3" t="s">
        <v>49</v>
      </c>
      <c r="T3">
        <v>3</v>
      </c>
      <c r="U3" t="s">
        <v>49</v>
      </c>
      <c r="V3" s="12">
        <v>1</v>
      </c>
    </row>
    <row r="4" spans="1:22" x14ac:dyDescent="0.2">
      <c r="A4">
        <v>100</v>
      </c>
      <c r="B4" s="6">
        <f>IF($A4&lt;=$B$2,$D4, IF($A4&gt;=$C$2,$F4,$E4))</f>
        <v>0</v>
      </c>
      <c r="C4">
        <v>1</v>
      </c>
      <c r="D4" s="6">
        <f>IF($B$2=0,0,$B$1-((LOG($B$2/$A4,2))*$D$2))</f>
        <v>0</v>
      </c>
      <c r="E4" s="6">
        <f>IF($B$2=0,0,IF($B$2=$C$2,$B$1,($B$1-(LOG($A4/$B$2,2))*($B$1-$C$1))))</f>
        <v>0</v>
      </c>
      <c r="F4" s="6">
        <f>IF($C$2=0,0,$C$1+((LOG($A4/$C$2,2))*8))</f>
        <v>-87.726158861116346</v>
      </c>
      <c r="G4" s="1">
        <v>27</v>
      </c>
      <c r="H4">
        <f>G4-G$21+$H$21</f>
        <v>-23</v>
      </c>
      <c r="L4" t="s">
        <v>11</v>
      </c>
      <c r="M4">
        <v>4</v>
      </c>
      <c r="N4">
        <v>6000</v>
      </c>
      <c r="O4">
        <v>2180</v>
      </c>
      <c r="R4" s="13"/>
      <c r="S4" s="20"/>
      <c r="T4" s="20"/>
      <c r="U4" s="20"/>
      <c r="V4" s="21">
        <f>VLOOKUP(R1,T1:V3,3)</f>
        <v>0</v>
      </c>
    </row>
    <row r="5" spans="1:22" x14ac:dyDescent="0.2">
      <c r="A5">
        <v>125</v>
      </c>
      <c r="B5" s="6">
        <f>IF($A5&lt;=$B$2,$D5, IF($A5&gt;=$C$2,$F5,$E5))</f>
        <v>0</v>
      </c>
      <c r="C5">
        <f>C4+1</f>
        <v>2</v>
      </c>
      <c r="D5" s="6">
        <f t="shared" ref="D5:D21" si="0">IF($B$2=0,0,$B$1-((LOG($B$2/$A5,2))*$D$2))</f>
        <v>0</v>
      </c>
      <c r="E5" s="6">
        <f t="shared" ref="E5:E21" si="1">IF($B$2=0,0,IF($B$2=$C$2,$B$1,($B$1-(LOG($A5/$B$2,2))*($B$1-$C$1))))</f>
        <v>0</v>
      </c>
      <c r="F5" s="6">
        <f>IF($C$2=0,0,$C$1+((LOG($A5/$C$2,2))*8))</f>
        <v>-85.150734102017438</v>
      </c>
      <c r="G5" s="1">
        <v>32</v>
      </c>
      <c r="H5">
        <f t="shared" ref="H5:H19" si="2">G5-G$21+$H$21</f>
        <v>-18</v>
      </c>
      <c r="L5" t="s">
        <v>12</v>
      </c>
      <c r="M5">
        <v>5</v>
      </c>
      <c r="N5">
        <v>17000</v>
      </c>
      <c r="O5">
        <v>1130</v>
      </c>
    </row>
    <row r="6" spans="1:22" x14ac:dyDescent="0.2">
      <c r="A6">
        <v>160</v>
      </c>
      <c r="B6" s="6">
        <f t="shared" ref="B6:B21" si="3">IF($A6&lt;=$B$2,$D6, IF($A6&gt;=$C$2,$F6,$E6))</f>
        <v>0</v>
      </c>
      <c r="C6">
        <f t="shared" ref="C6:C21" si="4">C5+1</f>
        <v>3</v>
      </c>
      <c r="D6" s="6">
        <f t="shared" si="0"/>
        <v>0</v>
      </c>
      <c r="E6" s="6">
        <f t="shared" si="1"/>
        <v>0</v>
      </c>
      <c r="F6" s="6">
        <f t="shared" ref="F6:F21" si="5">IF($C$2=0,0,$C$1+((LOG($A6/$C$2,2))*8))</f>
        <v>-82.30158362021524</v>
      </c>
      <c r="G6" s="1">
        <v>37</v>
      </c>
      <c r="H6">
        <f t="shared" si="2"/>
        <v>-13</v>
      </c>
      <c r="L6" t="s">
        <v>77</v>
      </c>
      <c r="M6">
        <v>6</v>
      </c>
      <c r="N6">
        <v>11000</v>
      </c>
      <c r="O6">
        <v>1530</v>
      </c>
    </row>
    <row r="7" spans="1:22" x14ac:dyDescent="0.2">
      <c r="A7">
        <v>200</v>
      </c>
      <c r="B7" s="6">
        <f t="shared" si="3"/>
        <v>0</v>
      </c>
      <c r="C7">
        <f t="shared" si="4"/>
        <v>4</v>
      </c>
      <c r="D7" s="6">
        <f t="shared" si="0"/>
        <v>0</v>
      </c>
      <c r="E7" s="6">
        <f t="shared" si="1"/>
        <v>0</v>
      </c>
      <c r="F7" s="6">
        <f t="shared" si="5"/>
        <v>-79.726158861116346</v>
      </c>
      <c r="G7" s="1">
        <v>42</v>
      </c>
      <c r="H7">
        <f t="shared" si="2"/>
        <v>-8</v>
      </c>
      <c r="L7" t="s">
        <v>78</v>
      </c>
      <c r="M7">
        <v>7</v>
      </c>
      <c r="N7">
        <v>19000</v>
      </c>
      <c r="O7">
        <v>1200</v>
      </c>
    </row>
    <row r="8" spans="1:22" x14ac:dyDescent="0.2">
      <c r="A8">
        <v>250</v>
      </c>
      <c r="B8" s="6">
        <f t="shared" si="3"/>
        <v>0</v>
      </c>
      <c r="C8">
        <f t="shared" si="4"/>
        <v>5</v>
      </c>
      <c r="D8" s="6">
        <f t="shared" si="0"/>
        <v>0</v>
      </c>
      <c r="E8" s="6">
        <f t="shared" si="1"/>
        <v>0</v>
      </c>
      <c r="F8" s="6">
        <f t="shared" si="5"/>
        <v>-77.150734102017438</v>
      </c>
      <c r="G8" s="1">
        <v>45</v>
      </c>
      <c r="H8">
        <f t="shared" si="2"/>
        <v>-5</v>
      </c>
    </row>
    <row r="9" spans="1:22" x14ac:dyDescent="0.2">
      <c r="A9">
        <v>320</v>
      </c>
      <c r="B9" s="6">
        <f t="shared" si="3"/>
        <v>0</v>
      </c>
      <c r="C9">
        <f t="shared" si="4"/>
        <v>6</v>
      </c>
      <c r="D9" s="6">
        <f t="shared" si="0"/>
        <v>0</v>
      </c>
      <c r="E9" s="6">
        <f t="shared" si="1"/>
        <v>0</v>
      </c>
      <c r="F9" s="6">
        <f t="shared" si="5"/>
        <v>-74.301583620215254</v>
      </c>
      <c r="G9" s="1">
        <v>48</v>
      </c>
      <c r="H9">
        <f t="shared" si="2"/>
        <v>-2</v>
      </c>
      <c r="K9">
        <f>VLOOKUP(Q1,M9:N15,2,FALSE)</f>
        <v>0</v>
      </c>
      <c r="L9" t="s">
        <v>10</v>
      </c>
      <c r="M9">
        <v>1</v>
      </c>
    </row>
    <row r="10" spans="1:22" x14ac:dyDescent="0.2">
      <c r="A10">
        <v>400</v>
      </c>
      <c r="B10" s="6">
        <f t="shared" si="3"/>
        <v>0</v>
      </c>
      <c r="C10">
        <f t="shared" si="4"/>
        <v>7</v>
      </c>
      <c r="D10" s="6">
        <f t="shared" si="0"/>
        <v>0</v>
      </c>
      <c r="E10" s="6">
        <f t="shared" si="1"/>
        <v>0</v>
      </c>
      <c r="F10" s="6">
        <f t="shared" si="5"/>
        <v>-71.726158861116346</v>
      </c>
      <c r="G10" s="1">
        <v>51</v>
      </c>
      <c r="H10">
        <f t="shared" si="2"/>
        <v>1</v>
      </c>
      <c r="L10" t="s">
        <v>8</v>
      </c>
      <c r="M10">
        <v>2</v>
      </c>
      <c r="N10" t="str">
        <f t="shared" ref="N10:N15" si="6">IF($R$1=2,P10,IF($R$1=3,Q10,""))</f>
        <v/>
      </c>
      <c r="P10">
        <v>485</v>
      </c>
      <c r="Q10">
        <v>7800</v>
      </c>
    </row>
    <row r="11" spans="1:22" x14ac:dyDescent="0.2">
      <c r="A11">
        <v>500</v>
      </c>
      <c r="B11" s="6">
        <f t="shared" si="3"/>
        <v>0</v>
      </c>
      <c r="C11">
        <f t="shared" si="4"/>
        <v>8</v>
      </c>
      <c r="D11" s="6">
        <f t="shared" si="0"/>
        <v>0</v>
      </c>
      <c r="E11" s="6">
        <f t="shared" si="1"/>
        <v>0</v>
      </c>
      <c r="F11" s="6">
        <f t="shared" si="5"/>
        <v>-69.150734102017438</v>
      </c>
      <c r="G11" s="1">
        <v>53</v>
      </c>
      <c r="H11">
        <f t="shared" si="2"/>
        <v>3</v>
      </c>
      <c r="L11" t="s">
        <v>9</v>
      </c>
      <c r="M11">
        <v>3</v>
      </c>
      <c r="N11" t="str">
        <f t="shared" si="6"/>
        <v/>
      </c>
      <c r="P11">
        <v>170</v>
      </c>
      <c r="Q11">
        <v>2700</v>
      </c>
    </row>
    <row r="12" spans="1:22" x14ac:dyDescent="0.2">
      <c r="A12">
        <v>630</v>
      </c>
      <c r="B12" s="6">
        <f t="shared" si="3"/>
        <v>0</v>
      </c>
      <c r="C12">
        <f t="shared" si="4"/>
        <v>9</v>
      </c>
      <c r="D12" s="6">
        <f t="shared" si="0"/>
        <v>0</v>
      </c>
      <c r="E12" s="6">
        <f t="shared" si="1"/>
        <v>0</v>
      </c>
      <c r="F12" s="6">
        <f t="shared" si="5"/>
        <v>-66.483344232215913</v>
      </c>
      <c r="G12" s="1">
        <v>55</v>
      </c>
      <c r="H12">
        <f t="shared" si="2"/>
        <v>5</v>
      </c>
      <c r="L12" t="s">
        <v>11</v>
      </c>
      <c r="M12">
        <v>4</v>
      </c>
      <c r="N12" t="str">
        <f t="shared" si="6"/>
        <v/>
      </c>
      <c r="P12">
        <v>156</v>
      </c>
      <c r="Q12">
        <v>2500</v>
      </c>
    </row>
    <row r="13" spans="1:22" x14ac:dyDescent="0.2">
      <c r="A13">
        <v>800</v>
      </c>
      <c r="B13" s="6">
        <f t="shared" si="3"/>
        <v>0</v>
      </c>
      <c r="C13">
        <f t="shared" si="4"/>
        <v>10</v>
      </c>
      <c r="D13" s="6">
        <f t="shared" si="0"/>
        <v>0</v>
      </c>
      <c r="E13" s="6">
        <f t="shared" si="1"/>
        <v>0</v>
      </c>
      <c r="F13" s="6">
        <f t="shared" si="5"/>
        <v>-63.726158861116346</v>
      </c>
      <c r="G13" s="1">
        <v>56</v>
      </c>
      <c r="H13">
        <f t="shared" si="2"/>
        <v>6</v>
      </c>
      <c r="L13" t="s">
        <v>12</v>
      </c>
      <c r="M13">
        <v>5</v>
      </c>
      <c r="N13" t="str">
        <f t="shared" si="6"/>
        <v/>
      </c>
      <c r="P13">
        <v>80</v>
      </c>
      <c r="Q13">
        <v>1300</v>
      </c>
    </row>
    <row r="14" spans="1:22" x14ac:dyDescent="0.2">
      <c r="A14">
        <v>1000</v>
      </c>
      <c r="B14" s="6">
        <f t="shared" si="3"/>
        <v>0</v>
      </c>
      <c r="C14">
        <f t="shared" si="4"/>
        <v>11</v>
      </c>
      <c r="D14" s="6">
        <f t="shared" si="0"/>
        <v>0</v>
      </c>
      <c r="E14" s="6">
        <f t="shared" si="1"/>
        <v>0</v>
      </c>
      <c r="F14" s="6">
        <f t="shared" si="5"/>
        <v>-61.150734102017452</v>
      </c>
      <c r="G14" s="1">
        <v>56</v>
      </c>
      <c r="H14">
        <f t="shared" si="2"/>
        <v>6</v>
      </c>
      <c r="L14" t="s">
        <v>77</v>
      </c>
      <c r="M14">
        <v>6</v>
      </c>
      <c r="N14" t="str">
        <f t="shared" si="6"/>
        <v/>
      </c>
      <c r="P14">
        <v>110</v>
      </c>
      <c r="Q14">
        <v>1800</v>
      </c>
    </row>
    <row r="15" spans="1:22" x14ac:dyDescent="0.2">
      <c r="A15">
        <v>1250</v>
      </c>
      <c r="B15" s="6">
        <f t="shared" si="3"/>
        <v>0</v>
      </c>
      <c r="C15">
        <f t="shared" si="4"/>
        <v>12</v>
      </c>
      <c r="D15" s="6">
        <f t="shared" si="0"/>
        <v>0</v>
      </c>
      <c r="E15" s="6">
        <f t="shared" si="1"/>
        <v>0</v>
      </c>
      <c r="F15" s="6">
        <f t="shared" si="5"/>
        <v>-58.575309342918551</v>
      </c>
      <c r="G15" s="1">
        <v>56</v>
      </c>
      <c r="H15">
        <f t="shared" si="2"/>
        <v>6</v>
      </c>
      <c r="L15" t="s">
        <v>78</v>
      </c>
      <c r="M15">
        <v>7</v>
      </c>
      <c r="N15" t="str">
        <f t="shared" si="6"/>
        <v/>
      </c>
    </row>
    <row r="16" spans="1:22" x14ac:dyDescent="0.2">
      <c r="A16">
        <v>1600</v>
      </c>
      <c r="B16" s="6">
        <f t="shared" si="3"/>
        <v>0</v>
      </c>
      <c r="C16">
        <f t="shared" si="4"/>
        <v>13</v>
      </c>
      <c r="D16" s="6">
        <f t="shared" si="0"/>
        <v>0</v>
      </c>
      <c r="E16" s="6">
        <f t="shared" si="1"/>
        <v>0</v>
      </c>
      <c r="F16" s="6">
        <f t="shared" si="5"/>
        <v>-55.726158861116346</v>
      </c>
      <c r="G16" s="1">
        <v>56</v>
      </c>
      <c r="H16">
        <f t="shared" si="2"/>
        <v>6</v>
      </c>
    </row>
    <row r="17" spans="1:8" x14ac:dyDescent="0.2">
      <c r="A17">
        <v>2000</v>
      </c>
      <c r="B17" s="6">
        <f t="shared" si="3"/>
        <v>0</v>
      </c>
      <c r="C17">
        <f t="shared" si="4"/>
        <v>14</v>
      </c>
      <c r="D17" s="6">
        <f t="shared" si="0"/>
        <v>0</v>
      </c>
      <c r="E17" s="6">
        <f t="shared" si="1"/>
        <v>0</v>
      </c>
      <c r="F17" s="6">
        <f t="shared" si="5"/>
        <v>-53.150734102017452</v>
      </c>
      <c r="G17" s="1">
        <v>56</v>
      </c>
      <c r="H17">
        <f t="shared" si="2"/>
        <v>6</v>
      </c>
    </row>
    <row r="18" spans="1:8" x14ac:dyDescent="0.2">
      <c r="A18">
        <v>2500</v>
      </c>
      <c r="B18" s="6">
        <f t="shared" si="3"/>
        <v>0</v>
      </c>
      <c r="C18">
        <f t="shared" si="4"/>
        <v>15</v>
      </c>
      <c r="D18" s="6">
        <f t="shared" si="0"/>
        <v>0</v>
      </c>
      <c r="E18" s="6">
        <f t="shared" si="1"/>
        <v>0</v>
      </c>
      <c r="F18" s="6">
        <f t="shared" si="5"/>
        <v>-50.575309342918551</v>
      </c>
      <c r="G18" s="1">
        <v>55</v>
      </c>
      <c r="H18">
        <f t="shared" si="2"/>
        <v>5</v>
      </c>
    </row>
    <row r="19" spans="1:8" x14ac:dyDescent="0.2">
      <c r="A19">
        <v>3200</v>
      </c>
      <c r="B19" s="6">
        <f t="shared" si="3"/>
        <v>0</v>
      </c>
      <c r="C19">
        <f t="shared" si="4"/>
        <v>16</v>
      </c>
      <c r="D19" s="6">
        <f t="shared" si="0"/>
        <v>0</v>
      </c>
      <c r="E19" s="6">
        <f t="shared" si="1"/>
        <v>0</v>
      </c>
      <c r="F19" s="6">
        <f t="shared" si="5"/>
        <v>-47.726158861116346</v>
      </c>
      <c r="G19" s="1">
        <v>54</v>
      </c>
      <c r="H19">
        <f t="shared" si="2"/>
        <v>4</v>
      </c>
    </row>
    <row r="20" spans="1:8" x14ac:dyDescent="0.2">
      <c r="A20">
        <v>4000</v>
      </c>
      <c r="B20" s="6">
        <f t="shared" si="3"/>
        <v>0</v>
      </c>
      <c r="C20">
        <f t="shared" si="4"/>
        <v>17</v>
      </c>
      <c r="D20" s="6">
        <f t="shared" si="0"/>
        <v>0</v>
      </c>
      <c r="E20" s="6">
        <f t="shared" si="1"/>
        <v>0</v>
      </c>
      <c r="F20" s="6">
        <f t="shared" si="5"/>
        <v>-45.150734102017445</v>
      </c>
      <c r="G20" s="1">
        <v>52</v>
      </c>
      <c r="H20">
        <f>G20-G$21+$H$21</f>
        <v>2</v>
      </c>
    </row>
    <row r="21" spans="1:8" x14ac:dyDescent="0.2">
      <c r="A21">
        <v>5000</v>
      </c>
      <c r="B21" s="6">
        <f t="shared" si="3"/>
        <v>0</v>
      </c>
      <c r="C21">
        <f t="shared" si="4"/>
        <v>18</v>
      </c>
      <c r="D21" s="6">
        <f t="shared" si="0"/>
        <v>0</v>
      </c>
      <c r="E21" s="6">
        <f t="shared" si="1"/>
        <v>0</v>
      </c>
      <c r="F21" s="6">
        <f t="shared" si="5"/>
        <v>-42.575309342918544</v>
      </c>
      <c r="G21" s="1">
        <v>50</v>
      </c>
      <c r="H21">
        <f>Sheet1!C41</f>
        <v>0</v>
      </c>
    </row>
    <row r="23" spans="1:8" x14ac:dyDescent="0.2">
      <c r="B23" t="s">
        <v>15</v>
      </c>
    </row>
    <row r="24" spans="1:8" x14ac:dyDescent="0.2">
      <c r="A24">
        <v>100</v>
      </c>
      <c r="B24">
        <f>IF($A4&lt;=$B$2,$D4, IF($A4&gt;=$C$2,$F4,$E4))</f>
        <v>0</v>
      </c>
      <c r="C24" t="s">
        <v>19</v>
      </c>
    </row>
    <row r="25" spans="1:8" x14ac:dyDescent="0.2">
      <c r="A25">
        <v>125</v>
      </c>
      <c r="B25">
        <f t="shared" ref="B25:B41" si="7">IF($A5&lt;=$B$2,$D5, IF($A5&gt;=$C$2,$F5,$E5))</f>
        <v>0</v>
      </c>
      <c r="C25" t="s">
        <v>20</v>
      </c>
    </row>
    <row r="26" spans="1:8" x14ac:dyDescent="0.2">
      <c r="A26">
        <v>160</v>
      </c>
      <c r="B26">
        <f t="shared" si="7"/>
        <v>0</v>
      </c>
      <c r="C26" t="s">
        <v>21</v>
      </c>
    </row>
    <row r="27" spans="1:8" x14ac:dyDescent="0.2">
      <c r="A27">
        <v>200</v>
      </c>
      <c r="B27">
        <f t="shared" si="7"/>
        <v>0</v>
      </c>
      <c r="C27" t="s">
        <v>22</v>
      </c>
    </row>
    <row r="28" spans="1:8" x14ac:dyDescent="0.2">
      <c r="A28">
        <v>250</v>
      </c>
      <c r="B28">
        <f t="shared" si="7"/>
        <v>0</v>
      </c>
      <c r="C28" t="s">
        <v>23</v>
      </c>
    </row>
    <row r="29" spans="1:8" x14ac:dyDescent="0.2">
      <c r="A29">
        <v>320</v>
      </c>
      <c r="B29">
        <f t="shared" si="7"/>
        <v>0</v>
      </c>
      <c r="C29" t="s">
        <v>24</v>
      </c>
    </row>
    <row r="30" spans="1:8" x14ac:dyDescent="0.2">
      <c r="A30">
        <v>400</v>
      </c>
      <c r="B30">
        <f t="shared" si="7"/>
        <v>0</v>
      </c>
      <c r="C30" t="s">
        <v>25</v>
      </c>
    </row>
    <row r="31" spans="1:8" x14ac:dyDescent="0.2">
      <c r="A31">
        <v>500</v>
      </c>
      <c r="B31">
        <f t="shared" si="7"/>
        <v>0</v>
      </c>
      <c r="C31" t="s">
        <v>26</v>
      </c>
    </row>
    <row r="32" spans="1:8" x14ac:dyDescent="0.2">
      <c r="A32">
        <v>630</v>
      </c>
      <c r="B32">
        <f t="shared" si="7"/>
        <v>0</v>
      </c>
      <c r="C32" t="s">
        <v>27</v>
      </c>
    </row>
    <row r="33" spans="1:3" x14ac:dyDescent="0.2">
      <c r="A33">
        <v>800</v>
      </c>
      <c r="B33">
        <f t="shared" si="7"/>
        <v>0</v>
      </c>
      <c r="C33" t="s">
        <v>28</v>
      </c>
    </row>
    <row r="34" spans="1:3" x14ac:dyDescent="0.2">
      <c r="A34">
        <v>1000</v>
      </c>
      <c r="B34">
        <f t="shared" si="7"/>
        <v>0</v>
      </c>
      <c r="C34" t="s">
        <v>29</v>
      </c>
    </row>
    <row r="35" spans="1:3" x14ac:dyDescent="0.2">
      <c r="A35">
        <v>1250</v>
      </c>
      <c r="B35">
        <f t="shared" si="7"/>
        <v>0</v>
      </c>
      <c r="C35" t="s">
        <v>30</v>
      </c>
    </row>
    <row r="36" spans="1:3" x14ac:dyDescent="0.2">
      <c r="A36">
        <v>1600</v>
      </c>
      <c r="B36">
        <f t="shared" si="7"/>
        <v>0</v>
      </c>
      <c r="C36" t="s">
        <v>31</v>
      </c>
    </row>
    <row r="37" spans="1:3" x14ac:dyDescent="0.2">
      <c r="A37">
        <v>2000</v>
      </c>
      <c r="B37">
        <f t="shared" si="7"/>
        <v>0</v>
      </c>
      <c r="C37" t="s">
        <v>32</v>
      </c>
    </row>
    <row r="38" spans="1:3" x14ac:dyDescent="0.2">
      <c r="A38">
        <v>2500</v>
      </c>
      <c r="B38">
        <f t="shared" si="7"/>
        <v>0</v>
      </c>
      <c r="C38" t="s">
        <v>33</v>
      </c>
    </row>
    <row r="39" spans="1:3" x14ac:dyDescent="0.2">
      <c r="A39">
        <v>3200</v>
      </c>
      <c r="B39">
        <f t="shared" si="7"/>
        <v>0</v>
      </c>
      <c r="C39" t="s">
        <v>34</v>
      </c>
    </row>
    <row r="40" spans="1:3" x14ac:dyDescent="0.2">
      <c r="A40">
        <v>4000</v>
      </c>
      <c r="B40">
        <f t="shared" si="7"/>
        <v>0</v>
      </c>
      <c r="C40" t="s">
        <v>35</v>
      </c>
    </row>
    <row r="41" spans="1:3" x14ac:dyDescent="0.2">
      <c r="A41">
        <v>5000</v>
      </c>
      <c r="B41">
        <f t="shared" si="7"/>
        <v>0</v>
      </c>
      <c r="C41" t="s">
        <v>36</v>
      </c>
    </row>
  </sheetData>
  <sheetProtection password="C9BC" sheet="1" objects="1" scenarios="1"/>
  <customSheetViews>
    <customSheetView guid="{1A5E5CF9-8CE4-402A-94DE-9597AA20B551}" state="hidden">
      <pageMargins left="0.75" right="0.75" top="1" bottom="1" header="0.5" footer="0.5"/>
      <headerFooter alignWithMargins="0"/>
    </customSheetView>
    <customSheetView guid="{5801231D-5E51-41F3-BF91-F6D58DB46E8D}" state="hidden">
      <pageMargins left="0.75" right="0.75" top="1" bottom="1" header="0.5" footer="0.5"/>
      <headerFooter alignWithMargins="0"/>
    </customSheetView>
    <customSheetView guid="{BBE139EF-37DB-4123-AB9B-6C1D6B71356E}" state="hidden">
      <pageMargins left="0.75" right="0.75" top="1" bottom="1" header="0.5" footer="0.5"/>
      <headerFooter alignWithMargins="0"/>
    </customSheetView>
    <customSheetView guid="{2E477797-535B-4F99-A994-982B34788FEC}" state="hidden">
      <pageMargins left="0.75" right="0.75" top="1" bottom="1" header="0.5" footer="0.5"/>
      <headerFooter alignWithMargins="0"/>
    </customSheetView>
    <customSheetView guid="{B1D96C90-7FD0-4F69-99C7-4CC34DA7E0EB}" state="hidden"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1"/>
  <sheetViews>
    <sheetView workbookViewId="0">
      <selection activeCell="P1" sqref="P1"/>
    </sheetView>
  </sheetViews>
  <sheetFormatPr defaultRowHeight="12.75" x14ac:dyDescent="0.2"/>
  <cols>
    <col min="4" max="5" width="9.140625" style="6" customWidth="1"/>
    <col min="6" max="6" width="9.5703125" style="6" customWidth="1"/>
  </cols>
  <sheetData>
    <row r="1" spans="1:27" x14ac:dyDescent="0.2">
      <c r="A1" s="9" t="s">
        <v>39</v>
      </c>
      <c r="B1">
        <f>IF(Q1=1,0,IF(Q1=2,39,IF(Q1=3,32,IF(Q1=4,35,IF(Q1=4,37,36)))))</f>
        <v>0</v>
      </c>
      <c r="C1">
        <f>IF(Q1=1,0,IF(Q1=2,31,IF(Q1=3,22,IF(Q1=4,29,30))))</f>
        <v>0</v>
      </c>
      <c r="H1" s="7"/>
      <c r="I1" t="s">
        <v>7</v>
      </c>
      <c r="J1" s="15">
        <f>IF(Glass!H3=Glass!I3,Single!J1,0)</f>
        <v>0</v>
      </c>
      <c r="K1" s="15">
        <f>Single!K1</f>
        <v>0</v>
      </c>
      <c r="L1" t="s">
        <v>10</v>
      </c>
      <c r="M1">
        <v>1</v>
      </c>
      <c r="N1" t="s">
        <v>14</v>
      </c>
      <c r="P1" s="15">
        <f>VLOOKUP(Single!Q1,Single!M1:O7,3)</f>
        <v>0</v>
      </c>
      <c r="Q1" s="7">
        <f>IF(P1=0,1,((P1*J1)/1000))</f>
        <v>1</v>
      </c>
    </row>
    <row r="2" spans="1:27" x14ac:dyDescent="0.2">
      <c r="B2" s="6">
        <f>IF(J1&lt;=0,99999,K1/J1)</f>
        <v>99999</v>
      </c>
      <c r="C2" s="6">
        <f>B2*2</f>
        <v>199998</v>
      </c>
      <c r="D2" s="6">
        <f>IF(Q1=1,0,IF(Q1=4,5,IF(Q1=5,5,4)))</f>
        <v>0</v>
      </c>
      <c r="H2" s="7"/>
      <c r="I2" t="s">
        <v>13</v>
      </c>
      <c r="J2" s="15">
        <f>IF(Glass!L3&lt;=0,0,Single!V4*Glass!L3)</f>
        <v>0</v>
      </c>
      <c r="K2" s="7"/>
      <c r="L2" t="s">
        <v>8</v>
      </c>
      <c r="M2">
        <v>2</v>
      </c>
      <c r="N2">
        <v>6000</v>
      </c>
      <c r="Q2" t="s">
        <v>17</v>
      </c>
    </row>
    <row r="3" spans="1:27" x14ac:dyDescent="0.2">
      <c r="D3" s="6" t="s">
        <v>4</v>
      </c>
      <c r="E3" s="6" t="s">
        <v>5</v>
      </c>
      <c r="F3" s="6" t="s">
        <v>6</v>
      </c>
      <c r="I3" s="6" t="s">
        <v>16</v>
      </c>
      <c r="L3" t="s">
        <v>9</v>
      </c>
      <c r="M3">
        <v>3</v>
      </c>
      <c r="N3">
        <v>6000</v>
      </c>
      <c r="Q3">
        <f>IF(J1&lt;=0,99999,IF(J2&lt;=0,99999,60*SQRT(2000/(J2*Q1))))</f>
        <v>99999</v>
      </c>
    </row>
    <row r="4" spans="1:27" x14ac:dyDescent="0.2">
      <c r="A4">
        <v>100</v>
      </c>
      <c r="B4" s="6">
        <f>IF($A4&lt;=$B$2,$D4, IF($A4&gt;=$C$2,$F4,$E4))</f>
        <v>0</v>
      </c>
      <c r="C4">
        <v>1</v>
      </c>
      <c r="D4" s="6">
        <f>IF($B$2=0,0,$B$1-((LOG($B$2/$A4,2))*$D$2))</f>
        <v>0</v>
      </c>
      <c r="E4" s="6">
        <f>IF($B$2=0,0,IF($B$2=$C$2,$B$1,($B$1-(LOG($A4/$B$2,2))*($B$1-$C$1))))</f>
        <v>0</v>
      </c>
      <c r="F4" s="6">
        <f>IF($C$2=0,0,$C$1+((LOG($A4/$C$2,2))*8))</f>
        <v>-87.726158861116346</v>
      </c>
      <c r="G4" s="1">
        <v>27</v>
      </c>
      <c r="H4">
        <f t="shared" ref="H4:H19" si="0">G4-G$21+$H$21</f>
        <v>-23</v>
      </c>
      <c r="I4">
        <f ca="1">Sheet3!E12</f>
        <v>0</v>
      </c>
      <c r="J4" s="6">
        <f ca="1">B4+I4</f>
        <v>0</v>
      </c>
      <c r="L4" t="s">
        <v>11</v>
      </c>
      <c r="M4">
        <v>4</v>
      </c>
      <c r="N4">
        <v>6000</v>
      </c>
      <c r="S4">
        <v>20</v>
      </c>
      <c r="T4">
        <v>30</v>
      </c>
      <c r="U4">
        <v>50</v>
      </c>
      <c r="V4">
        <v>70</v>
      </c>
      <c r="W4">
        <v>100</v>
      </c>
      <c r="X4">
        <v>120</v>
      </c>
      <c r="Y4">
        <v>200</v>
      </c>
      <c r="Z4">
        <v>240</v>
      </c>
      <c r="AA4">
        <v>400</v>
      </c>
    </row>
    <row r="5" spans="1:27" x14ac:dyDescent="0.2">
      <c r="A5">
        <v>125</v>
      </c>
      <c r="B5" s="6">
        <f t="shared" ref="B5:B21" si="1">IF($A5&lt;=$B$2,$D5, IF($A5&gt;=$C$2,$F5,$E5))</f>
        <v>0</v>
      </c>
      <c r="C5">
        <f t="shared" ref="C5:C21" si="2">C4+1</f>
        <v>2</v>
      </c>
      <c r="D5" s="6">
        <f t="shared" ref="D5:D21" si="3">IF($B$2=0,0,$B$1-((LOG($B$2/$A5,2))*$D$2))</f>
        <v>0</v>
      </c>
      <c r="E5" s="6">
        <f t="shared" ref="E5:E21" si="4">IF($B$2=0,0,IF($B$2=$C$2,$B$1,($B$1-(LOG($A5/$B$2,2))*($B$1-$C$1))))</f>
        <v>0</v>
      </c>
      <c r="F5" s="6">
        <f>IF($C$2=0,0,$C$1+((LOG($A5/$C$2,2))*8))</f>
        <v>-85.150734102017438</v>
      </c>
      <c r="G5" s="1">
        <v>32</v>
      </c>
      <c r="H5">
        <f t="shared" si="0"/>
        <v>-18</v>
      </c>
      <c r="I5">
        <f ca="1">Sheet3!E13</f>
        <v>0</v>
      </c>
      <c r="J5" s="6">
        <f t="shared" ref="J5:J21" ca="1" si="5">B5+I5</f>
        <v>0</v>
      </c>
      <c r="L5" t="s">
        <v>12</v>
      </c>
      <c r="M5">
        <v>5</v>
      </c>
      <c r="N5">
        <v>17000</v>
      </c>
      <c r="S5">
        <v>2.3330000000000002</v>
      </c>
      <c r="T5">
        <v>2.6669999999999998</v>
      </c>
      <c r="U5">
        <v>3</v>
      </c>
      <c r="V5">
        <v>3.3330000000000002</v>
      </c>
      <c r="W5">
        <v>3.6669999999999998</v>
      </c>
      <c r="X5">
        <v>4</v>
      </c>
      <c r="Y5">
        <v>4.3330000000000002</v>
      </c>
      <c r="Z5">
        <v>4.6669999999999998</v>
      </c>
      <c r="AA5">
        <v>5</v>
      </c>
    </row>
    <row r="6" spans="1:27" x14ac:dyDescent="0.2">
      <c r="A6">
        <v>160</v>
      </c>
      <c r="B6" s="6">
        <f t="shared" si="1"/>
        <v>0</v>
      </c>
      <c r="C6">
        <f t="shared" si="2"/>
        <v>3</v>
      </c>
      <c r="D6" s="6">
        <f t="shared" si="3"/>
        <v>0</v>
      </c>
      <c r="E6" s="6">
        <f t="shared" si="4"/>
        <v>0</v>
      </c>
      <c r="F6" s="6">
        <f t="shared" ref="F6:F21" si="6">IF($C$2=0,0,$C$1+((LOG($A6/$C$2,2))*8))</f>
        <v>-82.30158362021524</v>
      </c>
      <c r="G6" s="1">
        <v>37</v>
      </c>
      <c r="H6">
        <f t="shared" si="0"/>
        <v>-13</v>
      </c>
      <c r="I6">
        <f ca="1">Sheet3!E14</f>
        <v>0</v>
      </c>
      <c r="J6" s="6">
        <f t="shared" ca="1" si="5"/>
        <v>0</v>
      </c>
      <c r="L6" t="s">
        <v>77</v>
      </c>
      <c r="M6">
        <v>6</v>
      </c>
      <c r="N6">
        <v>11000</v>
      </c>
      <c r="Q6">
        <v>1</v>
      </c>
      <c r="R6">
        <f>Q3</f>
        <v>99999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  <c r="AA6">
        <v>1</v>
      </c>
    </row>
    <row r="7" spans="1:27" x14ac:dyDescent="0.2">
      <c r="A7">
        <v>200</v>
      </c>
      <c r="B7" s="6">
        <f t="shared" si="1"/>
        <v>0</v>
      </c>
      <c r="C7">
        <f t="shared" si="2"/>
        <v>4</v>
      </c>
      <c r="D7" s="6">
        <f t="shared" si="3"/>
        <v>0</v>
      </c>
      <c r="E7" s="6">
        <f t="shared" si="4"/>
        <v>0</v>
      </c>
      <c r="F7" s="6">
        <f t="shared" si="6"/>
        <v>-79.726158861116346</v>
      </c>
      <c r="G7" s="1">
        <v>42</v>
      </c>
      <c r="H7">
        <f t="shared" si="0"/>
        <v>-8</v>
      </c>
      <c r="I7">
        <f ca="1">Sheet3!E15</f>
        <v>0</v>
      </c>
      <c r="J7" s="6">
        <f t="shared" ca="1" si="5"/>
        <v>0</v>
      </c>
      <c r="L7" t="s">
        <v>78</v>
      </c>
      <c r="M7">
        <v>7</v>
      </c>
      <c r="N7">
        <v>19000</v>
      </c>
      <c r="Q7">
        <f>Q6+1</f>
        <v>2</v>
      </c>
      <c r="R7">
        <f>$R$6*2^Q6</f>
        <v>199998</v>
      </c>
      <c r="S7">
        <f>$S$6+S$5*$Q6</f>
        <v>3.3330000000000002</v>
      </c>
      <c r="T7">
        <f t="shared" ref="S7:AA9" si="7">$S$6+T$5*$Q6</f>
        <v>3.6669999999999998</v>
      </c>
      <c r="U7">
        <f t="shared" si="7"/>
        <v>4</v>
      </c>
      <c r="V7">
        <f t="shared" si="7"/>
        <v>4.3330000000000002</v>
      </c>
      <c r="W7">
        <f t="shared" si="7"/>
        <v>4.6669999999999998</v>
      </c>
      <c r="X7">
        <f t="shared" si="7"/>
        <v>5</v>
      </c>
      <c r="Y7">
        <f t="shared" si="7"/>
        <v>5.3330000000000002</v>
      </c>
      <c r="Z7">
        <f t="shared" si="7"/>
        <v>5.6669999999999998</v>
      </c>
      <c r="AA7">
        <f t="shared" si="7"/>
        <v>6</v>
      </c>
    </row>
    <row r="8" spans="1:27" x14ac:dyDescent="0.2">
      <c r="A8">
        <v>250</v>
      </c>
      <c r="B8" s="6">
        <f t="shared" si="1"/>
        <v>0</v>
      </c>
      <c r="C8">
        <f t="shared" si="2"/>
        <v>5</v>
      </c>
      <c r="D8" s="6">
        <f t="shared" si="3"/>
        <v>0</v>
      </c>
      <c r="E8" s="6">
        <f t="shared" si="4"/>
        <v>0</v>
      </c>
      <c r="F8" s="6">
        <f t="shared" si="6"/>
        <v>-77.150734102017438</v>
      </c>
      <c r="G8" s="1">
        <v>45</v>
      </c>
      <c r="H8">
        <f t="shared" si="0"/>
        <v>-5</v>
      </c>
      <c r="I8">
        <f ca="1">Sheet3!E16</f>
        <v>0</v>
      </c>
      <c r="J8" s="6">
        <f t="shared" ca="1" si="5"/>
        <v>0</v>
      </c>
      <c r="Q8">
        <f>Q7+1</f>
        <v>3</v>
      </c>
      <c r="R8">
        <f>$R$6*2^Q7</f>
        <v>399996</v>
      </c>
      <c r="S8">
        <f t="shared" si="7"/>
        <v>5.6660000000000004</v>
      </c>
      <c r="T8">
        <f t="shared" si="7"/>
        <v>6.3339999999999996</v>
      </c>
      <c r="U8">
        <f t="shared" si="7"/>
        <v>7</v>
      </c>
      <c r="V8">
        <f t="shared" si="7"/>
        <v>7.6660000000000004</v>
      </c>
      <c r="W8">
        <f t="shared" si="7"/>
        <v>8.3339999999999996</v>
      </c>
      <c r="X8">
        <f t="shared" si="7"/>
        <v>9</v>
      </c>
      <c r="Y8">
        <f t="shared" si="7"/>
        <v>9.6660000000000004</v>
      </c>
      <c r="Z8">
        <f t="shared" si="7"/>
        <v>10.334</v>
      </c>
      <c r="AA8">
        <f t="shared" si="7"/>
        <v>11</v>
      </c>
    </row>
    <row r="9" spans="1:27" x14ac:dyDescent="0.2">
      <c r="A9">
        <v>320</v>
      </c>
      <c r="B9" s="6">
        <f t="shared" si="1"/>
        <v>0</v>
      </c>
      <c r="C9">
        <f t="shared" si="2"/>
        <v>6</v>
      </c>
      <c r="D9" s="6">
        <f t="shared" si="3"/>
        <v>0</v>
      </c>
      <c r="E9" s="6">
        <f t="shared" si="4"/>
        <v>0</v>
      </c>
      <c r="F9" s="6">
        <f t="shared" si="6"/>
        <v>-74.301583620215254</v>
      </c>
      <c r="G9" s="1">
        <v>48</v>
      </c>
      <c r="H9">
        <f t="shared" si="0"/>
        <v>-2</v>
      </c>
      <c r="I9">
        <f ca="1">Sheet3!E17</f>
        <v>0</v>
      </c>
      <c r="J9" s="6">
        <f t="shared" ca="1" si="5"/>
        <v>0</v>
      </c>
      <c r="Q9">
        <f>Q8+1</f>
        <v>4</v>
      </c>
      <c r="R9">
        <f>$R$6*2^Q8</f>
        <v>799992</v>
      </c>
      <c r="S9">
        <f t="shared" si="7"/>
        <v>7.9990000000000006</v>
      </c>
      <c r="T9">
        <f t="shared" si="7"/>
        <v>9.0009999999999994</v>
      </c>
      <c r="U9">
        <f t="shared" si="7"/>
        <v>10</v>
      </c>
      <c r="V9">
        <f t="shared" si="7"/>
        <v>10.999000000000001</v>
      </c>
      <c r="W9">
        <f t="shared" si="7"/>
        <v>12.000999999999999</v>
      </c>
      <c r="X9">
        <f t="shared" si="7"/>
        <v>13</v>
      </c>
      <c r="Y9">
        <f t="shared" si="7"/>
        <v>13.999000000000001</v>
      </c>
      <c r="Z9">
        <f t="shared" si="7"/>
        <v>15.000999999999999</v>
      </c>
      <c r="AA9">
        <f t="shared" si="7"/>
        <v>16</v>
      </c>
    </row>
    <row r="10" spans="1:27" x14ac:dyDescent="0.2">
      <c r="A10">
        <v>400</v>
      </c>
      <c r="B10" s="6">
        <f t="shared" si="1"/>
        <v>0</v>
      </c>
      <c r="C10">
        <f t="shared" si="2"/>
        <v>7</v>
      </c>
      <c r="D10" s="6">
        <f t="shared" si="3"/>
        <v>0</v>
      </c>
      <c r="E10" s="6">
        <f t="shared" si="4"/>
        <v>0</v>
      </c>
      <c r="F10" s="6">
        <f t="shared" si="6"/>
        <v>-71.726158861116346</v>
      </c>
      <c r="G10" s="1">
        <v>51</v>
      </c>
      <c r="H10">
        <f t="shared" si="0"/>
        <v>1</v>
      </c>
      <c r="I10">
        <f ca="1">Sheet3!E18</f>
        <v>0</v>
      </c>
      <c r="J10" s="6">
        <f t="shared" ca="1" si="5"/>
        <v>0</v>
      </c>
    </row>
    <row r="11" spans="1:27" x14ac:dyDescent="0.2">
      <c r="A11">
        <v>500</v>
      </c>
      <c r="B11" s="6">
        <f t="shared" si="1"/>
        <v>0</v>
      </c>
      <c r="C11">
        <f t="shared" si="2"/>
        <v>8</v>
      </c>
      <c r="D11" s="6">
        <f t="shared" si="3"/>
        <v>0</v>
      </c>
      <c r="E11" s="6">
        <f t="shared" si="4"/>
        <v>0</v>
      </c>
      <c r="F11" s="6">
        <f t="shared" si="6"/>
        <v>-69.150734102017438</v>
      </c>
      <c r="G11" s="1">
        <v>53</v>
      </c>
      <c r="H11">
        <f t="shared" si="0"/>
        <v>3</v>
      </c>
      <c r="I11">
        <f ca="1">Sheet3!E19</f>
        <v>0</v>
      </c>
      <c r="J11" s="6">
        <f t="shared" ca="1" si="5"/>
        <v>0</v>
      </c>
    </row>
    <row r="12" spans="1:27" x14ac:dyDescent="0.2">
      <c r="A12">
        <v>630</v>
      </c>
      <c r="B12" s="6">
        <f t="shared" si="1"/>
        <v>0</v>
      </c>
      <c r="C12">
        <f t="shared" si="2"/>
        <v>9</v>
      </c>
      <c r="D12" s="6">
        <f t="shared" si="3"/>
        <v>0</v>
      </c>
      <c r="E12" s="6">
        <f t="shared" si="4"/>
        <v>0</v>
      </c>
      <c r="F12" s="6">
        <f t="shared" si="6"/>
        <v>-66.483344232215913</v>
      </c>
      <c r="G12" s="1">
        <v>55</v>
      </c>
      <c r="H12">
        <f t="shared" si="0"/>
        <v>5</v>
      </c>
      <c r="I12">
        <f ca="1">Sheet3!E20</f>
        <v>0</v>
      </c>
      <c r="J12" s="6">
        <f t="shared" ca="1" si="5"/>
        <v>0</v>
      </c>
    </row>
    <row r="13" spans="1:27" x14ac:dyDescent="0.2">
      <c r="A13">
        <v>800</v>
      </c>
      <c r="B13" s="6">
        <f t="shared" si="1"/>
        <v>0</v>
      </c>
      <c r="C13">
        <f t="shared" si="2"/>
        <v>10</v>
      </c>
      <c r="D13" s="6">
        <f t="shared" si="3"/>
        <v>0</v>
      </c>
      <c r="E13" s="6">
        <f t="shared" si="4"/>
        <v>0</v>
      </c>
      <c r="F13" s="6">
        <f t="shared" si="6"/>
        <v>-63.726158861116346</v>
      </c>
      <c r="G13" s="1">
        <v>56</v>
      </c>
      <c r="H13">
        <f t="shared" si="0"/>
        <v>6</v>
      </c>
      <c r="I13">
        <f ca="1">Sheet3!E21</f>
        <v>0</v>
      </c>
      <c r="J13" s="6">
        <f t="shared" ca="1" si="5"/>
        <v>0</v>
      </c>
    </row>
    <row r="14" spans="1:27" x14ac:dyDescent="0.2">
      <c r="A14">
        <v>1000</v>
      </c>
      <c r="B14" s="6">
        <f t="shared" si="1"/>
        <v>0</v>
      </c>
      <c r="C14">
        <f t="shared" si="2"/>
        <v>11</v>
      </c>
      <c r="D14" s="6">
        <f t="shared" si="3"/>
        <v>0</v>
      </c>
      <c r="E14" s="6">
        <f t="shared" si="4"/>
        <v>0</v>
      </c>
      <c r="F14" s="6">
        <f t="shared" si="6"/>
        <v>-61.150734102017452</v>
      </c>
      <c r="G14" s="1">
        <v>56</v>
      </c>
      <c r="H14">
        <f t="shared" si="0"/>
        <v>6</v>
      </c>
      <c r="I14">
        <f ca="1">Sheet3!E22</f>
        <v>0</v>
      </c>
      <c r="J14" s="6">
        <f t="shared" ca="1" si="5"/>
        <v>0</v>
      </c>
    </row>
    <row r="15" spans="1:27" x14ac:dyDescent="0.2">
      <c r="A15">
        <v>1250</v>
      </c>
      <c r="B15" s="6">
        <f t="shared" si="1"/>
        <v>0</v>
      </c>
      <c r="C15">
        <f t="shared" si="2"/>
        <v>12</v>
      </c>
      <c r="D15" s="6">
        <f t="shared" si="3"/>
        <v>0</v>
      </c>
      <c r="E15" s="6">
        <f t="shared" si="4"/>
        <v>0</v>
      </c>
      <c r="F15" s="6">
        <f t="shared" si="6"/>
        <v>-58.575309342918551</v>
      </c>
      <c r="G15" s="1">
        <v>56</v>
      </c>
      <c r="H15">
        <f t="shared" si="0"/>
        <v>6</v>
      </c>
      <c r="I15">
        <f ca="1">Sheet3!E23</f>
        <v>0</v>
      </c>
      <c r="J15" s="6">
        <f t="shared" ca="1" si="5"/>
        <v>0</v>
      </c>
    </row>
    <row r="16" spans="1:27" x14ac:dyDescent="0.2">
      <c r="A16">
        <v>1600</v>
      </c>
      <c r="B16" s="6">
        <f t="shared" si="1"/>
        <v>0</v>
      </c>
      <c r="C16">
        <f t="shared" si="2"/>
        <v>13</v>
      </c>
      <c r="D16" s="6">
        <f t="shared" si="3"/>
        <v>0</v>
      </c>
      <c r="E16" s="6">
        <f t="shared" si="4"/>
        <v>0</v>
      </c>
      <c r="F16" s="6">
        <f t="shared" si="6"/>
        <v>-55.726158861116346</v>
      </c>
      <c r="G16" s="1">
        <v>56</v>
      </c>
      <c r="H16">
        <f t="shared" si="0"/>
        <v>6</v>
      </c>
      <c r="I16">
        <f ca="1">Sheet3!E24</f>
        <v>0</v>
      </c>
      <c r="J16" s="6">
        <f t="shared" ca="1" si="5"/>
        <v>0</v>
      </c>
    </row>
    <row r="17" spans="1:10" x14ac:dyDescent="0.2">
      <c r="A17">
        <v>2000</v>
      </c>
      <c r="B17" s="6">
        <f t="shared" si="1"/>
        <v>0</v>
      </c>
      <c r="C17">
        <f t="shared" si="2"/>
        <v>14</v>
      </c>
      <c r="D17" s="6">
        <f t="shared" si="3"/>
        <v>0</v>
      </c>
      <c r="E17" s="6">
        <f t="shared" si="4"/>
        <v>0</v>
      </c>
      <c r="F17" s="6">
        <f t="shared" si="6"/>
        <v>-53.150734102017452</v>
      </c>
      <c r="G17" s="1">
        <v>56</v>
      </c>
      <c r="H17">
        <f t="shared" si="0"/>
        <v>6</v>
      </c>
      <c r="I17">
        <f ca="1">Sheet3!E25</f>
        <v>0</v>
      </c>
      <c r="J17" s="6">
        <f t="shared" ca="1" si="5"/>
        <v>0</v>
      </c>
    </row>
    <row r="18" spans="1:10" x14ac:dyDescent="0.2">
      <c r="A18">
        <v>2500</v>
      </c>
      <c r="B18" s="6">
        <f t="shared" si="1"/>
        <v>0</v>
      </c>
      <c r="C18">
        <f t="shared" si="2"/>
        <v>15</v>
      </c>
      <c r="D18" s="6">
        <f t="shared" si="3"/>
        <v>0</v>
      </c>
      <c r="E18" s="6">
        <f t="shared" si="4"/>
        <v>0</v>
      </c>
      <c r="F18" s="6">
        <f t="shared" si="6"/>
        <v>-50.575309342918551</v>
      </c>
      <c r="G18" s="1">
        <v>55</v>
      </c>
      <c r="H18">
        <f t="shared" si="0"/>
        <v>5</v>
      </c>
      <c r="I18">
        <f ca="1">Sheet3!E26</f>
        <v>0</v>
      </c>
      <c r="J18" s="6">
        <f t="shared" ca="1" si="5"/>
        <v>0</v>
      </c>
    </row>
    <row r="19" spans="1:10" x14ac:dyDescent="0.2">
      <c r="A19">
        <v>3200</v>
      </c>
      <c r="B19" s="6">
        <f t="shared" si="1"/>
        <v>0</v>
      </c>
      <c r="C19">
        <f t="shared" si="2"/>
        <v>16</v>
      </c>
      <c r="D19" s="6">
        <f t="shared" si="3"/>
        <v>0</v>
      </c>
      <c r="E19" s="6">
        <f t="shared" si="4"/>
        <v>0</v>
      </c>
      <c r="F19" s="6">
        <f t="shared" si="6"/>
        <v>-47.726158861116346</v>
      </c>
      <c r="G19" s="1">
        <v>54</v>
      </c>
      <c r="H19">
        <f t="shared" si="0"/>
        <v>4</v>
      </c>
      <c r="I19">
        <f ca="1">Sheet3!E27</f>
        <v>0</v>
      </c>
      <c r="J19" s="6">
        <f t="shared" ca="1" si="5"/>
        <v>0</v>
      </c>
    </row>
    <row r="20" spans="1:10" x14ac:dyDescent="0.2">
      <c r="A20">
        <v>4000</v>
      </c>
      <c r="B20" s="6">
        <f t="shared" si="1"/>
        <v>0</v>
      </c>
      <c r="C20">
        <f t="shared" si="2"/>
        <v>17</v>
      </c>
      <c r="D20" s="6">
        <f t="shared" si="3"/>
        <v>0</v>
      </c>
      <c r="E20" s="6">
        <f t="shared" si="4"/>
        <v>0</v>
      </c>
      <c r="F20" s="6">
        <f t="shared" si="6"/>
        <v>-45.150734102017445</v>
      </c>
      <c r="G20" s="1">
        <v>52</v>
      </c>
      <c r="H20">
        <f>G20-G$21+$H$21</f>
        <v>2</v>
      </c>
      <c r="I20">
        <f ca="1">Sheet3!E28</f>
        <v>0</v>
      </c>
      <c r="J20" s="6">
        <f t="shared" ca="1" si="5"/>
        <v>0</v>
      </c>
    </row>
    <row r="21" spans="1:10" x14ac:dyDescent="0.2">
      <c r="A21">
        <v>5000</v>
      </c>
      <c r="B21" s="6">
        <f t="shared" si="1"/>
        <v>0</v>
      </c>
      <c r="C21">
        <f t="shared" si="2"/>
        <v>18</v>
      </c>
      <c r="D21" s="6">
        <f t="shared" si="3"/>
        <v>0</v>
      </c>
      <c r="E21" s="6">
        <f t="shared" si="4"/>
        <v>0</v>
      </c>
      <c r="F21" s="6">
        <f t="shared" si="6"/>
        <v>-42.575309342918544</v>
      </c>
      <c r="G21" s="1">
        <v>50</v>
      </c>
      <c r="H21">
        <f>Sheet1!C41</f>
        <v>0</v>
      </c>
      <c r="I21">
        <f ca="1">Sheet3!E29</f>
        <v>0</v>
      </c>
      <c r="J21" s="6">
        <f t="shared" ca="1" si="5"/>
        <v>0</v>
      </c>
    </row>
  </sheetData>
  <sheetProtection password="C9BC" sheet="1" objects="1" scenarios="1"/>
  <customSheetViews>
    <customSheetView guid="{1A5E5CF9-8CE4-402A-94DE-9597AA20B551}" state="hidden">
      <selection activeCell="P1" sqref="P1"/>
      <pageMargins left="0.75" right="0.75" top="1" bottom="1" header="0.5" footer="0.5"/>
      <headerFooter alignWithMargins="0"/>
    </customSheetView>
    <customSheetView guid="{5801231D-5E51-41F3-BF91-F6D58DB46E8D}" state="hidden">
      <selection activeCell="P1" sqref="P1"/>
      <pageMargins left="0.75" right="0.75" top="1" bottom="1" header="0.5" footer="0.5"/>
      <headerFooter alignWithMargins="0"/>
    </customSheetView>
    <customSheetView guid="{BBE139EF-37DB-4123-AB9B-6C1D6B71356E}" state="hidden">
      <selection activeCell="P1" sqref="P1"/>
      <pageMargins left="0.75" right="0.75" top="1" bottom="1" header="0.5" footer="0.5"/>
      <headerFooter alignWithMargins="0"/>
    </customSheetView>
    <customSheetView guid="{2E477797-535B-4F99-A994-982B34788FEC}" state="hidden">
      <selection activeCell="P1" sqref="P1"/>
      <pageMargins left="0.75" right="0.75" top="1" bottom="1" header="0.5" footer="0.5"/>
      <headerFooter alignWithMargins="0"/>
    </customSheetView>
    <customSheetView guid="{B1D96C90-7FD0-4F69-99C7-4CC34DA7E0EB}" state="hidden">
      <selection activeCell="P1" sqref="P1"/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21"/>
  <sheetViews>
    <sheetView workbookViewId="0">
      <selection activeCell="L11" sqref="L11"/>
    </sheetView>
  </sheetViews>
  <sheetFormatPr defaultRowHeight="12.75" x14ac:dyDescent="0.2"/>
  <cols>
    <col min="4" max="5" width="9.140625" style="6" customWidth="1"/>
    <col min="6" max="6" width="9.5703125" style="6" customWidth="1"/>
  </cols>
  <sheetData>
    <row r="1" spans="1:27" x14ac:dyDescent="0.2">
      <c r="A1" s="9" t="s">
        <v>40</v>
      </c>
      <c r="B1">
        <v>35</v>
      </c>
      <c r="C1">
        <v>35</v>
      </c>
      <c r="G1" t="s">
        <v>7</v>
      </c>
      <c r="H1" s="15">
        <f>Single!V4*Glass!I3</f>
        <v>0</v>
      </c>
      <c r="I1" t="s">
        <v>7</v>
      </c>
      <c r="J1" s="15">
        <f>Single!V4*Glass!H3</f>
        <v>0</v>
      </c>
      <c r="K1" s="15">
        <f>Single!K1</f>
        <v>0</v>
      </c>
      <c r="L1" t="s">
        <v>10</v>
      </c>
      <c r="M1">
        <v>1</v>
      </c>
      <c r="N1" t="s">
        <v>14</v>
      </c>
      <c r="P1" s="15">
        <f>VLOOKUP(Single!Q1,Single!M1:O7,3)</f>
        <v>0</v>
      </c>
      <c r="Q1" s="7">
        <f>IF(P1=0,1,((P1*S1)/1000))</f>
        <v>1</v>
      </c>
      <c r="R1" s="7">
        <f>IF(P1=0,1,((P1*T1)/1000))</f>
        <v>1</v>
      </c>
      <c r="S1" s="15">
        <f>MAX(H1,J1)</f>
        <v>0</v>
      </c>
      <c r="T1" s="15">
        <f>MIN(H1,J1)</f>
        <v>0</v>
      </c>
      <c r="U1" s="15">
        <f>IF(S1=0,0,T1/S1)</f>
        <v>0</v>
      </c>
      <c r="V1" s="15">
        <f>IF(S1=0,0,IF(U1&lt;0.3,0,IF(U1&lt;0.4,1,IF(U1&lt;0.5,3,IF(U1&lt;0.6,3.5,IF(U1&lt;0.8,4,IF(U1&lt;0.9,2,0)))))))</f>
        <v>0</v>
      </c>
    </row>
    <row r="2" spans="1:27" x14ac:dyDescent="0.2">
      <c r="B2" s="6">
        <f>IF(T1&lt;=0,99999,T2/T1)</f>
        <v>99999</v>
      </c>
      <c r="C2" s="6">
        <f>IF(S1&lt;=0,99999,S2/S1)</f>
        <v>99999</v>
      </c>
      <c r="D2" s="6">
        <v>5</v>
      </c>
      <c r="H2" s="7"/>
      <c r="I2" t="s">
        <v>13</v>
      </c>
      <c r="J2" s="15">
        <f>IF(Glass!L3&lt;=0,0,Single!V4*Glass!L3)</f>
        <v>0</v>
      </c>
      <c r="K2" s="15">
        <f>K1*2</f>
        <v>0</v>
      </c>
      <c r="L2" t="s">
        <v>8</v>
      </c>
      <c r="M2">
        <v>2</v>
      </c>
      <c r="N2">
        <v>6000</v>
      </c>
      <c r="Q2" t="s">
        <v>18</v>
      </c>
      <c r="R2" t="s">
        <v>18</v>
      </c>
      <c r="S2" s="15">
        <f>K2</f>
        <v>0</v>
      </c>
      <c r="T2" s="15">
        <f>K1</f>
        <v>0</v>
      </c>
    </row>
    <row r="3" spans="1:27" x14ac:dyDescent="0.2">
      <c r="D3" s="6" t="s">
        <v>4</v>
      </c>
      <c r="E3" s="6" t="s">
        <v>5</v>
      </c>
      <c r="F3" s="6" t="s">
        <v>6</v>
      </c>
      <c r="I3" s="6" t="s">
        <v>16</v>
      </c>
      <c r="L3" t="s">
        <v>9</v>
      </c>
      <c r="M3">
        <v>3</v>
      </c>
      <c r="N3">
        <v>6000</v>
      </c>
      <c r="Q3">
        <f>IF(J2=0,0,60*SQRT((1000*(Q1+R1))/(J2*Q1*R1)))</f>
        <v>0</v>
      </c>
    </row>
    <row r="4" spans="1:27" x14ac:dyDescent="0.2">
      <c r="A4">
        <v>100</v>
      </c>
      <c r="B4" s="6">
        <f t="shared" ref="B4:B21" si="0">IF($A4&lt;=$B$2,$D4, IF($A4&gt;=$C$2,$F4,$E4))</f>
        <v>-14.828849288197716</v>
      </c>
      <c r="C4">
        <v>1</v>
      </c>
      <c r="D4" s="6">
        <f t="shared" ref="D4:D21" si="1">IF($B$2=0,0,$B$1-((LOG($B$2/$A4,2))*$D$2))</f>
        <v>-14.828849288197716</v>
      </c>
      <c r="E4" s="6">
        <f t="shared" ref="E4:E21" si="2">IF($D$2=5,35,IF($B$2=0,0,IF($B$2=$C$2,$B$1,($B$1-(LOG($A4/$B$2,2))*6))))</f>
        <v>35</v>
      </c>
      <c r="F4" s="6">
        <f t="shared" ref="F4:F21" si="3">IF($C$2=0,0,$C$1+((LOG($A4/$C$2,2))*8))</f>
        <v>-44.726158861116346</v>
      </c>
      <c r="G4" s="1">
        <v>27</v>
      </c>
      <c r="H4">
        <f t="shared" ref="H4:H20" si="4">G4-G$21+$H$21</f>
        <v>-23</v>
      </c>
      <c r="I4">
        <f ca="1">Sheet3!E12</f>
        <v>0</v>
      </c>
      <c r="J4">
        <f>$V$1</f>
        <v>0</v>
      </c>
      <c r="K4" s="6">
        <f ca="1">B4+I4+J4</f>
        <v>-14.828849288197716</v>
      </c>
      <c r="L4" t="s">
        <v>11</v>
      </c>
      <c r="M4">
        <v>4</v>
      </c>
      <c r="N4">
        <v>6000</v>
      </c>
      <c r="S4">
        <v>20</v>
      </c>
      <c r="T4">
        <v>30</v>
      </c>
      <c r="U4">
        <v>50</v>
      </c>
      <c r="V4">
        <v>70</v>
      </c>
      <c r="W4">
        <v>100</v>
      </c>
      <c r="X4">
        <v>120</v>
      </c>
      <c r="Y4">
        <v>200</v>
      </c>
      <c r="Z4">
        <v>240</v>
      </c>
      <c r="AA4">
        <v>400</v>
      </c>
    </row>
    <row r="5" spans="1:27" x14ac:dyDescent="0.2">
      <c r="A5">
        <v>125</v>
      </c>
      <c r="B5" s="6">
        <f t="shared" si="0"/>
        <v>-13.219208813760901</v>
      </c>
      <c r="C5">
        <f t="shared" ref="C5:C21" si="5">C4+1</f>
        <v>2</v>
      </c>
      <c r="D5" s="6">
        <f t="shared" si="1"/>
        <v>-13.219208813760901</v>
      </c>
      <c r="E5" s="6">
        <f t="shared" si="2"/>
        <v>35</v>
      </c>
      <c r="F5" s="6">
        <f t="shared" si="3"/>
        <v>-42.150734102017438</v>
      </c>
      <c r="G5" s="1">
        <v>32</v>
      </c>
      <c r="H5">
        <f t="shared" si="4"/>
        <v>-18</v>
      </c>
      <c r="I5">
        <f ca="1">Sheet3!E13</f>
        <v>0</v>
      </c>
      <c r="J5">
        <f t="shared" ref="J5:J21" si="6">$V$1</f>
        <v>0</v>
      </c>
      <c r="K5" s="6">
        <f t="shared" ref="K5:K21" ca="1" si="7">B5+I5+J5</f>
        <v>-13.219208813760901</v>
      </c>
      <c r="L5" t="s">
        <v>12</v>
      </c>
      <c r="M5">
        <v>5</v>
      </c>
      <c r="N5">
        <v>17000</v>
      </c>
      <c r="S5">
        <v>2.3330000000000002</v>
      </c>
      <c r="T5">
        <v>2.6669999999999998</v>
      </c>
      <c r="U5">
        <v>3</v>
      </c>
      <c r="V5">
        <v>3.3330000000000002</v>
      </c>
      <c r="W5">
        <v>3.6669999999999998</v>
      </c>
      <c r="X5">
        <v>4</v>
      </c>
      <c r="Y5">
        <v>4.3330000000000002</v>
      </c>
      <c r="Z5">
        <v>4.6669999999999998</v>
      </c>
      <c r="AA5">
        <v>5</v>
      </c>
    </row>
    <row r="6" spans="1:27" x14ac:dyDescent="0.2">
      <c r="A6">
        <v>160</v>
      </c>
      <c r="B6" s="6">
        <f t="shared" si="0"/>
        <v>-11.438489762634532</v>
      </c>
      <c r="C6">
        <f t="shared" si="5"/>
        <v>3</v>
      </c>
      <c r="D6" s="6">
        <f t="shared" si="1"/>
        <v>-11.438489762634532</v>
      </c>
      <c r="E6" s="6">
        <f t="shared" si="2"/>
        <v>35</v>
      </c>
      <c r="F6" s="6">
        <f t="shared" si="3"/>
        <v>-39.301583620215254</v>
      </c>
      <c r="G6" s="1">
        <v>37</v>
      </c>
      <c r="H6">
        <f t="shared" si="4"/>
        <v>-13</v>
      </c>
      <c r="I6">
        <f ca="1">Sheet3!E14</f>
        <v>0</v>
      </c>
      <c r="J6">
        <f t="shared" si="6"/>
        <v>0</v>
      </c>
      <c r="K6" s="6">
        <f t="shared" ca="1" si="7"/>
        <v>-11.438489762634532</v>
      </c>
      <c r="L6" t="s">
        <v>77</v>
      </c>
      <c r="M6">
        <v>6</v>
      </c>
      <c r="N6">
        <v>11000</v>
      </c>
      <c r="Q6">
        <v>1</v>
      </c>
      <c r="R6">
        <f>Q3</f>
        <v>0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  <c r="AA6">
        <v>1</v>
      </c>
    </row>
    <row r="7" spans="1:27" x14ac:dyDescent="0.2">
      <c r="A7">
        <v>200</v>
      </c>
      <c r="B7" s="6">
        <f t="shared" si="0"/>
        <v>-9.8288492881977163</v>
      </c>
      <c r="C7">
        <f t="shared" si="5"/>
        <v>4</v>
      </c>
      <c r="D7" s="6">
        <f t="shared" si="1"/>
        <v>-9.8288492881977163</v>
      </c>
      <c r="E7" s="6">
        <f t="shared" si="2"/>
        <v>35</v>
      </c>
      <c r="F7" s="6">
        <f t="shared" si="3"/>
        <v>-36.726158861116346</v>
      </c>
      <c r="G7" s="1">
        <v>42</v>
      </c>
      <c r="H7">
        <f t="shared" si="4"/>
        <v>-8</v>
      </c>
      <c r="I7">
        <f ca="1">Sheet3!E15</f>
        <v>0</v>
      </c>
      <c r="J7">
        <f t="shared" si="6"/>
        <v>0</v>
      </c>
      <c r="K7" s="6">
        <f t="shared" ca="1" si="7"/>
        <v>-9.8288492881977163</v>
      </c>
      <c r="L7" t="s">
        <v>78</v>
      </c>
      <c r="M7">
        <v>7</v>
      </c>
      <c r="N7">
        <v>19000</v>
      </c>
      <c r="Q7">
        <f>Q6+1</f>
        <v>2</v>
      </c>
      <c r="R7">
        <f>$R$6*2^Q6</f>
        <v>0</v>
      </c>
      <c r="S7">
        <f t="shared" ref="S7:AA9" si="8">$S$6+S$5*$Q6</f>
        <v>3.3330000000000002</v>
      </c>
      <c r="T7">
        <f t="shared" si="8"/>
        <v>3.6669999999999998</v>
      </c>
      <c r="U7">
        <f t="shared" si="8"/>
        <v>4</v>
      </c>
      <c r="V7">
        <f t="shared" si="8"/>
        <v>4.3330000000000002</v>
      </c>
      <c r="W7">
        <f t="shared" si="8"/>
        <v>4.6669999999999998</v>
      </c>
      <c r="X7">
        <f t="shared" si="8"/>
        <v>5</v>
      </c>
      <c r="Y7">
        <f t="shared" si="8"/>
        <v>5.3330000000000002</v>
      </c>
      <c r="Z7">
        <f t="shared" si="8"/>
        <v>5.6669999999999998</v>
      </c>
      <c r="AA7">
        <f t="shared" si="8"/>
        <v>6</v>
      </c>
    </row>
    <row r="8" spans="1:27" x14ac:dyDescent="0.2">
      <c r="A8">
        <v>250</v>
      </c>
      <c r="B8" s="6">
        <f t="shared" si="0"/>
        <v>-8.2192088137609005</v>
      </c>
      <c r="C8">
        <f t="shared" si="5"/>
        <v>5</v>
      </c>
      <c r="D8" s="6">
        <f t="shared" si="1"/>
        <v>-8.2192088137609005</v>
      </c>
      <c r="E8" s="6">
        <f t="shared" si="2"/>
        <v>35</v>
      </c>
      <c r="F8" s="6">
        <f t="shared" si="3"/>
        <v>-34.150734102017438</v>
      </c>
      <c r="G8" s="1">
        <v>45</v>
      </c>
      <c r="H8">
        <f t="shared" si="4"/>
        <v>-5</v>
      </c>
      <c r="I8">
        <f ca="1">Sheet3!E16</f>
        <v>0</v>
      </c>
      <c r="J8">
        <f t="shared" si="6"/>
        <v>0</v>
      </c>
      <c r="K8" s="6">
        <f t="shared" ca="1" si="7"/>
        <v>-8.2192088137609005</v>
      </c>
      <c r="Q8">
        <f>Q7+1</f>
        <v>3</v>
      </c>
      <c r="R8">
        <f>$R$6*2^Q7</f>
        <v>0</v>
      </c>
      <c r="S8">
        <f t="shared" si="8"/>
        <v>5.6660000000000004</v>
      </c>
      <c r="T8">
        <f t="shared" si="8"/>
        <v>6.3339999999999996</v>
      </c>
      <c r="U8">
        <f t="shared" si="8"/>
        <v>7</v>
      </c>
      <c r="V8">
        <f t="shared" si="8"/>
        <v>7.6660000000000004</v>
      </c>
      <c r="W8">
        <f t="shared" si="8"/>
        <v>8.3339999999999996</v>
      </c>
      <c r="X8">
        <f t="shared" si="8"/>
        <v>9</v>
      </c>
      <c r="Y8">
        <f t="shared" si="8"/>
        <v>9.6660000000000004</v>
      </c>
      <c r="Z8">
        <f t="shared" si="8"/>
        <v>10.334</v>
      </c>
      <c r="AA8">
        <f t="shared" si="8"/>
        <v>11</v>
      </c>
    </row>
    <row r="9" spans="1:27" x14ac:dyDescent="0.2">
      <c r="A9">
        <v>320</v>
      </c>
      <c r="B9" s="6">
        <f t="shared" si="0"/>
        <v>-6.4384897626345321</v>
      </c>
      <c r="C9">
        <f t="shared" si="5"/>
        <v>6</v>
      </c>
      <c r="D9" s="6">
        <f t="shared" si="1"/>
        <v>-6.4384897626345321</v>
      </c>
      <c r="E9" s="6">
        <f t="shared" si="2"/>
        <v>35</v>
      </c>
      <c r="F9" s="6">
        <f t="shared" si="3"/>
        <v>-31.301583620215254</v>
      </c>
      <c r="G9" s="1">
        <v>48</v>
      </c>
      <c r="H9">
        <f t="shared" si="4"/>
        <v>-2</v>
      </c>
      <c r="I9">
        <f ca="1">Sheet3!E17</f>
        <v>0</v>
      </c>
      <c r="J9">
        <f t="shared" si="6"/>
        <v>0</v>
      </c>
      <c r="K9" s="6">
        <f t="shared" ca="1" si="7"/>
        <v>-6.4384897626345321</v>
      </c>
      <c r="Q9">
        <f>Q8+1</f>
        <v>4</v>
      </c>
      <c r="R9">
        <f>$R$6*2^Q8</f>
        <v>0</v>
      </c>
      <c r="S9">
        <f t="shared" si="8"/>
        <v>7.9990000000000006</v>
      </c>
      <c r="T9">
        <f t="shared" si="8"/>
        <v>9.0009999999999994</v>
      </c>
      <c r="U9">
        <f t="shared" si="8"/>
        <v>10</v>
      </c>
      <c r="V9">
        <f t="shared" si="8"/>
        <v>10.999000000000001</v>
      </c>
      <c r="W9">
        <f t="shared" si="8"/>
        <v>12.000999999999999</v>
      </c>
      <c r="X9">
        <f t="shared" si="8"/>
        <v>13</v>
      </c>
      <c r="Y9">
        <f t="shared" si="8"/>
        <v>13.999000000000001</v>
      </c>
      <c r="Z9">
        <f t="shared" si="8"/>
        <v>15.000999999999999</v>
      </c>
      <c r="AA9">
        <f t="shared" si="8"/>
        <v>16</v>
      </c>
    </row>
    <row r="10" spans="1:27" x14ac:dyDescent="0.2">
      <c r="A10">
        <v>400</v>
      </c>
      <c r="B10" s="6">
        <f t="shared" si="0"/>
        <v>-4.8288492881977163</v>
      </c>
      <c r="C10">
        <f t="shared" si="5"/>
        <v>7</v>
      </c>
      <c r="D10" s="6">
        <f t="shared" si="1"/>
        <v>-4.8288492881977163</v>
      </c>
      <c r="E10" s="6">
        <f t="shared" si="2"/>
        <v>35</v>
      </c>
      <c r="F10" s="6">
        <f t="shared" si="3"/>
        <v>-28.726158861116346</v>
      </c>
      <c r="G10" s="1">
        <v>51</v>
      </c>
      <c r="H10">
        <f t="shared" si="4"/>
        <v>1</v>
      </c>
      <c r="I10">
        <f ca="1">Sheet3!E18</f>
        <v>0</v>
      </c>
      <c r="J10">
        <f t="shared" si="6"/>
        <v>0</v>
      </c>
      <c r="K10" s="6">
        <f t="shared" ca="1" si="7"/>
        <v>-4.8288492881977163</v>
      </c>
    </row>
    <row r="11" spans="1:27" x14ac:dyDescent="0.2">
      <c r="A11">
        <v>500</v>
      </c>
      <c r="B11" s="6">
        <f t="shared" si="0"/>
        <v>-3.2192088137609076</v>
      </c>
      <c r="C11">
        <f t="shared" si="5"/>
        <v>8</v>
      </c>
      <c r="D11" s="6">
        <f t="shared" si="1"/>
        <v>-3.2192088137609076</v>
      </c>
      <c r="E11" s="6">
        <f t="shared" si="2"/>
        <v>35</v>
      </c>
      <c r="F11" s="6">
        <f t="shared" si="3"/>
        <v>-26.150734102017452</v>
      </c>
      <c r="G11" s="1">
        <v>53</v>
      </c>
      <c r="H11">
        <f t="shared" si="4"/>
        <v>3</v>
      </c>
      <c r="I11">
        <f ca="1">Sheet3!E19</f>
        <v>0</v>
      </c>
      <c r="J11">
        <f t="shared" si="6"/>
        <v>0</v>
      </c>
      <c r="K11" s="6">
        <f t="shared" ca="1" si="7"/>
        <v>-3.2192088137609076</v>
      </c>
    </row>
    <row r="12" spans="1:27" x14ac:dyDescent="0.2">
      <c r="A12">
        <v>630</v>
      </c>
      <c r="B12" s="6">
        <f t="shared" si="0"/>
        <v>-1.5520901451349474</v>
      </c>
      <c r="C12">
        <f t="shared" si="5"/>
        <v>9</v>
      </c>
      <c r="D12" s="6">
        <f t="shared" si="1"/>
        <v>-1.5520901451349474</v>
      </c>
      <c r="E12" s="6">
        <f t="shared" si="2"/>
        <v>35</v>
      </c>
      <c r="F12" s="6">
        <f t="shared" si="3"/>
        <v>-23.483344232215913</v>
      </c>
      <c r="G12" s="1">
        <v>55</v>
      </c>
      <c r="H12">
        <f t="shared" si="4"/>
        <v>5</v>
      </c>
      <c r="I12">
        <f ca="1">Sheet3!E20</f>
        <v>0</v>
      </c>
      <c r="J12">
        <f t="shared" si="6"/>
        <v>0</v>
      </c>
      <c r="K12" s="6">
        <f t="shared" ca="1" si="7"/>
        <v>-1.5520901451349474</v>
      </c>
    </row>
    <row r="13" spans="1:27" x14ac:dyDescent="0.2">
      <c r="A13">
        <v>800</v>
      </c>
      <c r="B13" s="6">
        <f t="shared" si="0"/>
        <v>0.17115071180228369</v>
      </c>
      <c r="C13">
        <f t="shared" si="5"/>
        <v>10</v>
      </c>
      <c r="D13" s="6">
        <f t="shared" si="1"/>
        <v>0.17115071180228369</v>
      </c>
      <c r="E13" s="6">
        <f t="shared" si="2"/>
        <v>35</v>
      </c>
      <c r="F13" s="6">
        <f t="shared" si="3"/>
        <v>-20.726158861116346</v>
      </c>
      <c r="G13" s="1">
        <v>56</v>
      </c>
      <c r="H13">
        <f t="shared" si="4"/>
        <v>6</v>
      </c>
      <c r="I13">
        <f ca="1">Sheet3!E21</f>
        <v>0</v>
      </c>
      <c r="J13">
        <f t="shared" si="6"/>
        <v>0</v>
      </c>
      <c r="K13" s="6">
        <f t="shared" ca="1" si="7"/>
        <v>0.17115071180228369</v>
      </c>
    </row>
    <row r="14" spans="1:27" x14ac:dyDescent="0.2">
      <c r="A14">
        <v>1000</v>
      </c>
      <c r="B14" s="6">
        <f t="shared" si="0"/>
        <v>1.7807911862390924</v>
      </c>
      <c r="C14">
        <f t="shared" si="5"/>
        <v>11</v>
      </c>
      <c r="D14" s="6">
        <f t="shared" si="1"/>
        <v>1.7807911862390924</v>
      </c>
      <c r="E14" s="6">
        <f t="shared" si="2"/>
        <v>35</v>
      </c>
      <c r="F14" s="6">
        <f t="shared" si="3"/>
        <v>-18.150734102017452</v>
      </c>
      <c r="G14" s="1">
        <v>56</v>
      </c>
      <c r="H14">
        <f t="shared" si="4"/>
        <v>6</v>
      </c>
      <c r="I14">
        <f ca="1">Sheet3!E22</f>
        <v>0</v>
      </c>
      <c r="J14">
        <f t="shared" si="6"/>
        <v>0</v>
      </c>
      <c r="K14" s="6">
        <f t="shared" ca="1" si="7"/>
        <v>1.7807911862390924</v>
      </c>
    </row>
    <row r="15" spans="1:27" x14ac:dyDescent="0.2">
      <c r="A15">
        <v>1250</v>
      </c>
      <c r="B15" s="6">
        <f t="shared" si="0"/>
        <v>3.3904316606759046</v>
      </c>
      <c r="C15">
        <f t="shared" si="5"/>
        <v>12</v>
      </c>
      <c r="D15" s="6">
        <f t="shared" si="1"/>
        <v>3.3904316606759046</v>
      </c>
      <c r="E15" s="6">
        <f t="shared" si="2"/>
        <v>35</v>
      </c>
      <c r="F15" s="6">
        <f t="shared" si="3"/>
        <v>-15.575309342918551</v>
      </c>
      <c r="G15" s="1">
        <v>56</v>
      </c>
      <c r="H15">
        <f t="shared" si="4"/>
        <v>6</v>
      </c>
      <c r="I15">
        <f ca="1">Sheet3!E23</f>
        <v>0</v>
      </c>
      <c r="J15">
        <f t="shared" si="6"/>
        <v>0</v>
      </c>
      <c r="K15" s="6">
        <f t="shared" ca="1" si="7"/>
        <v>3.3904316606759046</v>
      </c>
    </row>
    <row r="16" spans="1:27" x14ac:dyDescent="0.2">
      <c r="A16">
        <v>1600</v>
      </c>
      <c r="B16" s="6">
        <f t="shared" si="0"/>
        <v>5.1711507118022837</v>
      </c>
      <c r="C16">
        <f t="shared" si="5"/>
        <v>13</v>
      </c>
      <c r="D16" s="6">
        <f t="shared" si="1"/>
        <v>5.1711507118022837</v>
      </c>
      <c r="E16" s="6">
        <f t="shared" si="2"/>
        <v>35</v>
      </c>
      <c r="F16" s="6">
        <f t="shared" si="3"/>
        <v>-12.726158861116346</v>
      </c>
      <c r="G16" s="1">
        <v>56</v>
      </c>
      <c r="H16">
        <f t="shared" si="4"/>
        <v>6</v>
      </c>
      <c r="I16">
        <f ca="1">Sheet3!E24</f>
        <v>0</v>
      </c>
      <c r="J16">
        <f t="shared" si="6"/>
        <v>0</v>
      </c>
      <c r="K16" s="6">
        <f t="shared" ca="1" si="7"/>
        <v>5.1711507118022837</v>
      </c>
    </row>
    <row r="17" spans="1:11" x14ac:dyDescent="0.2">
      <c r="A17">
        <v>2000</v>
      </c>
      <c r="B17" s="6">
        <f t="shared" si="0"/>
        <v>6.7807911862390959</v>
      </c>
      <c r="C17">
        <f t="shared" si="5"/>
        <v>14</v>
      </c>
      <c r="D17" s="6">
        <f t="shared" si="1"/>
        <v>6.7807911862390959</v>
      </c>
      <c r="E17" s="6">
        <f t="shared" si="2"/>
        <v>35</v>
      </c>
      <c r="F17" s="6">
        <f t="shared" si="3"/>
        <v>-10.150734102017445</v>
      </c>
      <c r="G17" s="1">
        <v>56</v>
      </c>
      <c r="H17">
        <f t="shared" si="4"/>
        <v>6</v>
      </c>
      <c r="I17">
        <f ca="1">Sheet3!E25</f>
        <v>0</v>
      </c>
      <c r="J17">
        <f t="shared" si="6"/>
        <v>0</v>
      </c>
      <c r="K17" s="6">
        <f t="shared" ca="1" si="7"/>
        <v>6.7807911862390959</v>
      </c>
    </row>
    <row r="18" spans="1:11" x14ac:dyDescent="0.2">
      <c r="A18">
        <v>2500</v>
      </c>
      <c r="B18" s="6">
        <f t="shared" si="0"/>
        <v>8.3904316606759046</v>
      </c>
      <c r="C18">
        <f t="shared" si="5"/>
        <v>15</v>
      </c>
      <c r="D18" s="6">
        <f t="shared" si="1"/>
        <v>8.3904316606759046</v>
      </c>
      <c r="E18" s="6">
        <f t="shared" si="2"/>
        <v>35</v>
      </c>
      <c r="F18" s="6">
        <f t="shared" si="3"/>
        <v>-7.5753093429185441</v>
      </c>
      <c r="G18" s="1">
        <v>55</v>
      </c>
      <c r="H18">
        <f t="shared" si="4"/>
        <v>5</v>
      </c>
      <c r="I18">
        <f ca="1">Sheet3!E26</f>
        <v>0</v>
      </c>
      <c r="J18">
        <f t="shared" si="6"/>
        <v>0</v>
      </c>
      <c r="K18" s="6">
        <f t="shared" ca="1" si="7"/>
        <v>8.3904316606759046</v>
      </c>
    </row>
    <row r="19" spans="1:11" x14ac:dyDescent="0.2">
      <c r="A19">
        <v>3200</v>
      </c>
      <c r="B19" s="6">
        <f t="shared" si="0"/>
        <v>10.171150711802284</v>
      </c>
      <c r="C19">
        <f t="shared" si="5"/>
        <v>16</v>
      </c>
      <c r="D19" s="6">
        <f t="shared" si="1"/>
        <v>10.171150711802284</v>
      </c>
      <c r="E19" s="6">
        <f t="shared" si="2"/>
        <v>35</v>
      </c>
      <c r="F19" s="6">
        <f t="shared" si="3"/>
        <v>-4.7261588611163461</v>
      </c>
      <c r="G19" s="1">
        <v>54</v>
      </c>
      <c r="H19">
        <f t="shared" si="4"/>
        <v>4</v>
      </c>
      <c r="I19">
        <f ca="1">Sheet3!E27</f>
        <v>0</v>
      </c>
      <c r="J19">
        <f t="shared" si="6"/>
        <v>0</v>
      </c>
      <c r="K19" s="6">
        <f t="shared" ca="1" si="7"/>
        <v>10.171150711802284</v>
      </c>
    </row>
    <row r="20" spans="1:11" x14ac:dyDescent="0.2">
      <c r="A20">
        <v>4000</v>
      </c>
      <c r="B20" s="6">
        <f t="shared" si="0"/>
        <v>11.780791186239096</v>
      </c>
      <c r="C20">
        <f t="shared" si="5"/>
        <v>17</v>
      </c>
      <c r="D20" s="6">
        <f t="shared" si="1"/>
        <v>11.780791186239096</v>
      </c>
      <c r="E20" s="6">
        <f t="shared" si="2"/>
        <v>35</v>
      </c>
      <c r="F20" s="6">
        <f t="shared" si="3"/>
        <v>-2.1507341020174451</v>
      </c>
      <c r="G20" s="1">
        <v>52</v>
      </c>
      <c r="H20">
        <f t="shared" si="4"/>
        <v>2</v>
      </c>
      <c r="I20">
        <f ca="1">Sheet3!E28</f>
        <v>0</v>
      </c>
      <c r="J20">
        <f t="shared" si="6"/>
        <v>0</v>
      </c>
      <c r="K20" s="6">
        <f t="shared" ca="1" si="7"/>
        <v>11.780791186239096</v>
      </c>
    </row>
    <row r="21" spans="1:11" x14ac:dyDescent="0.2">
      <c r="A21">
        <v>5000</v>
      </c>
      <c r="B21" s="6">
        <f t="shared" si="0"/>
        <v>13.390431660675905</v>
      </c>
      <c r="C21">
        <f t="shared" si="5"/>
        <v>18</v>
      </c>
      <c r="D21" s="6">
        <f t="shared" si="1"/>
        <v>13.390431660675905</v>
      </c>
      <c r="E21" s="6">
        <f t="shared" si="2"/>
        <v>35</v>
      </c>
      <c r="F21" s="6">
        <f t="shared" si="3"/>
        <v>0.42469065708144882</v>
      </c>
      <c r="G21" s="1">
        <v>50</v>
      </c>
      <c r="H21">
        <f>Sheet1!C41</f>
        <v>0</v>
      </c>
      <c r="I21">
        <f ca="1">Sheet3!E29</f>
        <v>0</v>
      </c>
      <c r="J21">
        <f t="shared" si="6"/>
        <v>0</v>
      </c>
      <c r="K21" s="6">
        <f t="shared" ca="1" si="7"/>
        <v>13.390431660675905</v>
      </c>
    </row>
  </sheetData>
  <sheetProtection password="C9BC" sheet="1" objects="1" scenarios="1"/>
  <customSheetViews>
    <customSheetView guid="{1A5E5CF9-8CE4-402A-94DE-9597AA20B551}" state="hidden">
      <selection activeCell="L11" sqref="L11"/>
      <pageMargins left="0.75" right="0.75" top="1" bottom="1" header="0.5" footer="0.5"/>
      <headerFooter alignWithMargins="0"/>
    </customSheetView>
    <customSheetView guid="{5801231D-5E51-41F3-BF91-F6D58DB46E8D}" state="hidden">
      <selection activeCell="L11" sqref="L11"/>
      <pageMargins left="0.75" right="0.75" top="1" bottom="1" header="0.5" footer="0.5"/>
      <headerFooter alignWithMargins="0"/>
    </customSheetView>
    <customSheetView guid="{BBE139EF-37DB-4123-AB9B-6C1D6B71356E}" state="hidden">
      <selection activeCell="L11" sqref="L11"/>
      <pageMargins left="0.75" right="0.75" top="1" bottom="1" header="0.5" footer="0.5"/>
      <headerFooter alignWithMargins="0"/>
    </customSheetView>
    <customSheetView guid="{2E477797-535B-4F99-A994-982B34788FEC}" state="hidden">
      <selection activeCell="L11" sqref="L11"/>
      <pageMargins left="0.75" right="0.75" top="1" bottom="1" header="0.5" footer="0.5"/>
      <headerFooter alignWithMargins="0"/>
    </customSheetView>
    <customSheetView guid="{B1D96C90-7FD0-4F69-99C7-4CC34DA7E0EB}" state="hidden">
      <selection activeCell="L11" sqref="L11"/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0"/>
  <sheetViews>
    <sheetView workbookViewId="0">
      <selection activeCell="J10" sqref="J10"/>
    </sheetView>
  </sheetViews>
  <sheetFormatPr defaultRowHeight="12.75" x14ac:dyDescent="0.2"/>
  <sheetData>
    <row r="1" spans="1:15" x14ac:dyDescent="0.2">
      <c r="A1" s="15">
        <f>'Double-Same'!J2</f>
        <v>0</v>
      </c>
      <c r="B1">
        <f>IF(A1&lt;G1,F1,IF(A1&lt;H1,G1,IF(A1&lt;I1,H1,IF(A1&lt;J1,I1,IF(A1&lt;K1,J1,IF(A1&lt;L1,K1,IF(A1&lt;M1,L1,IF(A1&lt;N1,M1,N1))))))))</f>
        <v>20</v>
      </c>
      <c r="F1">
        <v>20</v>
      </c>
      <c r="G1">
        <v>30</v>
      </c>
      <c r="H1">
        <v>50</v>
      </c>
      <c r="I1">
        <v>70</v>
      </c>
      <c r="J1">
        <v>100</v>
      </c>
      <c r="K1">
        <v>120</v>
      </c>
      <c r="L1">
        <v>200</v>
      </c>
      <c r="M1">
        <v>240</v>
      </c>
      <c r="N1">
        <v>400</v>
      </c>
    </row>
    <row r="2" spans="1:15" x14ac:dyDescent="0.2">
      <c r="B2">
        <f>HLOOKUP(B1,F1:N2,2)</f>
        <v>2.3330000000000002</v>
      </c>
      <c r="F2">
        <v>2.3330000000000002</v>
      </c>
      <c r="G2">
        <v>2.6669999999999998</v>
      </c>
      <c r="H2">
        <v>3</v>
      </c>
      <c r="I2">
        <v>3.3330000000000002</v>
      </c>
      <c r="J2">
        <v>3.6669999999999998</v>
      </c>
      <c r="K2">
        <v>4</v>
      </c>
      <c r="L2">
        <v>4.3330000000000002</v>
      </c>
      <c r="M2">
        <v>4.6669999999999998</v>
      </c>
      <c r="N2">
        <v>5</v>
      </c>
    </row>
    <row r="3" spans="1:15" x14ac:dyDescent="0.2">
      <c r="A3" s="10"/>
      <c r="B3" s="11" t="s">
        <v>43</v>
      </c>
      <c r="D3">
        <v>0</v>
      </c>
      <c r="E3" s="7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</row>
    <row r="4" spans="1:15" x14ac:dyDescent="0.2">
      <c r="A4" s="25">
        <f ca="1">Sheet1!A1</f>
        <v>0</v>
      </c>
      <c r="B4" s="12" t="s">
        <v>41</v>
      </c>
      <c r="D4">
        <v>1</v>
      </c>
      <c r="E4" s="15">
        <f ca="1">IF($A$4=1,'Double-Same'!R6,IF($A$4=2,'Double-Dif'!R6,0))</f>
        <v>0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</row>
    <row r="5" spans="1:15" x14ac:dyDescent="0.2">
      <c r="A5" s="13"/>
      <c r="B5" s="14" t="s">
        <v>42</v>
      </c>
      <c r="D5">
        <v>2</v>
      </c>
      <c r="E5" s="15">
        <f ca="1">IF($A$4=1,'Double-Same'!R7,IF($A$4=2,'Double-Dif'!R7,0))</f>
        <v>0</v>
      </c>
      <c r="F5">
        <v>3.3330000000000002</v>
      </c>
      <c r="G5">
        <v>3.6669999999999998</v>
      </c>
      <c r="H5">
        <v>4</v>
      </c>
      <c r="I5">
        <v>4.3330000000000002</v>
      </c>
      <c r="J5">
        <v>4.6669999999999998</v>
      </c>
      <c r="K5">
        <v>5</v>
      </c>
      <c r="L5">
        <v>5.3330000000000002</v>
      </c>
      <c r="M5">
        <v>5.6669999999999998</v>
      </c>
      <c r="N5">
        <v>6</v>
      </c>
    </row>
    <row r="6" spans="1:15" x14ac:dyDescent="0.2">
      <c r="D6">
        <v>3</v>
      </c>
      <c r="E6" s="15">
        <f ca="1">IF($A$4=1,'Double-Same'!R8,IF($A$4=2,'Double-Dif'!R8,0))</f>
        <v>0</v>
      </c>
      <c r="F6">
        <v>5.6660000000000004</v>
      </c>
      <c r="G6">
        <v>6.3339999999999996</v>
      </c>
      <c r="H6">
        <v>7</v>
      </c>
      <c r="I6">
        <v>7.6660000000000004</v>
      </c>
      <c r="J6">
        <v>8.3339999999999996</v>
      </c>
      <c r="K6">
        <v>9</v>
      </c>
      <c r="L6">
        <v>9.6660000000000004</v>
      </c>
      <c r="M6">
        <v>10.334</v>
      </c>
      <c r="N6">
        <v>11</v>
      </c>
    </row>
    <row r="7" spans="1:15" x14ac:dyDescent="0.2">
      <c r="D7">
        <v>4</v>
      </c>
      <c r="E7" s="15">
        <f ca="1">IF($A$4=1,'Double-Same'!R9,IF($A$4=2,'Double-Dif'!R9,0))</f>
        <v>0</v>
      </c>
      <c r="F7">
        <v>7.9990000000000006</v>
      </c>
      <c r="G7">
        <v>9.0009999999999994</v>
      </c>
      <c r="H7">
        <v>10</v>
      </c>
      <c r="I7">
        <v>10.999000000000001</v>
      </c>
      <c r="J7">
        <v>12.000999999999999</v>
      </c>
      <c r="K7">
        <v>13</v>
      </c>
      <c r="L7">
        <v>13.999000000000001</v>
      </c>
      <c r="M7">
        <v>15.000999999999999</v>
      </c>
      <c r="N7">
        <v>16</v>
      </c>
    </row>
    <row r="11" spans="1:15" x14ac:dyDescent="0.2">
      <c r="B11">
        <f ca="1">IF($A12&gt;$E$7,$E$7,IF($A12&gt;$E$6,$E$6,IF($A12&gt;$E$5,$E$5,IF($A12&gt;$E$4,$E$4,0))))</f>
        <v>0</v>
      </c>
      <c r="C11">
        <f ca="1">IF(B11=MAX($B$11:$B$29),B11,IF(B11=B10,0,B11))</f>
        <v>0</v>
      </c>
      <c r="E11">
        <f>HLOOKUP($B$1,$F$1:$N$29,O11)</f>
        <v>0</v>
      </c>
      <c r="F11">
        <f t="shared" ref="F11:F27" ca="1" si="0">VLOOKUP($C11,$E$3:$N$7,2)</f>
        <v>7.9990000000000006</v>
      </c>
      <c r="G11">
        <f t="shared" ref="G11:N26" ca="1" si="1">VLOOKUP($C11,$E$3:$N$7,2)</f>
        <v>7.9990000000000006</v>
      </c>
      <c r="H11">
        <f t="shared" ca="1" si="1"/>
        <v>7.9990000000000006</v>
      </c>
      <c r="I11">
        <f t="shared" ca="1" si="1"/>
        <v>7.9990000000000006</v>
      </c>
      <c r="J11">
        <f t="shared" ca="1" si="1"/>
        <v>7.9990000000000006</v>
      </c>
      <c r="K11">
        <f t="shared" ca="1" si="1"/>
        <v>7.9990000000000006</v>
      </c>
      <c r="L11">
        <f t="shared" ca="1" si="1"/>
        <v>7.9990000000000006</v>
      </c>
      <c r="M11">
        <f t="shared" ca="1" si="1"/>
        <v>7.9990000000000006</v>
      </c>
      <c r="N11">
        <f t="shared" ca="1" si="1"/>
        <v>7.9990000000000006</v>
      </c>
      <c r="O11">
        <v>10</v>
      </c>
    </row>
    <row r="12" spans="1:15" x14ac:dyDescent="0.2">
      <c r="A12">
        <v>100</v>
      </c>
      <c r="B12">
        <f ca="1">IF($A13&gt;$E$7,$E$7,IF($A13&gt;$E$6,$E$6,IF($A13&gt;$E$5,$E$5,IF($A13&gt;$E$4,$E$4,0))))</f>
        <v>0</v>
      </c>
      <c r="C12">
        <f ca="1">IF(B12=MAX($B$11:$B$29),B12,IF(B12=B11,A12,B12))</f>
        <v>0</v>
      </c>
      <c r="E12">
        <f ca="1">IF(B12=0,0,IF(C12=B12,(HLOOKUP($B$1,$F$1:$N$29,O12)),$B$2*LOG(C12/C11,2)+E11))</f>
        <v>0</v>
      </c>
      <c r="F12">
        <f t="shared" ca="1" si="0"/>
        <v>7.9990000000000006</v>
      </c>
      <c r="G12">
        <f t="shared" ca="1" si="1"/>
        <v>7.9990000000000006</v>
      </c>
      <c r="H12">
        <f t="shared" ca="1" si="1"/>
        <v>7.9990000000000006</v>
      </c>
      <c r="I12">
        <f t="shared" ca="1" si="1"/>
        <v>7.9990000000000006</v>
      </c>
      <c r="J12">
        <f t="shared" ca="1" si="1"/>
        <v>7.9990000000000006</v>
      </c>
      <c r="K12">
        <f t="shared" ca="1" si="1"/>
        <v>7.9990000000000006</v>
      </c>
      <c r="L12">
        <f t="shared" ca="1" si="1"/>
        <v>7.9990000000000006</v>
      </c>
      <c r="M12">
        <f t="shared" ca="1" si="1"/>
        <v>7.9990000000000006</v>
      </c>
      <c r="N12">
        <f t="shared" ca="1" si="1"/>
        <v>7.9990000000000006</v>
      </c>
      <c r="O12">
        <f>O11+1</f>
        <v>11</v>
      </c>
    </row>
    <row r="13" spans="1:15" x14ac:dyDescent="0.2">
      <c r="A13">
        <v>125</v>
      </c>
      <c r="B13">
        <f ca="1">IF($A14&gt;$E$7,$E$7,IF($A14&gt;$E$6,$E$6,IF($A14&gt;$E$5,$E$5,IF($A14&gt;$E$4,$E$4,0))))</f>
        <v>0</v>
      </c>
      <c r="C13">
        <f t="shared" ref="C13:C30" ca="1" si="2">IF(B13=MAX($B$11:$B$29),B13,IF(B13=B12,A13,B13))</f>
        <v>0</v>
      </c>
      <c r="E13">
        <f t="shared" ref="E13:E29" ca="1" si="3">IF(B13=0,0,IF(C13=B13,(HLOOKUP($B$1,$F$1:$N$29,O13)),$B$2*LOG(C13/C12,2)+E12))</f>
        <v>0</v>
      </c>
      <c r="F13">
        <f t="shared" ca="1" si="0"/>
        <v>7.9990000000000006</v>
      </c>
      <c r="G13">
        <f t="shared" ca="1" si="1"/>
        <v>7.9990000000000006</v>
      </c>
      <c r="H13">
        <f t="shared" ca="1" si="1"/>
        <v>7.9990000000000006</v>
      </c>
      <c r="I13">
        <f t="shared" ca="1" si="1"/>
        <v>7.9990000000000006</v>
      </c>
      <c r="J13">
        <f t="shared" ca="1" si="1"/>
        <v>7.9990000000000006</v>
      </c>
      <c r="K13">
        <f t="shared" ca="1" si="1"/>
        <v>7.9990000000000006</v>
      </c>
      <c r="L13">
        <f t="shared" ca="1" si="1"/>
        <v>7.9990000000000006</v>
      </c>
      <c r="M13">
        <f t="shared" ca="1" si="1"/>
        <v>7.9990000000000006</v>
      </c>
      <c r="N13">
        <f t="shared" ca="1" si="1"/>
        <v>7.9990000000000006</v>
      </c>
      <c r="O13">
        <f t="shared" ref="O13:O29" si="4">O12+1</f>
        <v>12</v>
      </c>
    </row>
    <row r="14" spans="1:15" x14ac:dyDescent="0.2">
      <c r="A14">
        <v>160</v>
      </c>
      <c r="B14">
        <f t="shared" ref="B14:B30" ca="1" si="5">IF($A15&gt;$E$7,$E$7,IF($A15&gt;$E$6,$E$6,IF($A15&gt;$E$5,$E$5,IF($A15&gt;$E$4,$E$4,0))))</f>
        <v>0</v>
      </c>
      <c r="C14">
        <f ca="1">IF(B14=MAX($B$11:$B$29),B14,IF(B14=B13,A14,B14))</f>
        <v>0</v>
      </c>
      <c r="E14">
        <f t="shared" ca="1" si="3"/>
        <v>0</v>
      </c>
      <c r="F14">
        <f t="shared" ca="1" si="0"/>
        <v>7.9990000000000006</v>
      </c>
      <c r="G14">
        <f t="shared" ca="1" si="1"/>
        <v>7.9990000000000006</v>
      </c>
      <c r="H14">
        <f t="shared" ca="1" si="1"/>
        <v>7.9990000000000006</v>
      </c>
      <c r="I14">
        <f t="shared" ca="1" si="1"/>
        <v>7.9990000000000006</v>
      </c>
      <c r="J14">
        <f t="shared" ca="1" si="1"/>
        <v>7.9990000000000006</v>
      </c>
      <c r="K14">
        <f t="shared" ca="1" si="1"/>
        <v>7.9990000000000006</v>
      </c>
      <c r="L14">
        <f t="shared" ca="1" si="1"/>
        <v>7.9990000000000006</v>
      </c>
      <c r="M14">
        <f t="shared" ca="1" si="1"/>
        <v>7.9990000000000006</v>
      </c>
      <c r="N14">
        <f t="shared" ca="1" si="1"/>
        <v>7.9990000000000006</v>
      </c>
      <c r="O14">
        <f t="shared" si="4"/>
        <v>13</v>
      </c>
    </row>
    <row r="15" spans="1:15" x14ac:dyDescent="0.2">
      <c r="A15">
        <v>200</v>
      </c>
      <c r="B15">
        <f t="shared" ca="1" si="5"/>
        <v>0</v>
      </c>
      <c r="C15">
        <f ca="1">IF(B15=MAX($B$11:$B$29),B15,IF(B15=B14,A15,B15))</f>
        <v>0</v>
      </c>
      <c r="E15">
        <f t="shared" ca="1" si="3"/>
        <v>0</v>
      </c>
      <c r="F15">
        <f t="shared" ca="1" si="0"/>
        <v>7.9990000000000006</v>
      </c>
      <c r="G15">
        <f t="shared" ca="1" si="1"/>
        <v>7.9990000000000006</v>
      </c>
      <c r="H15">
        <f t="shared" ca="1" si="1"/>
        <v>7.9990000000000006</v>
      </c>
      <c r="I15">
        <f t="shared" ca="1" si="1"/>
        <v>7.9990000000000006</v>
      </c>
      <c r="J15">
        <f t="shared" ca="1" si="1"/>
        <v>7.9990000000000006</v>
      </c>
      <c r="K15">
        <f t="shared" ca="1" si="1"/>
        <v>7.9990000000000006</v>
      </c>
      <c r="L15">
        <f t="shared" ca="1" si="1"/>
        <v>7.9990000000000006</v>
      </c>
      <c r="M15">
        <f t="shared" ca="1" si="1"/>
        <v>7.9990000000000006</v>
      </c>
      <c r="N15">
        <f t="shared" ca="1" si="1"/>
        <v>7.9990000000000006</v>
      </c>
      <c r="O15">
        <f t="shared" si="4"/>
        <v>14</v>
      </c>
    </row>
    <row r="16" spans="1:15" x14ac:dyDescent="0.2">
      <c r="A16">
        <v>250</v>
      </c>
      <c r="B16">
        <f t="shared" ca="1" si="5"/>
        <v>0</v>
      </c>
      <c r="C16">
        <f t="shared" ca="1" si="2"/>
        <v>0</v>
      </c>
      <c r="E16">
        <f t="shared" ca="1" si="3"/>
        <v>0</v>
      </c>
      <c r="F16">
        <f t="shared" ca="1" si="0"/>
        <v>7.9990000000000006</v>
      </c>
      <c r="G16">
        <f t="shared" ca="1" si="1"/>
        <v>7.9990000000000006</v>
      </c>
      <c r="H16">
        <f t="shared" ca="1" si="1"/>
        <v>7.9990000000000006</v>
      </c>
      <c r="I16">
        <f t="shared" ca="1" si="1"/>
        <v>7.9990000000000006</v>
      </c>
      <c r="J16">
        <f t="shared" ca="1" si="1"/>
        <v>7.9990000000000006</v>
      </c>
      <c r="K16">
        <f t="shared" ca="1" si="1"/>
        <v>7.9990000000000006</v>
      </c>
      <c r="L16">
        <f t="shared" ca="1" si="1"/>
        <v>7.9990000000000006</v>
      </c>
      <c r="M16">
        <f t="shared" ca="1" si="1"/>
        <v>7.9990000000000006</v>
      </c>
      <c r="N16">
        <f t="shared" ca="1" si="1"/>
        <v>7.9990000000000006</v>
      </c>
      <c r="O16">
        <f t="shared" si="4"/>
        <v>15</v>
      </c>
    </row>
    <row r="17" spans="1:15" x14ac:dyDescent="0.2">
      <c r="A17">
        <v>320</v>
      </c>
      <c r="B17">
        <f t="shared" ca="1" si="5"/>
        <v>0</v>
      </c>
      <c r="C17">
        <f t="shared" ca="1" si="2"/>
        <v>0</v>
      </c>
      <c r="E17">
        <f t="shared" ca="1" si="3"/>
        <v>0</v>
      </c>
      <c r="F17">
        <f t="shared" ca="1" si="0"/>
        <v>7.9990000000000006</v>
      </c>
      <c r="G17">
        <f t="shared" ca="1" si="1"/>
        <v>7.9990000000000006</v>
      </c>
      <c r="H17">
        <f t="shared" ca="1" si="1"/>
        <v>7.9990000000000006</v>
      </c>
      <c r="I17">
        <f t="shared" ca="1" si="1"/>
        <v>7.9990000000000006</v>
      </c>
      <c r="J17">
        <f t="shared" ca="1" si="1"/>
        <v>7.9990000000000006</v>
      </c>
      <c r="K17">
        <f t="shared" ca="1" si="1"/>
        <v>7.9990000000000006</v>
      </c>
      <c r="L17">
        <f t="shared" ca="1" si="1"/>
        <v>7.9990000000000006</v>
      </c>
      <c r="M17">
        <f t="shared" ca="1" si="1"/>
        <v>7.9990000000000006</v>
      </c>
      <c r="N17">
        <f t="shared" ca="1" si="1"/>
        <v>7.9990000000000006</v>
      </c>
      <c r="O17">
        <f t="shared" si="4"/>
        <v>16</v>
      </c>
    </row>
    <row r="18" spans="1:15" x14ac:dyDescent="0.2">
      <c r="A18">
        <v>400</v>
      </c>
      <c r="B18">
        <f t="shared" ca="1" si="5"/>
        <v>0</v>
      </c>
      <c r="C18">
        <f t="shared" ca="1" si="2"/>
        <v>0</v>
      </c>
      <c r="E18">
        <f t="shared" ca="1" si="3"/>
        <v>0</v>
      </c>
      <c r="F18">
        <f t="shared" ca="1" si="0"/>
        <v>7.9990000000000006</v>
      </c>
      <c r="G18">
        <f t="shared" ca="1" si="1"/>
        <v>7.9990000000000006</v>
      </c>
      <c r="H18">
        <f t="shared" ca="1" si="1"/>
        <v>7.9990000000000006</v>
      </c>
      <c r="I18">
        <f t="shared" ca="1" si="1"/>
        <v>7.9990000000000006</v>
      </c>
      <c r="J18">
        <f t="shared" ca="1" si="1"/>
        <v>7.9990000000000006</v>
      </c>
      <c r="K18">
        <f t="shared" ca="1" si="1"/>
        <v>7.9990000000000006</v>
      </c>
      <c r="L18">
        <f t="shared" ca="1" si="1"/>
        <v>7.9990000000000006</v>
      </c>
      <c r="M18">
        <f t="shared" ca="1" si="1"/>
        <v>7.9990000000000006</v>
      </c>
      <c r="N18">
        <f t="shared" ca="1" si="1"/>
        <v>7.9990000000000006</v>
      </c>
      <c r="O18">
        <f t="shared" si="4"/>
        <v>17</v>
      </c>
    </row>
    <row r="19" spans="1:15" x14ac:dyDescent="0.2">
      <c r="A19">
        <v>500</v>
      </c>
      <c r="B19">
        <f t="shared" ca="1" si="5"/>
        <v>0</v>
      </c>
      <c r="C19">
        <f t="shared" ca="1" si="2"/>
        <v>0</v>
      </c>
      <c r="E19">
        <f t="shared" ca="1" si="3"/>
        <v>0</v>
      </c>
      <c r="F19">
        <f t="shared" ca="1" si="0"/>
        <v>7.9990000000000006</v>
      </c>
      <c r="G19">
        <f t="shared" ca="1" si="1"/>
        <v>7.9990000000000006</v>
      </c>
      <c r="H19">
        <f t="shared" ca="1" si="1"/>
        <v>7.9990000000000006</v>
      </c>
      <c r="I19">
        <f t="shared" ca="1" si="1"/>
        <v>7.9990000000000006</v>
      </c>
      <c r="J19">
        <f t="shared" ca="1" si="1"/>
        <v>7.9990000000000006</v>
      </c>
      <c r="K19">
        <f t="shared" ca="1" si="1"/>
        <v>7.9990000000000006</v>
      </c>
      <c r="L19">
        <f t="shared" ca="1" si="1"/>
        <v>7.9990000000000006</v>
      </c>
      <c r="M19">
        <f t="shared" ca="1" si="1"/>
        <v>7.9990000000000006</v>
      </c>
      <c r="N19">
        <f t="shared" ca="1" si="1"/>
        <v>7.9990000000000006</v>
      </c>
      <c r="O19">
        <f t="shared" si="4"/>
        <v>18</v>
      </c>
    </row>
    <row r="20" spans="1:15" x14ac:dyDescent="0.2">
      <c r="A20">
        <v>630</v>
      </c>
      <c r="B20">
        <f t="shared" ca="1" si="5"/>
        <v>0</v>
      </c>
      <c r="C20">
        <f t="shared" ca="1" si="2"/>
        <v>0</v>
      </c>
      <c r="E20">
        <f t="shared" ca="1" si="3"/>
        <v>0</v>
      </c>
      <c r="F20">
        <f t="shared" ca="1" si="0"/>
        <v>7.9990000000000006</v>
      </c>
      <c r="G20">
        <f t="shared" ca="1" si="1"/>
        <v>7.9990000000000006</v>
      </c>
      <c r="H20">
        <f t="shared" ca="1" si="1"/>
        <v>7.9990000000000006</v>
      </c>
      <c r="I20">
        <f t="shared" ca="1" si="1"/>
        <v>7.9990000000000006</v>
      </c>
      <c r="J20">
        <f t="shared" ca="1" si="1"/>
        <v>7.9990000000000006</v>
      </c>
      <c r="K20">
        <f t="shared" ca="1" si="1"/>
        <v>7.9990000000000006</v>
      </c>
      <c r="L20">
        <f t="shared" ca="1" si="1"/>
        <v>7.9990000000000006</v>
      </c>
      <c r="M20">
        <f t="shared" ca="1" si="1"/>
        <v>7.9990000000000006</v>
      </c>
      <c r="N20">
        <f t="shared" ca="1" si="1"/>
        <v>7.9990000000000006</v>
      </c>
      <c r="O20">
        <f t="shared" si="4"/>
        <v>19</v>
      </c>
    </row>
    <row r="21" spans="1:15" x14ac:dyDescent="0.2">
      <c r="A21">
        <v>800</v>
      </c>
      <c r="B21">
        <f t="shared" ca="1" si="5"/>
        <v>0</v>
      </c>
      <c r="C21">
        <f t="shared" ca="1" si="2"/>
        <v>0</v>
      </c>
      <c r="E21">
        <f t="shared" ca="1" si="3"/>
        <v>0</v>
      </c>
      <c r="F21">
        <f t="shared" ca="1" si="0"/>
        <v>7.9990000000000006</v>
      </c>
      <c r="G21">
        <f t="shared" ca="1" si="1"/>
        <v>7.9990000000000006</v>
      </c>
      <c r="H21">
        <f t="shared" ca="1" si="1"/>
        <v>7.9990000000000006</v>
      </c>
      <c r="I21">
        <f t="shared" ca="1" si="1"/>
        <v>7.9990000000000006</v>
      </c>
      <c r="J21">
        <f t="shared" ca="1" si="1"/>
        <v>7.9990000000000006</v>
      </c>
      <c r="K21">
        <f t="shared" ca="1" si="1"/>
        <v>7.9990000000000006</v>
      </c>
      <c r="L21">
        <f t="shared" ca="1" si="1"/>
        <v>7.9990000000000006</v>
      </c>
      <c r="M21">
        <f t="shared" ca="1" si="1"/>
        <v>7.9990000000000006</v>
      </c>
      <c r="N21">
        <f t="shared" ca="1" si="1"/>
        <v>7.9990000000000006</v>
      </c>
      <c r="O21">
        <f t="shared" si="4"/>
        <v>20</v>
      </c>
    </row>
    <row r="22" spans="1:15" x14ac:dyDescent="0.2">
      <c r="A22">
        <v>1000</v>
      </c>
      <c r="B22">
        <f t="shared" ca="1" si="5"/>
        <v>0</v>
      </c>
      <c r="C22">
        <f t="shared" ca="1" si="2"/>
        <v>0</v>
      </c>
      <c r="E22">
        <f t="shared" ca="1" si="3"/>
        <v>0</v>
      </c>
      <c r="F22">
        <f t="shared" ca="1" si="0"/>
        <v>7.9990000000000006</v>
      </c>
      <c r="G22">
        <f t="shared" ca="1" si="1"/>
        <v>7.9990000000000006</v>
      </c>
      <c r="H22">
        <f t="shared" ca="1" si="1"/>
        <v>7.9990000000000006</v>
      </c>
      <c r="I22">
        <f t="shared" ca="1" si="1"/>
        <v>7.9990000000000006</v>
      </c>
      <c r="J22">
        <f t="shared" ca="1" si="1"/>
        <v>7.9990000000000006</v>
      </c>
      <c r="K22">
        <f t="shared" ca="1" si="1"/>
        <v>7.9990000000000006</v>
      </c>
      <c r="L22">
        <f t="shared" ca="1" si="1"/>
        <v>7.9990000000000006</v>
      </c>
      <c r="M22">
        <f t="shared" ca="1" si="1"/>
        <v>7.9990000000000006</v>
      </c>
      <c r="N22">
        <f t="shared" ca="1" si="1"/>
        <v>7.9990000000000006</v>
      </c>
      <c r="O22">
        <f t="shared" si="4"/>
        <v>21</v>
      </c>
    </row>
    <row r="23" spans="1:15" x14ac:dyDescent="0.2">
      <c r="A23">
        <v>1250</v>
      </c>
      <c r="B23">
        <f t="shared" ca="1" si="5"/>
        <v>0</v>
      </c>
      <c r="C23">
        <f t="shared" ca="1" si="2"/>
        <v>0</v>
      </c>
      <c r="E23">
        <f t="shared" ca="1" si="3"/>
        <v>0</v>
      </c>
      <c r="F23">
        <f t="shared" ca="1" si="0"/>
        <v>7.9990000000000006</v>
      </c>
      <c r="G23">
        <f t="shared" ca="1" si="1"/>
        <v>7.9990000000000006</v>
      </c>
      <c r="H23">
        <f t="shared" ca="1" si="1"/>
        <v>7.9990000000000006</v>
      </c>
      <c r="I23">
        <f t="shared" ca="1" si="1"/>
        <v>7.9990000000000006</v>
      </c>
      <c r="J23">
        <f t="shared" ca="1" si="1"/>
        <v>7.9990000000000006</v>
      </c>
      <c r="K23">
        <f t="shared" ca="1" si="1"/>
        <v>7.9990000000000006</v>
      </c>
      <c r="L23">
        <f t="shared" ca="1" si="1"/>
        <v>7.9990000000000006</v>
      </c>
      <c r="M23">
        <f t="shared" ca="1" si="1"/>
        <v>7.9990000000000006</v>
      </c>
      <c r="N23">
        <f t="shared" ca="1" si="1"/>
        <v>7.9990000000000006</v>
      </c>
      <c r="O23">
        <f t="shared" si="4"/>
        <v>22</v>
      </c>
    </row>
    <row r="24" spans="1:15" x14ac:dyDescent="0.2">
      <c r="A24">
        <v>1600</v>
      </c>
      <c r="B24">
        <f t="shared" ca="1" si="5"/>
        <v>0</v>
      </c>
      <c r="C24">
        <f t="shared" ca="1" si="2"/>
        <v>0</v>
      </c>
      <c r="E24">
        <f t="shared" ca="1" si="3"/>
        <v>0</v>
      </c>
      <c r="F24">
        <f t="shared" ca="1" si="0"/>
        <v>7.9990000000000006</v>
      </c>
      <c r="G24">
        <f t="shared" ca="1" si="1"/>
        <v>7.9990000000000006</v>
      </c>
      <c r="H24">
        <f t="shared" ca="1" si="1"/>
        <v>7.9990000000000006</v>
      </c>
      <c r="I24">
        <f t="shared" ca="1" si="1"/>
        <v>7.9990000000000006</v>
      </c>
      <c r="J24">
        <f t="shared" ca="1" si="1"/>
        <v>7.9990000000000006</v>
      </c>
      <c r="K24">
        <f t="shared" ca="1" si="1"/>
        <v>7.9990000000000006</v>
      </c>
      <c r="L24">
        <f t="shared" ca="1" si="1"/>
        <v>7.9990000000000006</v>
      </c>
      <c r="M24">
        <f t="shared" ca="1" si="1"/>
        <v>7.9990000000000006</v>
      </c>
      <c r="N24">
        <f t="shared" ca="1" si="1"/>
        <v>7.9990000000000006</v>
      </c>
      <c r="O24">
        <f t="shared" si="4"/>
        <v>23</v>
      </c>
    </row>
    <row r="25" spans="1:15" x14ac:dyDescent="0.2">
      <c r="A25">
        <v>2000</v>
      </c>
      <c r="B25">
        <f t="shared" ca="1" si="5"/>
        <v>0</v>
      </c>
      <c r="C25">
        <f t="shared" ca="1" si="2"/>
        <v>0</v>
      </c>
      <c r="E25">
        <f t="shared" ca="1" si="3"/>
        <v>0</v>
      </c>
      <c r="F25">
        <f t="shared" ca="1" si="0"/>
        <v>7.9990000000000006</v>
      </c>
      <c r="G25">
        <f t="shared" ca="1" si="1"/>
        <v>7.9990000000000006</v>
      </c>
      <c r="H25">
        <f t="shared" ca="1" si="1"/>
        <v>7.9990000000000006</v>
      </c>
      <c r="I25">
        <f t="shared" ca="1" si="1"/>
        <v>7.9990000000000006</v>
      </c>
      <c r="J25">
        <f t="shared" ca="1" si="1"/>
        <v>7.9990000000000006</v>
      </c>
      <c r="K25">
        <f t="shared" ca="1" si="1"/>
        <v>7.9990000000000006</v>
      </c>
      <c r="L25">
        <f t="shared" ca="1" si="1"/>
        <v>7.9990000000000006</v>
      </c>
      <c r="M25">
        <f t="shared" ca="1" si="1"/>
        <v>7.9990000000000006</v>
      </c>
      <c r="N25">
        <f t="shared" ca="1" si="1"/>
        <v>7.9990000000000006</v>
      </c>
      <c r="O25">
        <f t="shared" si="4"/>
        <v>24</v>
      </c>
    </row>
    <row r="26" spans="1:15" x14ac:dyDescent="0.2">
      <c r="A26">
        <v>2500</v>
      </c>
      <c r="B26">
        <f t="shared" ca="1" si="5"/>
        <v>0</v>
      </c>
      <c r="C26">
        <f t="shared" ca="1" si="2"/>
        <v>0</v>
      </c>
      <c r="E26">
        <f t="shared" ca="1" si="3"/>
        <v>0</v>
      </c>
      <c r="F26">
        <f t="shared" ca="1" si="0"/>
        <v>7.9990000000000006</v>
      </c>
      <c r="G26">
        <f t="shared" ca="1" si="1"/>
        <v>7.9990000000000006</v>
      </c>
      <c r="H26">
        <f t="shared" ca="1" si="1"/>
        <v>7.9990000000000006</v>
      </c>
      <c r="I26">
        <f t="shared" ca="1" si="1"/>
        <v>7.9990000000000006</v>
      </c>
      <c r="J26">
        <f t="shared" ca="1" si="1"/>
        <v>7.9990000000000006</v>
      </c>
      <c r="K26">
        <f t="shared" ca="1" si="1"/>
        <v>7.9990000000000006</v>
      </c>
      <c r="L26">
        <f t="shared" ca="1" si="1"/>
        <v>7.9990000000000006</v>
      </c>
      <c r="M26">
        <f t="shared" ca="1" si="1"/>
        <v>7.9990000000000006</v>
      </c>
      <c r="N26">
        <f t="shared" ca="1" si="1"/>
        <v>7.9990000000000006</v>
      </c>
      <c r="O26">
        <f t="shared" si="4"/>
        <v>25</v>
      </c>
    </row>
    <row r="27" spans="1:15" x14ac:dyDescent="0.2">
      <c r="A27">
        <v>3200</v>
      </c>
      <c r="B27">
        <f t="shared" ca="1" si="5"/>
        <v>0</v>
      </c>
      <c r="C27">
        <f t="shared" ca="1" si="2"/>
        <v>0</v>
      </c>
      <c r="E27">
        <f t="shared" ca="1" si="3"/>
        <v>0</v>
      </c>
      <c r="F27">
        <f t="shared" ca="1" si="0"/>
        <v>7.9990000000000006</v>
      </c>
      <c r="G27">
        <f t="shared" ref="G27:N27" ca="1" si="6">VLOOKUP($C27,$E$3:$N$7,2)</f>
        <v>7.9990000000000006</v>
      </c>
      <c r="H27">
        <f t="shared" ca="1" si="6"/>
        <v>7.9990000000000006</v>
      </c>
      <c r="I27">
        <f t="shared" ca="1" si="6"/>
        <v>7.9990000000000006</v>
      </c>
      <c r="J27">
        <f t="shared" ca="1" si="6"/>
        <v>7.9990000000000006</v>
      </c>
      <c r="K27">
        <f t="shared" ca="1" si="6"/>
        <v>7.9990000000000006</v>
      </c>
      <c r="L27">
        <f t="shared" ca="1" si="6"/>
        <v>7.9990000000000006</v>
      </c>
      <c r="M27">
        <f t="shared" ca="1" si="6"/>
        <v>7.9990000000000006</v>
      </c>
      <c r="N27">
        <f t="shared" ca="1" si="6"/>
        <v>7.9990000000000006</v>
      </c>
      <c r="O27">
        <f t="shared" si="4"/>
        <v>26</v>
      </c>
    </row>
    <row r="28" spans="1:15" x14ac:dyDescent="0.2">
      <c r="A28">
        <v>4000</v>
      </c>
      <c r="B28">
        <f t="shared" ca="1" si="5"/>
        <v>0</v>
      </c>
      <c r="C28">
        <f t="shared" ca="1" si="2"/>
        <v>0</v>
      </c>
      <c r="E28">
        <f t="shared" ca="1" si="3"/>
        <v>0</v>
      </c>
      <c r="F28">
        <f t="shared" ref="F28:N29" ca="1" si="7">VLOOKUP($C28,$E$3:$N$7,2)</f>
        <v>7.9990000000000006</v>
      </c>
      <c r="G28">
        <f t="shared" ca="1" si="7"/>
        <v>7.9990000000000006</v>
      </c>
      <c r="H28">
        <f t="shared" ca="1" si="7"/>
        <v>7.9990000000000006</v>
      </c>
      <c r="I28">
        <f t="shared" ca="1" si="7"/>
        <v>7.9990000000000006</v>
      </c>
      <c r="J28">
        <f t="shared" ca="1" si="7"/>
        <v>7.9990000000000006</v>
      </c>
      <c r="K28">
        <f t="shared" ca="1" si="7"/>
        <v>7.9990000000000006</v>
      </c>
      <c r="L28">
        <f t="shared" ca="1" si="7"/>
        <v>7.9990000000000006</v>
      </c>
      <c r="M28">
        <f t="shared" ca="1" si="7"/>
        <v>7.9990000000000006</v>
      </c>
      <c r="N28">
        <f t="shared" ca="1" si="7"/>
        <v>7.9990000000000006</v>
      </c>
      <c r="O28">
        <f t="shared" si="4"/>
        <v>27</v>
      </c>
    </row>
    <row r="29" spans="1:15" x14ac:dyDescent="0.2">
      <c r="A29">
        <v>5000</v>
      </c>
      <c r="B29">
        <f t="shared" ca="1" si="5"/>
        <v>0</v>
      </c>
      <c r="C29">
        <f t="shared" ca="1" si="2"/>
        <v>0</v>
      </c>
      <c r="E29">
        <f t="shared" ca="1" si="3"/>
        <v>0</v>
      </c>
      <c r="F29">
        <f t="shared" ca="1" si="7"/>
        <v>7.9990000000000006</v>
      </c>
      <c r="G29">
        <f t="shared" ca="1" si="7"/>
        <v>7.9990000000000006</v>
      </c>
      <c r="H29">
        <f t="shared" ca="1" si="7"/>
        <v>7.9990000000000006</v>
      </c>
      <c r="I29">
        <f t="shared" ca="1" si="7"/>
        <v>7.9990000000000006</v>
      </c>
      <c r="J29">
        <f t="shared" ca="1" si="7"/>
        <v>7.9990000000000006</v>
      </c>
      <c r="K29">
        <f t="shared" ca="1" si="7"/>
        <v>7.9990000000000006</v>
      </c>
      <c r="L29">
        <f t="shared" ca="1" si="7"/>
        <v>7.9990000000000006</v>
      </c>
      <c r="M29">
        <f t="shared" ca="1" si="7"/>
        <v>7.9990000000000006</v>
      </c>
      <c r="N29">
        <f t="shared" ca="1" si="7"/>
        <v>7.9990000000000006</v>
      </c>
      <c r="O29">
        <f t="shared" si="4"/>
        <v>28</v>
      </c>
    </row>
    <row r="30" spans="1:15" x14ac:dyDescent="0.2">
      <c r="A30">
        <v>6400</v>
      </c>
      <c r="B30">
        <f t="shared" ca="1" si="5"/>
        <v>0</v>
      </c>
      <c r="C30">
        <f t="shared" ca="1" si="2"/>
        <v>0</v>
      </c>
    </row>
  </sheetData>
  <sheetProtection password="C9BC" sheet="1" objects="1" scenarios="1"/>
  <customSheetViews>
    <customSheetView guid="{1A5E5CF9-8CE4-402A-94DE-9597AA20B551}" state="hidden">
      <selection activeCell="J10" sqref="J10"/>
      <pageMargins left="0.75" right="0.75" top="1" bottom="1" header="0.5" footer="0.5"/>
      <pageSetup orientation="portrait" horizontalDpi="0" verticalDpi="0" r:id="rId1"/>
      <headerFooter alignWithMargins="0"/>
    </customSheetView>
    <customSheetView guid="{5801231D-5E51-41F3-BF91-F6D58DB46E8D}" state="hidden">
      <selection activeCell="J10" sqref="J10"/>
      <pageMargins left="0.75" right="0.75" top="1" bottom="1" header="0.5" footer="0.5"/>
      <pageSetup orientation="portrait" horizontalDpi="0" verticalDpi="0" r:id="rId2"/>
      <headerFooter alignWithMargins="0"/>
    </customSheetView>
    <customSheetView guid="{BBE139EF-37DB-4123-AB9B-6C1D6B71356E}" state="hidden">
      <selection activeCell="J10" sqref="J10"/>
      <pageMargins left="0.75" right="0.75" top="1" bottom="1" header="0.5" footer="0.5"/>
      <pageSetup orientation="portrait" horizontalDpi="0" verticalDpi="0" r:id="rId3"/>
      <headerFooter alignWithMargins="0"/>
    </customSheetView>
    <customSheetView guid="{2E477797-535B-4F99-A994-982B34788FEC}" state="hidden">
      <selection activeCell="J10" sqref="J10"/>
      <pageMargins left="0.75" right="0.75" top="1" bottom="1" header="0.5" footer="0.5"/>
      <pageSetup orientation="portrait" horizontalDpi="0" verticalDpi="0" r:id="rId4"/>
      <headerFooter alignWithMargins="0"/>
    </customSheetView>
    <customSheetView guid="{B1D96C90-7FD0-4F69-99C7-4CC34DA7E0EB}" state="hidden">
      <selection activeCell="J10" sqref="J10"/>
      <pageMargins left="0.75" right="0.75" top="1" bottom="1" header="0.5" footer="0.5"/>
      <pageSetup orientation="portrait" horizontalDpi="0" verticalDpi="0" r:id="rId5"/>
      <headerFooter alignWithMargins="0"/>
    </customSheetView>
  </customSheetViews>
  <phoneticPr fontId="2" type="noConversion"/>
  <pageMargins left="0.75" right="0.75" top="1" bottom="1" header="0.5" footer="0.5"/>
  <pageSetup orientation="portrait" horizontalDpi="0" verticalDpi="0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Glass</vt:lpstr>
      <vt:lpstr>Concrete</vt:lpstr>
      <vt:lpstr>Conc_Sheet1</vt:lpstr>
      <vt:lpstr>Conc_Single</vt:lpstr>
      <vt:lpstr>Sheet1</vt:lpstr>
      <vt:lpstr>Single</vt:lpstr>
      <vt:lpstr>Double-Same</vt:lpstr>
      <vt:lpstr>Double-Dif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</dc:creator>
  <cp:lastModifiedBy>Ara</cp:lastModifiedBy>
  <cp:lastPrinted>2019-09-08T21:10:18Z</cp:lastPrinted>
  <dcterms:created xsi:type="dcterms:W3CDTF">2010-09-25T20:19:06Z</dcterms:created>
  <dcterms:modified xsi:type="dcterms:W3CDTF">2024-10-01T03:12:46Z</dcterms:modified>
</cp:coreProperties>
</file>