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AE548DCC-51E8-6942-AEE4-097BDE7D6BB8}" xr6:coauthVersionLast="47" xr6:coauthVersionMax="47" xr10:uidLastSave="{00000000-0000-0000-0000-000000000000}"/>
  <bookViews>
    <workbookView xWindow="3140" yWindow="5600" windowWidth="19800" windowHeight="16740" xr2:uid="{5484C726-379E-D74A-BA5B-BC4E3062833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T11" i="1"/>
  <c r="V11" i="1" s="1"/>
  <c r="W11" i="1" s="1"/>
  <c r="H11" i="1"/>
  <c r="E11" i="1"/>
  <c r="U10" i="1"/>
  <c r="T10" i="1"/>
  <c r="V10" i="1" s="1"/>
  <c r="W10" i="1" s="1"/>
  <c r="H10" i="1"/>
  <c r="E10" i="1"/>
  <c r="N9" i="1"/>
  <c r="N8" i="1"/>
  <c r="N6" i="1"/>
  <c r="N5" i="1"/>
  <c r="E6" i="1"/>
  <c r="E5" i="1"/>
  <c r="E4" i="1"/>
  <c r="U6" i="1"/>
  <c r="K6" i="1" l="1"/>
  <c r="K5" i="1"/>
  <c r="H7" i="1"/>
  <c r="H6" i="1"/>
  <c r="H4" i="1"/>
  <c r="N4" i="1"/>
  <c r="K4" i="1"/>
  <c r="P9" i="1"/>
  <c r="F9" i="1"/>
  <c r="H9" i="1" s="1"/>
  <c r="S8" i="1"/>
  <c r="K8" i="1"/>
  <c r="H8" i="1"/>
  <c r="N7" i="1"/>
  <c r="T7" i="1" s="1"/>
  <c r="S6" i="1"/>
  <c r="P6" i="1"/>
  <c r="S5" i="1"/>
  <c r="P5" i="1"/>
  <c r="S4" i="1"/>
  <c r="T6" i="1" l="1"/>
  <c r="V6" i="1" s="1"/>
  <c r="W6" i="1" s="1"/>
  <c r="T9" i="1"/>
  <c r="E9" i="1"/>
  <c r="U9" i="1"/>
  <c r="E7" i="1"/>
  <c r="U7" i="1"/>
  <c r="F14" i="1"/>
  <c r="K9" i="1"/>
  <c r="T5" i="1"/>
  <c r="K7" i="1"/>
  <c r="U8" i="1"/>
  <c r="E8" i="1"/>
  <c r="T8" i="1"/>
  <c r="H5" i="1"/>
  <c r="U5" i="1"/>
  <c r="L14" i="1"/>
  <c r="M14" i="1"/>
  <c r="C14" i="1"/>
  <c r="O14" i="1"/>
  <c r="B14" i="1"/>
  <c r="J14" i="1"/>
  <c r="I14" i="1"/>
  <c r="U4" i="1"/>
  <c r="Q14" i="1"/>
  <c r="P14" i="1"/>
  <c r="G14" i="1"/>
  <c r="R14" i="1"/>
  <c r="S14" i="1"/>
  <c r="T4" i="1"/>
  <c r="D14" i="1"/>
  <c r="H14" i="1" l="1"/>
  <c r="V8" i="1"/>
  <c r="W8" i="1" s="1"/>
  <c r="V5" i="1"/>
  <c r="W5" i="1" s="1"/>
  <c r="V7" i="1"/>
  <c r="W7" i="1" s="1"/>
  <c r="V9" i="1"/>
  <c r="W9" i="1" s="1"/>
  <c r="N14" i="1"/>
  <c r="E14" i="1"/>
  <c r="K14" i="1"/>
  <c r="U14" i="1"/>
  <c r="V4" i="1"/>
  <c r="T14" i="1" l="1"/>
  <c r="V14" i="1"/>
  <c r="W4" i="1"/>
  <c r="W14" i="1" l="1"/>
</calcChain>
</file>

<file path=xl/sharedStrings.xml><?xml version="1.0" encoding="utf-8"?>
<sst xmlns="http://schemas.openxmlformats.org/spreadsheetml/2006/main" count="35" uniqueCount="35">
  <si>
    <t>Player</t>
  </si>
  <si>
    <t>Points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</si>
  <si>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</si>
  <si>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</si>
  <si>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</si>
  <si>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</si>
  <si>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</si>
  <si>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</si>
  <si>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</si>
  <si>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</si>
  <si>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</si>
  <si>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</si>
  <si>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</si>
  <si>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</si>
  <si>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Tkn</t>
  </si>
  <si>
    <t>Total</t>
  </si>
  <si>
    <t>%</t>
  </si>
  <si>
    <t># 44 Maddox Palmer</t>
  </si>
  <si>
    <t>#22 Ryan Speace</t>
  </si>
  <si>
    <t># 2 Tyler Kroog</t>
  </si>
  <si>
    <t>#0 Noah Simmons</t>
  </si>
  <si>
    <t># 11 Lucas Desa</t>
  </si>
  <si>
    <t>#24 Jordan Montague</t>
  </si>
  <si>
    <t>Totals</t>
  </si>
  <si>
    <t>2FGM</t>
  </si>
  <si>
    <t>2FGA</t>
  </si>
  <si>
    <t>3FGM</t>
  </si>
  <si>
    <t>3FGA</t>
  </si>
  <si>
    <t>Rebounds</t>
  </si>
  <si>
    <t>Plus</t>
  </si>
  <si>
    <t>Minus</t>
  </si>
  <si>
    <t>Chrg.</t>
  </si>
  <si>
    <t>PV 66 Universiry Christian 59</t>
  </si>
  <si>
    <t>#13 Tyler Speace</t>
  </si>
  <si>
    <t>#1 Cooper Whirity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</si>
</sst>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9" fontId="1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immoyes/Documents/basketball%20all/NM%20BASKETBALL/Ponte%20Vedra%20Sharks/PV%202025-26/Ponte%20Vedra%202025-26effiency.xlsx" TargetMode="External"/><Relationship Id="rId1" Type="http://schemas.openxmlformats.org/officeDocument/2006/relationships/externalLinkPath" Target="Ponte%20Vedra%202025-26effienc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s"/>
      <sheetName val="Simmons"/>
      <sheetName val="Montague"/>
      <sheetName val="Kesilewski"/>
      <sheetName val="ASpeace"/>
      <sheetName val="Clemente"/>
      <sheetName val="Paunetto"/>
      <sheetName val="Kroog"/>
      <sheetName val="Whirity"/>
      <sheetName val="RSpeace"/>
      <sheetName val="Desa"/>
      <sheetName val="Cowan"/>
      <sheetName val="Palmer"/>
      <sheetName val="T Speace"/>
      <sheetName val="Dellacrosse"/>
      <sheetName val="Blank"/>
      <sheetName val="C. Simmons"/>
      <sheetName val="Sanchez"/>
      <sheetName val="Sheet3"/>
    </sheetNames>
    <sheetDataSet>
      <sheetData sheetId="0" refreshError="1"/>
      <sheetData sheetId="1" refreshError="1"/>
      <sheetData sheetId="2" refreshError="1">
        <row r="25">
          <cell r="B25">
            <v>1</v>
          </cell>
          <cell r="H25">
            <v>0</v>
          </cell>
          <cell r="R25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>
        <row r="28">
          <cell r="B28">
            <v>1</v>
          </cell>
          <cell r="R28">
            <v>0</v>
          </cell>
          <cell r="U28">
            <v>0</v>
          </cell>
        </row>
      </sheetData>
      <sheetData sheetId="8" refreshError="1"/>
      <sheetData sheetId="9" refreshError="1">
        <row r="33">
          <cell r="B33">
            <v>1</v>
          </cell>
          <cell r="R33">
            <v>0</v>
          </cell>
          <cell r="U33">
            <v>0</v>
          </cell>
        </row>
      </sheetData>
      <sheetData sheetId="10" refreshError="1">
        <row r="34">
          <cell r="B34">
            <v>1</v>
          </cell>
          <cell r="U34">
            <v>0</v>
          </cell>
        </row>
      </sheetData>
      <sheetData sheetId="11" refreshError="1"/>
      <sheetData sheetId="12" refreshError="1">
        <row r="35">
          <cell r="B35">
            <v>1</v>
          </cell>
          <cell r="U3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2:W14"/>
  <sheetViews>
    <sheetView tabSelected="1" workbookViewId="0">
      <selection activeCell="A19" sqref="A19"/>
    </sheetView>
  </sheetViews>
  <sheetFormatPr baseColWidth="10" defaultRowHeight="16" x14ac:dyDescent="0.2"/>
  <cols>
    <col min="1" max="1" width="19.5" bestFit="1" customWidth="1"/>
    <col min="2" max="2" width="6.33203125" bestFit="1" customWidth="1"/>
    <col min="3" max="3" width="6.1640625" bestFit="1" customWidth="1"/>
    <col min="4" max="4" width="5.6640625" bestFit="1" customWidth="1"/>
    <col min="5" max="5" width="7.33203125" bestFit="1" customWidth="1"/>
    <col min="6" max="6" width="6" bestFit="1" customWidth="1"/>
    <col min="7" max="7" width="5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5" bestFit="1" customWidth="1"/>
    <col min="21" max="21" width="6" bestFit="1" customWidth="1"/>
    <col min="22" max="22" width="5.1640625" bestFit="1" customWidth="1"/>
  </cols>
  <sheetData>
    <row r="2" spans="1:23" x14ac:dyDescent="0.2">
      <c r="A2" t="s">
        <v>32</v>
      </c>
      <c r="L2" t="s">
        <v>28</v>
      </c>
      <c r="S2" t="s">
        <v>31</v>
      </c>
    </row>
    <row r="3" spans="1:23" x14ac:dyDescent="0.2">
      <c r="A3" s="1" t="s">
        <v>0</v>
      </c>
      <c r="B3" s="1" t="s">
        <v>1</v>
      </c>
      <c r="C3" s="1" t="s">
        <v>24</v>
      </c>
      <c r="D3" s="1" t="s">
        <v>25</v>
      </c>
      <c r="E3" s="2" t="s">
        <v>2</v>
      </c>
      <c r="F3" s="1" t="s">
        <v>26</v>
      </c>
      <c r="G3" s="1" t="s">
        <v>27</v>
      </c>
      <c r="H3" s="1" t="s">
        <v>3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13</v>
      </c>
      <c r="S3" s="1" t="s">
        <v>14</v>
      </c>
      <c r="T3" s="1" t="s">
        <v>29</v>
      </c>
      <c r="U3" s="1" t="s">
        <v>30</v>
      </c>
      <c r="V3" s="1" t="s">
        <v>15</v>
      </c>
      <c r="W3" s="2" t="s">
        <v>16</v>
      </c>
    </row>
    <row r="4" spans="1:23" x14ac:dyDescent="0.2">
      <c r="A4" t="s">
        <v>17</v>
      </c>
      <c r="B4" s="1">
        <v>27</v>
      </c>
      <c r="C4" s="1">
        <v>10</v>
      </c>
      <c r="D4" s="1">
        <v>15</v>
      </c>
      <c r="E4" s="2">
        <f t="shared" ref="E4:E11" si="0">C4/D4</f>
        <v>0.66666666666666663</v>
      </c>
      <c r="F4" s="1">
        <v>0</v>
      </c>
      <c r="G4" s="1">
        <v>0</v>
      </c>
      <c r="H4" s="8" t="e">
        <f>F4/G4</f>
        <v>#DIV/0!</v>
      </c>
      <c r="I4" s="9">
        <v>7</v>
      </c>
      <c r="J4" s="9">
        <v>9</v>
      </c>
      <c r="K4" s="5">
        <f t="shared" ref="K4:K9" si="1">I4/J4</f>
        <v>0.77777777777777779</v>
      </c>
      <c r="L4" s="1">
        <v>5</v>
      </c>
      <c r="M4" s="1">
        <v>10</v>
      </c>
      <c r="N4" s="1">
        <f>L4+M4</f>
        <v>15</v>
      </c>
      <c r="O4" s="1">
        <v>3</v>
      </c>
      <c r="P4" s="1">
        <v>2</v>
      </c>
      <c r="Q4" s="1">
        <v>4</v>
      </c>
      <c r="R4" s="4">
        <v>3</v>
      </c>
      <c r="S4" s="1">
        <f>[1]Palmer!U35</f>
        <v>0</v>
      </c>
      <c r="T4" s="1">
        <f t="shared" ref="T4:T9" si="2">B4+C4+F4+I4+N4+O4+P4+Q4+S4</f>
        <v>68</v>
      </c>
      <c r="U4" s="1">
        <f t="shared" ref="U4:U9" si="3">D4-C4+G4-F4+J4-I4+R4</f>
        <v>10</v>
      </c>
      <c r="V4" s="1">
        <f t="shared" ref="V4:V9" si="4">T4-U4</f>
        <v>58</v>
      </c>
      <c r="W4" s="2">
        <f t="shared" ref="W4:W9" si="5">V4/T4</f>
        <v>0.8529411764705882</v>
      </c>
    </row>
    <row r="5" spans="1:23" x14ac:dyDescent="0.2">
      <c r="A5" s="1" t="s">
        <v>18</v>
      </c>
      <c r="B5" s="1">
        <v>15</v>
      </c>
      <c r="C5" s="1">
        <v>4</v>
      </c>
      <c r="D5" s="1">
        <v>6</v>
      </c>
      <c r="E5" s="2">
        <f t="shared" si="0"/>
        <v>0.66666666666666663</v>
      </c>
      <c r="F5" s="1">
        <v>1</v>
      </c>
      <c r="G5" s="1">
        <v>5</v>
      </c>
      <c r="H5" s="8">
        <f t="shared" ref="H5:H11" si="6">F5/G5</f>
        <v>0.2</v>
      </c>
      <c r="I5" s="1">
        <v>4</v>
      </c>
      <c r="J5" s="1">
        <v>4</v>
      </c>
      <c r="K5" s="5">
        <f t="shared" si="1"/>
        <v>1</v>
      </c>
      <c r="L5" s="1">
        <v>1</v>
      </c>
      <c r="M5" s="1"/>
      <c r="N5" s="1">
        <f t="shared" ref="N5:N9" si="7">L5+M5</f>
        <v>1</v>
      </c>
      <c r="O5" s="1">
        <v>2</v>
      </c>
      <c r="P5" s="1">
        <f>[1]RSpeace!R33</f>
        <v>0</v>
      </c>
      <c r="Q5" s="1">
        <v>1</v>
      </c>
      <c r="R5" s="1">
        <v>4</v>
      </c>
      <c r="S5" s="1">
        <f>[1]RSpeace!U33</f>
        <v>0</v>
      </c>
      <c r="T5" s="1">
        <f t="shared" si="2"/>
        <v>28</v>
      </c>
      <c r="U5" s="1">
        <f t="shared" si="3"/>
        <v>10</v>
      </c>
      <c r="V5" s="1">
        <f t="shared" si="4"/>
        <v>18</v>
      </c>
      <c r="W5" s="2">
        <f t="shared" si="5"/>
        <v>0.6428571428571429</v>
      </c>
    </row>
    <row r="6" spans="1:23" x14ac:dyDescent="0.2">
      <c r="A6" t="s">
        <v>19</v>
      </c>
      <c r="B6" s="1">
        <v>9</v>
      </c>
      <c r="C6" s="1">
        <v>3</v>
      </c>
      <c r="D6" s="1">
        <v>7</v>
      </c>
      <c r="E6" s="2">
        <f t="shared" si="0"/>
        <v>0.42857142857142855</v>
      </c>
      <c r="F6" s="1">
        <v>1</v>
      </c>
      <c r="G6" s="1">
        <v>7</v>
      </c>
      <c r="H6" s="8">
        <f t="shared" si="6"/>
        <v>0.14285714285714285</v>
      </c>
      <c r="I6" s="1">
        <v>0</v>
      </c>
      <c r="J6" s="1">
        <v>0</v>
      </c>
      <c r="K6" s="5" t="e">
        <f t="shared" si="1"/>
        <v>#DIV/0!</v>
      </c>
      <c r="L6" s="1">
        <v>0</v>
      </c>
      <c r="M6" s="1">
        <v>1</v>
      </c>
      <c r="N6" s="1">
        <f t="shared" si="7"/>
        <v>1</v>
      </c>
      <c r="O6" s="1">
        <v>1</v>
      </c>
      <c r="P6" s="1">
        <f>[1]Kroog!R28</f>
        <v>0</v>
      </c>
      <c r="Q6" s="1">
        <v>3</v>
      </c>
      <c r="R6" s="1">
        <v>2</v>
      </c>
      <c r="S6" s="1">
        <f>[1]Kroog!U28</f>
        <v>0</v>
      </c>
      <c r="T6" s="1">
        <f t="shared" si="2"/>
        <v>18</v>
      </c>
      <c r="U6" s="1">
        <f t="shared" si="3"/>
        <v>12</v>
      </c>
      <c r="V6" s="1">
        <f t="shared" si="4"/>
        <v>6</v>
      </c>
      <c r="W6" s="2">
        <f t="shared" si="5"/>
        <v>0.33333333333333331</v>
      </c>
    </row>
    <row r="7" spans="1:23" x14ac:dyDescent="0.2">
      <c r="A7" t="s">
        <v>20</v>
      </c>
      <c r="B7" s="1">
        <v>3</v>
      </c>
      <c r="C7" s="1">
        <v>0</v>
      </c>
      <c r="D7" s="1">
        <v>1</v>
      </c>
      <c r="E7" s="2">
        <f t="shared" si="0"/>
        <v>0</v>
      </c>
      <c r="F7" s="1">
        <v>1</v>
      </c>
      <c r="G7" s="1">
        <v>3</v>
      </c>
      <c r="H7" s="8">
        <f t="shared" si="6"/>
        <v>0.33333333333333331</v>
      </c>
      <c r="I7" s="1"/>
      <c r="J7" s="1"/>
      <c r="K7" s="5" t="e">
        <f t="shared" si="1"/>
        <v>#DIV/0!</v>
      </c>
      <c r="L7" s="1">
        <v>1</v>
      </c>
      <c r="M7" s="1">
        <v>1</v>
      </c>
      <c r="N7" s="1">
        <f t="shared" si="7"/>
        <v>2</v>
      </c>
      <c r="O7" s="1">
        <v>6</v>
      </c>
      <c r="P7" s="1"/>
      <c r="Q7" s="1"/>
      <c r="R7" s="1">
        <v>3</v>
      </c>
      <c r="S7" s="1">
        <v>0</v>
      </c>
      <c r="T7" s="1">
        <f t="shared" si="2"/>
        <v>12</v>
      </c>
      <c r="U7" s="1">
        <f t="shared" si="3"/>
        <v>6</v>
      </c>
      <c r="V7" s="1">
        <f t="shared" si="4"/>
        <v>6</v>
      </c>
      <c r="W7" s="2">
        <f t="shared" si="5"/>
        <v>0.5</v>
      </c>
    </row>
    <row r="8" spans="1:23" x14ac:dyDescent="0.2">
      <c r="A8" t="s">
        <v>21</v>
      </c>
      <c r="B8" s="1">
        <v>5</v>
      </c>
      <c r="C8" s="1">
        <v>1</v>
      </c>
      <c r="D8" s="1">
        <v>1</v>
      </c>
      <c r="E8" s="2">
        <f t="shared" si="0"/>
        <v>1</v>
      </c>
      <c r="F8" s="1">
        <v>1</v>
      </c>
      <c r="G8" s="1">
        <v>3</v>
      </c>
      <c r="H8" s="8">
        <f t="shared" si="6"/>
        <v>0.33333333333333331</v>
      </c>
      <c r="I8" s="1">
        <v>0</v>
      </c>
      <c r="J8" s="1">
        <v>0</v>
      </c>
      <c r="K8" s="5" t="e">
        <f t="shared" si="1"/>
        <v>#DIV/0!</v>
      </c>
      <c r="L8" s="9">
        <v>2</v>
      </c>
      <c r="M8" s="9">
        <v>2</v>
      </c>
      <c r="N8" s="1">
        <f t="shared" si="7"/>
        <v>4</v>
      </c>
      <c r="O8" s="1">
        <v>1</v>
      </c>
      <c r="P8" s="4"/>
      <c r="Q8" s="1">
        <v>0</v>
      </c>
      <c r="R8" s="1">
        <v>3</v>
      </c>
      <c r="S8" s="1">
        <f>[1]Desa!U34</f>
        <v>0</v>
      </c>
      <c r="T8" s="1">
        <f t="shared" si="2"/>
        <v>12</v>
      </c>
      <c r="U8" s="1">
        <f t="shared" si="3"/>
        <v>5</v>
      </c>
      <c r="V8" s="1">
        <f t="shared" si="4"/>
        <v>7</v>
      </c>
      <c r="W8" s="2">
        <f t="shared" si="5"/>
        <v>0.58333333333333337</v>
      </c>
    </row>
    <row r="9" spans="1:23" x14ac:dyDescent="0.2">
      <c r="A9" s="1" t="s">
        <v>22</v>
      </c>
      <c r="B9" s="1">
        <v>7</v>
      </c>
      <c r="C9" s="1">
        <v>2</v>
      </c>
      <c r="D9" s="1">
        <v>4</v>
      </c>
      <c r="E9" s="2">
        <f t="shared" si="0"/>
        <v>0.5</v>
      </c>
      <c r="F9" s="1">
        <f>[1]Montague!H25</f>
        <v>0</v>
      </c>
      <c r="G9" s="1">
        <v>0</v>
      </c>
      <c r="H9" s="8" t="e">
        <f t="shared" si="6"/>
        <v>#DIV/0!</v>
      </c>
      <c r="I9" s="1">
        <v>3</v>
      </c>
      <c r="J9" s="1">
        <v>4</v>
      </c>
      <c r="K9" s="5">
        <f t="shared" si="1"/>
        <v>0.75</v>
      </c>
      <c r="L9" s="1">
        <v>1</v>
      </c>
      <c r="M9" s="1">
        <v>9</v>
      </c>
      <c r="N9" s="1">
        <f t="shared" si="7"/>
        <v>10</v>
      </c>
      <c r="O9" s="1">
        <v>3</v>
      </c>
      <c r="P9" s="1">
        <f>[1]Montague!R25</f>
        <v>0</v>
      </c>
      <c r="Q9" s="1">
        <v>1</v>
      </c>
      <c r="R9" s="1">
        <v>2</v>
      </c>
      <c r="S9" s="1">
        <v>0</v>
      </c>
      <c r="T9" s="1">
        <f t="shared" si="2"/>
        <v>26</v>
      </c>
      <c r="U9" s="1">
        <f t="shared" si="3"/>
        <v>5</v>
      </c>
      <c r="V9" s="1">
        <f t="shared" si="4"/>
        <v>21</v>
      </c>
      <c r="W9" s="2">
        <f t="shared" si="5"/>
        <v>0.80769230769230771</v>
      </c>
    </row>
    <row r="10" spans="1:23" x14ac:dyDescent="0.2">
      <c r="A10" t="s">
        <v>33</v>
      </c>
      <c r="B10" s="1">
        <v>0</v>
      </c>
      <c r="C10" s="1">
        <v>0</v>
      </c>
      <c r="D10" s="1">
        <v>0</v>
      </c>
      <c r="E10" s="3" t="e">
        <f t="shared" si="0"/>
        <v>#DIV/0!</v>
      </c>
      <c r="F10" s="1">
        <v>0</v>
      </c>
      <c r="G10" s="1">
        <v>2</v>
      </c>
      <c r="H10" s="8">
        <f t="shared" si="6"/>
        <v>0</v>
      </c>
      <c r="I10" s="1"/>
      <c r="J10" s="1"/>
      <c r="K10" s="5"/>
      <c r="L10" s="1"/>
      <c r="M10" s="1"/>
      <c r="N10" s="1"/>
      <c r="O10" s="1"/>
      <c r="P10" s="1"/>
      <c r="Q10" s="1">
        <v>1</v>
      </c>
      <c r="R10" s="1"/>
      <c r="S10" s="1">
        <v>1</v>
      </c>
      <c r="T10" s="1">
        <f t="shared" ref="T10" si="8">B10+C10+F10+I10+N10+O10+P10+Q10+S10</f>
        <v>2</v>
      </c>
      <c r="U10" s="1">
        <f t="shared" ref="U10" si="9">D10-C10+G10-F10+J10-I10+R10</f>
        <v>2</v>
      </c>
      <c r="V10" s="1">
        <f t="shared" ref="V10" si="10">T10-U10</f>
        <v>0</v>
      </c>
      <c r="W10" s="2">
        <f t="shared" ref="W10" si="11">V10/T10</f>
        <v>0</v>
      </c>
    </row>
    <row r="11" spans="1:23" x14ac:dyDescent="0.2">
      <c r="A11" s="1" t="s">
        <v>34</v>
      </c>
      <c r="B11" s="1">
        <v>0</v>
      </c>
      <c r="C11" s="1">
        <v>0</v>
      </c>
      <c r="D11" s="1">
        <v>0</v>
      </c>
      <c r="E11" s="2" t="e">
        <f t="shared" si="0"/>
        <v>#DIV/0!</v>
      </c>
      <c r="F11" s="1">
        <v>0</v>
      </c>
      <c r="G11" s="1">
        <v>1</v>
      </c>
      <c r="H11" s="2">
        <f t="shared" si="6"/>
        <v>0</v>
      </c>
      <c r="I11" s="1"/>
      <c r="J11" s="1"/>
      <c r="K11" s="5"/>
      <c r="L11" s="1"/>
      <c r="M11" s="1"/>
      <c r="N11" s="1"/>
      <c r="O11" s="1"/>
      <c r="P11" s="1"/>
      <c r="Q11" s="1"/>
      <c r="R11" s="1">
        <v>3</v>
      </c>
      <c r="S11" s="1">
        <v>1</v>
      </c>
      <c r="T11" s="1">
        <f t="shared" ref="T11" si="12">B11+C11+F11+I11+N11+O11+P11+Q11+S11</f>
        <v>1</v>
      </c>
      <c r="U11" s="1">
        <f t="shared" ref="U11" si="13">D11-C11+G11-F11+J11-I11+R11</f>
        <v>4</v>
      </c>
      <c r="V11" s="1">
        <f t="shared" ref="V11" si="14">T11-U11</f>
        <v>-3</v>
      </c>
      <c r="W11" s="2">
        <f t="shared" ref="W11" si="15">V11/T11</f>
        <v>-3</v>
      </c>
    </row>
    <row r="12" spans="1:23" x14ac:dyDescent="0.2">
      <c r="A12" s="6"/>
      <c r="B12" s="6"/>
      <c r="C12" s="6"/>
      <c r="D12" s="6"/>
      <c r="E12" s="7"/>
      <c r="F12" s="6"/>
      <c r="G12" s="6"/>
      <c r="H12" s="7"/>
      <c r="I12" s="6"/>
      <c r="J12" s="6"/>
      <c r="K12" s="7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</row>
    <row r="13" spans="1:23" x14ac:dyDescent="0.2">
      <c r="A13" s="1"/>
      <c r="B13" s="1"/>
      <c r="C13" s="1"/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T13" s="1"/>
      <c r="U13" s="1"/>
      <c r="V13" s="1"/>
      <c r="W13" s="2"/>
    </row>
    <row r="14" spans="1:23" x14ac:dyDescent="0.2">
      <c r="A14" s="1" t="s">
        <v>23</v>
      </c>
      <c r="B14" s="1">
        <f>SUM(B4:B12)</f>
        <v>66</v>
      </c>
      <c r="C14" s="1">
        <f>SUM(C4:C12)</f>
        <v>20</v>
      </c>
      <c r="D14" s="1">
        <f>SUM(D4:D12)</f>
        <v>34</v>
      </c>
      <c r="E14" s="2">
        <f>C14/D14</f>
        <v>0.58823529411764708</v>
      </c>
      <c r="F14" s="1">
        <f>SUM(F4:F12)</f>
        <v>4</v>
      </c>
      <c r="G14" s="1">
        <f>SUM(G4:G12)</f>
        <v>21</v>
      </c>
      <c r="H14" s="8">
        <f>F14/G14</f>
        <v>0.19047619047619047</v>
      </c>
      <c r="I14" s="1">
        <f>SUM(I4:I12)</f>
        <v>14</v>
      </c>
      <c r="J14" s="1">
        <f>SUM(J4:J12)</f>
        <v>17</v>
      </c>
      <c r="K14" s="5">
        <f t="shared" ref="K14" si="16">I14/J14</f>
        <v>0.82352941176470584</v>
      </c>
      <c r="L14" s="1">
        <f t="shared" ref="L14:V14" si="17">SUM(L4:L12)</f>
        <v>10</v>
      </c>
      <c r="M14" s="1">
        <f t="shared" si="17"/>
        <v>23</v>
      </c>
      <c r="N14" s="1">
        <f t="shared" si="17"/>
        <v>33</v>
      </c>
      <c r="O14" s="1">
        <f t="shared" si="17"/>
        <v>16</v>
      </c>
      <c r="P14" s="1">
        <f t="shared" si="17"/>
        <v>2</v>
      </c>
      <c r="Q14" s="1">
        <f t="shared" si="17"/>
        <v>10</v>
      </c>
      <c r="R14" s="1">
        <f t="shared" si="17"/>
        <v>20</v>
      </c>
      <c r="S14" s="1">
        <f t="shared" si="17"/>
        <v>2</v>
      </c>
      <c r="T14" s="1">
        <f t="shared" si="17"/>
        <v>167</v>
      </c>
      <c r="U14" s="1">
        <f t="shared" si="17"/>
        <v>54</v>
      </c>
      <c r="V14" s="1">
        <f t="shared" si="17"/>
        <v>113</v>
      </c>
      <c r="W14" s="2">
        <f>V14/T14</f>
        <v>0.67664670658682635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2025-12-02T03:43:57Z</dcterms:modified>
</cp:coreProperties>
</file>