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079A95FA-7E92-2040-A7C4-20911663148F}" xr6:coauthVersionLast="47" xr6:coauthVersionMax="47" xr10:uidLastSave="{00000000-0000-0000-0000-000000000000}"/>
  <bookViews>
    <workbookView xWindow="2940" yWindow="2060" windowWidth="21000" windowHeight="14640" xr2:uid="{5484C726-379E-D74A-BA5B-BC4E3062833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G15" i="1"/>
  <c r="M4" i="1"/>
  <c r="G13" i="1"/>
  <c r="G8" i="1"/>
  <c r="G7" i="1"/>
  <c r="W15" i="1" l="1"/>
  <c r="V15" i="1"/>
  <c r="X15" i="1" s="1"/>
  <c r="G14" i="1"/>
  <c r="G9" i="1"/>
  <c r="J14" i="1"/>
  <c r="J11" i="1"/>
  <c r="J10" i="1"/>
  <c r="J9" i="1"/>
  <c r="J7" i="1"/>
  <c r="J6" i="1"/>
  <c r="J5" i="1"/>
  <c r="J4" i="1"/>
  <c r="M12" i="1"/>
  <c r="M6" i="1"/>
  <c r="M5" i="1"/>
  <c r="P13" i="1"/>
  <c r="P12" i="1"/>
  <c r="P6" i="1"/>
  <c r="P5" i="1"/>
  <c r="P4" i="1"/>
  <c r="U14" i="1"/>
  <c r="R14" i="1"/>
  <c r="Q14" i="1"/>
  <c r="O14" i="1"/>
  <c r="L14" i="1"/>
  <c r="K14" i="1"/>
  <c r="B14" i="1"/>
  <c r="U13" i="1"/>
  <c r="T13" i="1"/>
  <c r="K13" i="1"/>
  <c r="M13" i="1" s="1"/>
  <c r="H13" i="1"/>
  <c r="J13" i="1" s="1"/>
  <c r="B13" i="1"/>
  <c r="U12" i="1"/>
  <c r="T12" i="1"/>
  <c r="H12" i="1"/>
  <c r="J12" i="1" s="1"/>
  <c r="E12" i="1"/>
  <c r="B12" i="1"/>
  <c r="U11" i="1"/>
  <c r="S11" i="1"/>
  <c r="R11" i="1"/>
  <c r="O11" i="1"/>
  <c r="P11" i="1"/>
  <c r="L11" i="1"/>
  <c r="K11" i="1"/>
  <c r="G11" i="1"/>
  <c r="B11" i="1"/>
  <c r="U10" i="1"/>
  <c r="T10" i="1"/>
  <c r="R10" i="1"/>
  <c r="P10" i="1"/>
  <c r="L10" i="1"/>
  <c r="K10" i="1"/>
  <c r="B10" i="1"/>
  <c r="U9" i="1"/>
  <c r="T9" i="1"/>
  <c r="R9" i="1"/>
  <c r="N9" i="1"/>
  <c r="P9" i="1" s="1"/>
  <c r="L9" i="1"/>
  <c r="K9" i="1"/>
  <c r="B9" i="1"/>
  <c r="Q18" i="1"/>
  <c r="D18" i="1"/>
  <c r="U8" i="1"/>
  <c r="R8" i="1"/>
  <c r="P8" i="1"/>
  <c r="L8" i="1"/>
  <c r="K8" i="1"/>
  <c r="I18" i="1"/>
  <c r="H8" i="1"/>
  <c r="B8" i="1"/>
  <c r="M7" i="1"/>
  <c r="U6" i="1"/>
  <c r="G6" i="1"/>
  <c r="B6" i="1"/>
  <c r="U5" i="1"/>
  <c r="T5" i="1"/>
  <c r="R5" i="1"/>
  <c r="G5" i="1"/>
  <c r="B5" i="1"/>
  <c r="U4" i="1"/>
  <c r="G4" i="1"/>
  <c r="B4" i="1"/>
  <c r="M8" i="1" l="1"/>
  <c r="O18" i="1"/>
  <c r="V13" i="1"/>
  <c r="L18" i="1"/>
  <c r="M10" i="1"/>
  <c r="T18" i="1"/>
  <c r="W13" i="1"/>
  <c r="J8" i="1"/>
  <c r="M9" i="1"/>
  <c r="E18" i="1"/>
  <c r="S18" i="1"/>
  <c r="G12" i="1"/>
  <c r="M14" i="1"/>
  <c r="P14" i="1"/>
  <c r="V14" i="1" s="1"/>
  <c r="G10" i="1"/>
  <c r="W9" i="1"/>
  <c r="N18" i="1"/>
  <c r="K18" i="1"/>
  <c r="M11" i="1"/>
  <c r="P7" i="1"/>
  <c r="V7" i="1" s="1"/>
  <c r="H18" i="1"/>
  <c r="J18" i="1" s="1"/>
  <c r="V9" i="1"/>
  <c r="R18" i="1"/>
  <c r="U18" i="1"/>
  <c r="W12" i="1"/>
  <c r="W4" i="1"/>
  <c r="W10" i="1"/>
  <c r="W6" i="1"/>
  <c r="W8" i="1"/>
  <c r="W11" i="1"/>
  <c r="W14" i="1"/>
  <c r="V5" i="1"/>
  <c r="V11" i="1"/>
  <c r="W5" i="1"/>
  <c r="W7" i="1"/>
  <c r="V6" i="1"/>
  <c r="V8" i="1"/>
  <c r="V10" i="1"/>
  <c r="V12" i="1"/>
  <c r="V4" i="1"/>
  <c r="F18" i="1"/>
  <c r="M18" i="1" l="1"/>
  <c r="X13" i="1"/>
  <c r="Y13" i="1" s="1"/>
  <c r="G18" i="1"/>
  <c r="P18" i="1"/>
  <c r="X7" i="1"/>
  <c r="Y7" i="1" s="1"/>
  <c r="X9" i="1"/>
  <c r="Y9" i="1" s="1"/>
  <c r="X12" i="1"/>
  <c r="Y12" i="1" s="1"/>
  <c r="X10" i="1"/>
  <c r="Y10" i="1" s="1"/>
  <c r="X8" i="1"/>
  <c r="Y8" i="1" s="1"/>
  <c r="X6" i="1"/>
  <c r="Y6" i="1" s="1"/>
  <c r="X14" i="1"/>
  <c r="Y14" i="1" s="1"/>
  <c r="X5" i="1"/>
  <c r="Y5" i="1" s="1"/>
  <c r="W18" i="1"/>
  <c r="X11" i="1"/>
  <c r="Y11" i="1" s="1"/>
  <c r="V18" i="1"/>
  <c r="X4" i="1"/>
  <c r="X18" i="1" l="1"/>
  <c r="Y18" i="1" s="1"/>
  <c r="Y4" i="1"/>
</calcChain>
</file>

<file path=xl/sharedStrings.xml><?xml version="1.0" encoding="utf-8"?>
<sst xmlns="http://schemas.openxmlformats.org/spreadsheetml/2006/main" count="45" uniqueCount="40">
  <si>
    <t>Player</t>
  </si>
  <si>
    <t>G</t>
  </si>
  <si>
    <t>PPG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</si>
  <si>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</si>
  <si>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</si>
  <si>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</si>
  <si>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</si>
  <si>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</si>
  <si>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</si>
  <si>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</si>
  <si>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</si>
  <si>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</si>
  <si>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</si>
  <si>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</si>
  <si>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</si>
  <si>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</si>
  <si>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</si>
  <si>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</si>
  <si>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</si>
  <si>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</si>
  <si>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</si>
  <si>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44 Maddox Palmer</t>
  </si>
  <si>
    <t># 2 Tyler Kroog</t>
  </si>
  <si>
    <t>#0 Noah Simmons</t>
  </si>
  <si>
    <t># 1 Cooper Whirity</t>
  </si>
  <si>
    <t>#13 Tyler Speace</t>
  </si>
  <si>
    <t>#23 Giovanni Paunetto</t>
  </si>
  <si>
    <t># 11 Lucas Desa</t>
  </si>
  <si>
    <t>#24 Jordan Montague</t>
  </si>
  <si>
    <t># 3 Joe Dellacrosse</t>
  </si>
  <si>
    <t>Totals</t>
  </si>
  <si>
    <t>CG</t>
  </si>
  <si>
    <t>Pos</t>
  </si>
  <si>
    <t>Neg</t>
  </si>
  <si>
    <t>#5 Ryan Speace</t>
  </si>
  <si>
    <t>#4 Jacob Kesilewski</t>
  </si>
  <si>
    <t>2 pt</t>
  </si>
  <si>
    <t>3pt</t>
  </si>
  <si>
    <t>#20 R Ortbals</t>
  </si>
  <si>
    <t>Ponte Vedra 70 Bartram Trail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</si>
</sst>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9" fontId="1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5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9" fontId="3" fillId="0" borderId="0" xfId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immoyes/Documents/basketball%20all/NM%20BASKETBALL/Ponte%20Vedra%20Sharks/PV%202025-26/Ponte%20Vedra%202025-26effiency.xlsx" TargetMode="External"/><Relationship Id="rId1" Type="http://schemas.openxmlformats.org/officeDocument/2006/relationships/externalLinkPath" Target="Ponte%20Vedra%202025-26effienc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Simmons"/>
      <sheetName val="Montague"/>
      <sheetName val="Kesilewski"/>
      <sheetName val="ASpeace"/>
      <sheetName val="Clemente"/>
      <sheetName val="Paunetto"/>
      <sheetName val="Kroog"/>
      <sheetName val="Whirity"/>
      <sheetName val="RSpeace"/>
      <sheetName val="Desa"/>
      <sheetName val="Cowan"/>
      <sheetName val="Palmer"/>
      <sheetName val="T Speace"/>
      <sheetName val="Dellacrosse"/>
      <sheetName val="Blank"/>
      <sheetName val="C. Simmons"/>
      <sheetName val="Sanchez"/>
      <sheetName val="Sheet3"/>
    </sheetNames>
    <sheetDataSet>
      <sheetData sheetId="0" refreshError="1"/>
      <sheetData sheetId="1" refreshError="1"/>
      <sheetData sheetId="2" refreshError="1">
        <row r="25">
          <cell r="B25">
            <v>1</v>
          </cell>
          <cell r="H25">
            <v>0</v>
          </cell>
          <cell r="K25">
            <v>0</v>
          </cell>
          <cell r="T25">
            <v>0</v>
          </cell>
          <cell r="U25">
            <v>1</v>
          </cell>
        </row>
      </sheetData>
      <sheetData sheetId="3" refreshError="1">
        <row r="25">
          <cell r="B25">
            <v>1</v>
          </cell>
          <cell r="H25">
            <v>1</v>
          </cell>
          <cell r="K25">
            <v>0</v>
          </cell>
          <cell r="L25">
            <v>0</v>
          </cell>
          <cell r="R25">
            <v>0</v>
          </cell>
          <cell r="U25">
            <v>0</v>
          </cell>
        </row>
      </sheetData>
      <sheetData sheetId="4" refreshError="1"/>
      <sheetData sheetId="5" refreshError="1"/>
      <sheetData sheetId="6" refreshError="1">
        <row r="23">
          <cell r="B23">
            <v>1</v>
          </cell>
          <cell r="K23">
            <v>0</v>
          </cell>
          <cell r="L23">
            <v>0</v>
          </cell>
          <cell r="O23">
            <v>0</v>
          </cell>
          <cell r="R23">
            <v>0</v>
          </cell>
          <cell r="S23">
            <v>0</v>
          </cell>
          <cell r="U23">
            <v>0</v>
          </cell>
        </row>
      </sheetData>
      <sheetData sheetId="7" refreshError="1">
        <row r="28">
          <cell r="B28">
            <v>1</v>
          </cell>
          <cell r="G28">
            <v>0.75</v>
          </cell>
          <cell r="U28">
            <v>0</v>
          </cell>
        </row>
      </sheetData>
      <sheetData sheetId="8" refreshError="1">
        <row r="25">
          <cell r="B25">
            <v>1</v>
          </cell>
          <cell r="K25">
            <v>0</v>
          </cell>
          <cell r="L25">
            <v>0</v>
          </cell>
          <cell r="N25">
            <v>0</v>
          </cell>
          <cell r="R25">
            <v>0</v>
          </cell>
          <cell r="T25">
            <v>0</v>
          </cell>
          <cell r="U25">
            <v>0</v>
          </cell>
        </row>
      </sheetData>
      <sheetData sheetId="9" refreshError="1">
        <row r="33">
          <cell r="B33">
            <v>1</v>
          </cell>
          <cell r="G33">
            <v>0.66666666666666663</v>
          </cell>
          <cell r="R33">
            <v>0</v>
          </cell>
          <cell r="T33">
            <v>0</v>
          </cell>
          <cell r="U33">
            <v>0</v>
          </cell>
        </row>
      </sheetData>
      <sheetData sheetId="10" refreshError="1">
        <row r="34">
          <cell r="B34">
            <v>1</v>
          </cell>
          <cell r="E34">
            <v>0</v>
          </cell>
          <cell r="H34">
            <v>0</v>
          </cell>
          <cell r="T34">
            <v>1</v>
          </cell>
          <cell r="U34">
            <v>0</v>
          </cell>
        </row>
      </sheetData>
      <sheetData sheetId="11" refreshError="1"/>
      <sheetData sheetId="12" refreshError="1">
        <row r="35">
          <cell r="B35">
            <v>1</v>
          </cell>
          <cell r="G35">
            <v>0.83333333333333337</v>
          </cell>
          <cell r="U35">
            <v>0</v>
          </cell>
        </row>
      </sheetData>
      <sheetData sheetId="13" refreshError="1">
        <row r="35">
          <cell r="B35">
            <v>1</v>
          </cell>
          <cell r="K35">
            <v>0</v>
          </cell>
          <cell r="L35">
            <v>0</v>
          </cell>
          <cell r="R35">
            <v>0</v>
          </cell>
          <cell r="T35">
            <v>0</v>
          </cell>
          <cell r="U35">
            <v>0</v>
          </cell>
        </row>
      </sheetData>
      <sheetData sheetId="14" refreshError="1">
        <row r="21">
          <cell r="B21">
            <v>1</v>
          </cell>
          <cell r="K21">
            <v>0</v>
          </cell>
          <cell r="L21">
            <v>0</v>
          </cell>
          <cell r="O21">
            <v>0</v>
          </cell>
          <cell r="Q21">
            <v>0</v>
          </cell>
          <cell r="R21">
            <v>0</v>
          </cell>
          <cell r="U21">
            <v>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2:Y18"/>
  <sheetViews>
    <sheetView tabSelected="1" workbookViewId="0">
      <selection activeCell="J20" sqref="J20"/>
    </sheetView>
  </sheetViews>
  <sheetFormatPr baseColWidth="10" defaultRowHeight="16" x14ac:dyDescent="0.2"/>
  <cols>
    <col min="1" max="1" width="19.5" bestFit="1" customWidth="1"/>
    <col min="2" max="2" width="2.5" bestFit="1" customWidth="1"/>
    <col min="3" max="3" width="7.33203125" bestFit="1" customWidth="1"/>
    <col min="4" max="4" width="6.1640625" bestFit="1" customWidth="1"/>
    <col min="5" max="5" width="5" bestFit="1" customWidth="1"/>
    <col min="6" max="6" width="4.5" bestFit="1" customWidth="1"/>
    <col min="7" max="7" width="7.33203125" bestFit="1" customWidth="1"/>
    <col min="8" max="8" width="5" bestFit="1" customWidth="1"/>
    <col min="9" max="9" width="4.5" bestFit="1" customWidth="1"/>
    <col min="10" max="10" width="7.33203125" bestFit="1" customWidth="1"/>
    <col min="11" max="12" width="6" bestFit="1" customWidth="1"/>
    <col min="13" max="13" width="7.33203125" bestFit="1" customWidth="1"/>
    <col min="14" max="14" width="3.6640625" bestFit="1" customWidth="1"/>
    <col min="15" max="15" width="4" bestFit="1" customWidth="1"/>
    <col min="16" max="16" width="4.33203125" bestFit="1" customWidth="1"/>
    <col min="17" max="20" width="3.6640625" bestFit="1" customWidth="1"/>
    <col min="21" max="21" width="3.83203125" bestFit="1" customWidth="1"/>
    <col min="22" max="22" width="4.1640625" bestFit="1" customWidth="1"/>
    <col min="23" max="23" width="4" bestFit="1" customWidth="1"/>
    <col min="24" max="24" width="5.1640625" bestFit="1" customWidth="1"/>
  </cols>
  <sheetData>
    <row r="2" spans="1:25" x14ac:dyDescent="0.2">
      <c r="A2" t="s">
        <v>39</v>
      </c>
      <c r="E2" t="s">
        <v>36</v>
      </c>
      <c r="F2" t="s">
        <v>36</v>
      </c>
      <c r="H2" s="1" t="s">
        <v>37</v>
      </c>
      <c r="I2" s="1" t="s">
        <v>37</v>
      </c>
      <c r="V2" t="s">
        <v>32</v>
      </c>
      <c r="W2" t="s">
        <v>33</v>
      </c>
    </row>
    <row r="3" spans="1:2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1" t="s">
        <v>4</v>
      </c>
      <c r="I3" s="1" t="s">
        <v>5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  <c r="U3" s="1" t="s">
        <v>31</v>
      </c>
      <c r="V3" s="1" t="s">
        <v>18</v>
      </c>
      <c r="W3" s="1" t="s">
        <v>18</v>
      </c>
      <c r="X3" s="1" t="s">
        <v>19</v>
      </c>
      <c r="Y3" s="2" t="s">
        <v>20</v>
      </c>
    </row>
    <row r="4" spans="1:25" x14ac:dyDescent="0.2">
      <c r="A4" t="s">
        <v>21</v>
      </c>
      <c r="B4" s="1">
        <f>[1]Palmer!B35</f>
        <v>1</v>
      </c>
      <c r="C4" s="3"/>
      <c r="D4" s="1">
        <v>20</v>
      </c>
      <c r="E4" s="1">
        <v>5</v>
      </c>
      <c r="F4" s="1">
        <v>9</v>
      </c>
      <c r="G4" s="4">
        <f>[1]Palmer!G35</f>
        <v>0.83333333333333337</v>
      </c>
      <c r="H4" s="1">
        <v>1</v>
      </c>
      <c r="I4" s="1">
        <v>2</v>
      </c>
      <c r="J4" s="11">
        <f>H4/I4</f>
        <v>0.5</v>
      </c>
      <c r="K4" s="5">
        <v>7</v>
      </c>
      <c r="L4" s="5">
        <v>10</v>
      </c>
      <c r="M4" s="6">
        <f t="shared" ref="M4" si="0">K4/L4</f>
        <v>0.7</v>
      </c>
      <c r="N4" s="1">
        <v>4</v>
      </c>
      <c r="O4" s="1">
        <v>2</v>
      </c>
      <c r="P4" s="1">
        <f>N4+O4</f>
        <v>6</v>
      </c>
      <c r="Q4" s="1">
        <v>2</v>
      </c>
      <c r="R4" s="1">
        <v>1</v>
      </c>
      <c r="S4" s="1">
        <v>3</v>
      </c>
      <c r="T4" s="12">
        <v>0</v>
      </c>
      <c r="U4" s="1">
        <f>[1]Palmer!U35</f>
        <v>0</v>
      </c>
      <c r="V4" s="1">
        <f t="shared" ref="V4:V9" si="1">D4+E4+H4+K4+P4+Q4+R4+S4+U4</f>
        <v>45</v>
      </c>
      <c r="W4" s="1">
        <f t="shared" ref="W4:W9" si="2">F4-E4+I4-H4+L4-K4+T4</f>
        <v>8</v>
      </c>
      <c r="X4" s="1">
        <f t="shared" ref="X4:X9" si="3">V4-W4</f>
        <v>37</v>
      </c>
      <c r="Y4" s="2">
        <f t="shared" ref="Y4:Y9" si="4">X4/V4</f>
        <v>0.82222222222222219</v>
      </c>
    </row>
    <row r="5" spans="1:25" x14ac:dyDescent="0.2">
      <c r="A5" s="1" t="s">
        <v>34</v>
      </c>
      <c r="B5" s="1">
        <f>[1]RSpeace!B33</f>
        <v>1</v>
      </c>
      <c r="C5" s="3"/>
      <c r="D5" s="1">
        <v>11</v>
      </c>
      <c r="E5" s="1">
        <v>5</v>
      </c>
      <c r="F5" s="1">
        <v>5</v>
      </c>
      <c r="G5" s="4">
        <f>[1]RSpeace!G33</f>
        <v>0.66666666666666663</v>
      </c>
      <c r="H5" s="1">
        <v>0</v>
      </c>
      <c r="I5" s="1">
        <v>2</v>
      </c>
      <c r="J5" s="11">
        <f t="shared" ref="J5:J15" si="5">H5/I5</f>
        <v>0</v>
      </c>
      <c r="K5" s="1">
        <v>1</v>
      </c>
      <c r="L5" s="1">
        <v>2</v>
      </c>
      <c r="M5" s="6">
        <f t="shared" ref="M5:M14" si="6">K5/L5</f>
        <v>0.5</v>
      </c>
      <c r="N5" s="1">
        <v>1</v>
      </c>
      <c r="O5" s="1">
        <v>0</v>
      </c>
      <c r="P5" s="1">
        <f t="shared" ref="P5:P14" si="7">N5+O5</f>
        <v>1</v>
      </c>
      <c r="Q5" s="1">
        <v>0</v>
      </c>
      <c r="R5" s="1">
        <f>[1]RSpeace!R33</f>
        <v>0</v>
      </c>
      <c r="S5" s="1">
        <v>1</v>
      </c>
      <c r="T5" s="1">
        <f>[1]RSpeace!T33</f>
        <v>0</v>
      </c>
      <c r="U5" s="1">
        <f>[1]RSpeace!U33</f>
        <v>0</v>
      </c>
      <c r="V5" s="1">
        <f t="shared" si="1"/>
        <v>19</v>
      </c>
      <c r="W5" s="1">
        <f t="shared" si="2"/>
        <v>3</v>
      </c>
      <c r="X5" s="1">
        <f t="shared" si="3"/>
        <v>16</v>
      </c>
      <c r="Y5" s="13">
        <f t="shared" si="4"/>
        <v>0.84210526315789469</v>
      </c>
    </row>
    <row r="6" spans="1:25" x14ac:dyDescent="0.2">
      <c r="A6" t="s">
        <v>22</v>
      </c>
      <c r="B6" s="1">
        <f>[1]Kroog!B28</f>
        <v>1</v>
      </c>
      <c r="C6" s="3"/>
      <c r="D6" s="1">
        <v>12</v>
      </c>
      <c r="E6" s="1">
        <v>0</v>
      </c>
      <c r="F6" s="1">
        <v>2</v>
      </c>
      <c r="G6" s="2">
        <f>[1]Kroog!G28</f>
        <v>0.75</v>
      </c>
      <c r="H6" s="1">
        <v>4</v>
      </c>
      <c r="I6" s="1">
        <v>8</v>
      </c>
      <c r="J6" s="11">
        <f t="shared" si="5"/>
        <v>0.5</v>
      </c>
      <c r="K6" s="1">
        <v>0</v>
      </c>
      <c r="L6" s="1">
        <v>0</v>
      </c>
      <c r="M6" s="6" t="e">
        <f t="shared" si="6"/>
        <v>#DIV/0!</v>
      </c>
      <c r="N6" s="1">
        <v>1</v>
      </c>
      <c r="O6" s="1">
        <v>1</v>
      </c>
      <c r="P6" s="1">
        <f t="shared" si="7"/>
        <v>2</v>
      </c>
      <c r="Q6" s="1">
        <v>3</v>
      </c>
      <c r="R6" s="1"/>
      <c r="S6" s="1">
        <v>4</v>
      </c>
      <c r="T6" s="1">
        <v>1</v>
      </c>
      <c r="U6" s="1">
        <f>[1]Kroog!U28</f>
        <v>0</v>
      </c>
      <c r="V6" s="1">
        <f t="shared" si="1"/>
        <v>25</v>
      </c>
      <c r="W6" s="1">
        <f t="shared" si="2"/>
        <v>7</v>
      </c>
      <c r="X6" s="1">
        <f t="shared" si="3"/>
        <v>18</v>
      </c>
      <c r="Y6" s="2">
        <f t="shared" si="4"/>
        <v>0.72</v>
      </c>
    </row>
    <row r="7" spans="1:25" x14ac:dyDescent="0.2">
      <c r="A7" t="s">
        <v>23</v>
      </c>
      <c r="B7" s="1">
        <v>1</v>
      </c>
      <c r="C7" s="3"/>
      <c r="D7" s="1">
        <v>3</v>
      </c>
      <c r="E7" s="1">
        <v>0</v>
      </c>
      <c r="F7" s="1">
        <v>0</v>
      </c>
      <c r="G7" s="2" t="e">
        <f t="shared" ref="G7:G15" si="8">E7/F7</f>
        <v>#DIV/0!</v>
      </c>
      <c r="H7" s="1">
        <v>1</v>
      </c>
      <c r="I7" s="1">
        <v>5</v>
      </c>
      <c r="J7" s="11">
        <f t="shared" si="5"/>
        <v>0.2</v>
      </c>
      <c r="K7" s="1">
        <v>0</v>
      </c>
      <c r="L7" s="1">
        <v>0</v>
      </c>
      <c r="M7" s="6" t="e">
        <f t="shared" si="6"/>
        <v>#DIV/0!</v>
      </c>
      <c r="N7" s="1">
        <v>0</v>
      </c>
      <c r="O7" s="1">
        <v>1</v>
      </c>
      <c r="P7" s="1">
        <f t="shared" si="7"/>
        <v>1</v>
      </c>
      <c r="Q7" s="1">
        <v>3</v>
      </c>
      <c r="R7" s="1">
        <v>0</v>
      </c>
      <c r="S7" s="1">
        <v>0</v>
      </c>
      <c r="T7" s="1">
        <v>1</v>
      </c>
      <c r="U7" s="1">
        <v>0</v>
      </c>
      <c r="V7" s="1">
        <f t="shared" si="1"/>
        <v>8</v>
      </c>
      <c r="W7" s="1">
        <f t="shared" si="2"/>
        <v>5</v>
      </c>
      <c r="X7" s="1">
        <f t="shared" si="3"/>
        <v>3</v>
      </c>
      <c r="Y7" s="2">
        <f t="shared" si="4"/>
        <v>0.375</v>
      </c>
    </row>
    <row r="8" spans="1:25" x14ac:dyDescent="0.2">
      <c r="A8" s="1" t="s">
        <v>35</v>
      </c>
      <c r="B8" s="1">
        <f>[1]Kesilewski!B25</f>
        <v>1</v>
      </c>
      <c r="C8" s="3"/>
      <c r="D8" s="1">
        <v>5</v>
      </c>
      <c r="E8" s="1">
        <v>1</v>
      </c>
      <c r="F8" s="1">
        <v>1</v>
      </c>
      <c r="G8" s="2">
        <f t="shared" si="8"/>
        <v>1</v>
      </c>
      <c r="H8" s="1">
        <f>[1]Kesilewski!H25</f>
        <v>1</v>
      </c>
      <c r="I8" s="1">
        <v>1</v>
      </c>
      <c r="J8" s="11">
        <f t="shared" si="5"/>
        <v>1</v>
      </c>
      <c r="K8" s="1">
        <f>[1]Kesilewski!K25</f>
        <v>0</v>
      </c>
      <c r="L8" s="1">
        <f>[1]Kesilewski!L25</f>
        <v>0</v>
      </c>
      <c r="M8" s="6" t="e">
        <f t="shared" si="6"/>
        <v>#DIV/0!</v>
      </c>
      <c r="N8" s="1">
        <v>1</v>
      </c>
      <c r="O8" s="1">
        <v>1</v>
      </c>
      <c r="P8" s="1">
        <f t="shared" si="7"/>
        <v>2</v>
      </c>
      <c r="Q8" s="1">
        <v>2</v>
      </c>
      <c r="R8" s="1">
        <f>[1]Kesilewski!R25</f>
        <v>0</v>
      </c>
      <c r="S8" s="1">
        <v>2</v>
      </c>
      <c r="T8" s="1">
        <v>1</v>
      </c>
      <c r="U8" s="1">
        <f>[1]Kesilewski!U25</f>
        <v>0</v>
      </c>
      <c r="V8" s="1">
        <f t="shared" si="1"/>
        <v>13</v>
      </c>
      <c r="W8" s="1">
        <f t="shared" si="2"/>
        <v>1</v>
      </c>
      <c r="X8" s="1">
        <f t="shared" si="3"/>
        <v>12</v>
      </c>
      <c r="Y8" s="2">
        <f t="shared" si="4"/>
        <v>0.92307692307692313</v>
      </c>
    </row>
    <row r="9" spans="1:25" x14ac:dyDescent="0.2">
      <c r="A9" s="1" t="s">
        <v>24</v>
      </c>
      <c r="B9" s="7">
        <f>[1]Whirity!B25</f>
        <v>1</v>
      </c>
      <c r="C9" s="3"/>
      <c r="D9" s="7">
        <v>3</v>
      </c>
      <c r="E9" s="7">
        <v>0</v>
      </c>
      <c r="F9" s="7">
        <v>1</v>
      </c>
      <c r="G9" s="2">
        <f t="shared" si="8"/>
        <v>0</v>
      </c>
      <c r="H9" s="7">
        <v>1</v>
      </c>
      <c r="I9" s="7">
        <v>1</v>
      </c>
      <c r="J9" s="11">
        <f t="shared" si="5"/>
        <v>1</v>
      </c>
      <c r="K9" s="7">
        <f>[1]Whirity!K25</f>
        <v>0</v>
      </c>
      <c r="L9" s="7">
        <f>[1]Whirity!L25</f>
        <v>0</v>
      </c>
      <c r="M9" s="6" t="e">
        <f t="shared" si="6"/>
        <v>#DIV/0!</v>
      </c>
      <c r="N9" s="7">
        <f>[1]Whirity!N25</f>
        <v>0</v>
      </c>
      <c r="O9" s="7">
        <v>1</v>
      </c>
      <c r="P9" s="7">
        <f t="shared" si="7"/>
        <v>1</v>
      </c>
      <c r="Q9" s="7">
        <v>2</v>
      </c>
      <c r="R9" s="7">
        <f>[1]Whirity!R25</f>
        <v>0</v>
      </c>
      <c r="S9" s="7">
        <v>0</v>
      </c>
      <c r="T9" s="7">
        <f>[1]Whirity!T25</f>
        <v>0</v>
      </c>
      <c r="U9" s="7">
        <f>[1]Whirity!U25</f>
        <v>0</v>
      </c>
      <c r="V9" s="1">
        <f t="shared" si="1"/>
        <v>7</v>
      </c>
      <c r="W9" s="1">
        <f t="shared" si="2"/>
        <v>1</v>
      </c>
      <c r="X9" s="1">
        <f t="shared" si="3"/>
        <v>6</v>
      </c>
      <c r="Y9" s="2">
        <f t="shared" si="4"/>
        <v>0.8571428571428571</v>
      </c>
    </row>
    <row r="10" spans="1:25" x14ac:dyDescent="0.2">
      <c r="A10" t="s">
        <v>25</v>
      </c>
      <c r="B10" s="1">
        <f>'[1]T Speace'!B35</f>
        <v>1</v>
      </c>
      <c r="C10" s="3"/>
      <c r="D10" s="1">
        <v>11</v>
      </c>
      <c r="E10" s="1">
        <v>1</v>
      </c>
      <c r="F10" s="1">
        <v>1</v>
      </c>
      <c r="G10" s="2">
        <f t="shared" si="8"/>
        <v>1</v>
      </c>
      <c r="H10" s="12">
        <v>3</v>
      </c>
      <c r="I10" s="12">
        <v>3</v>
      </c>
      <c r="J10" s="11">
        <f t="shared" si="5"/>
        <v>1</v>
      </c>
      <c r="K10" s="1">
        <f>'[1]T Speace'!K35</f>
        <v>0</v>
      </c>
      <c r="L10" s="1">
        <f>'[1]T Speace'!L35</f>
        <v>0</v>
      </c>
      <c r="M10" s="6" t="e">
        <f t="shared" si="6"/>
        <v>#DIV/0!</v>
      </c>
      <c r="N10" s="1">
        <v>2</v>
      </c>
      <c r="O10" s="1">
        <v>1</v>
      </c>
      <c r="P10" s="1">
        <f t="shared" si="7"/>
        <v>3</v>
      </c>
      <c r="Q10" s="1">
        <v>0</v>
      </c>
      <c r="R10" s="1">
        <f>'[1]T Speace'!R35</f>
        <v>0</v>
      </c>
      <c r="S10" s="1">
        <v>1</v>
      </c>
      <c r="T10" s="1">
        <f>'[1]T Speace'!T35</f>
        <v>0</v>
      </c>
      <c r="U10" s="1">
        <f>'[1]T Speace'!U35</f>
        <v>0</v>
      </c>
      <c r="V10" s="1">
        <f t="shared" ref="V10:V15" si="9">D10+E10+H10+K10+P10+Q10+R10+S10+U10</f>
        <v>19</v>
      </c>
      <c r="W10" s="1">
        <f t="shared" ref="W10:W15" si="10">F10-E10+I10-H10+L10-K10+T10</f>
        <v>0</v>
      </c>
      <c r="X10" s="1">
        <f t="shared" ref="X10:X15" si="11">V10-W10</f>
        <v>19</v>
      </c>
      <c r="Y10" s="2">
        <f>X10/V10</f>
        <v>1</v>
      </c>
    </row>
    <row r="11" spans="1:25" x14ac:dyDescent="0.2">
      <c r="A11" s="1" t="s">
        <v>26</v>
      </c>
      <c r="B11" s="1">
        <f>[1]Paunetto!B23</f>
        <v>1</v>
      </c>
      <c r="C11" s="3"/>
      <c r="D11" s="1">
        <v>2</v>
      </c>
      <c r="E11" s="1">
        <v>1</v>
      </c>
      <c r="F11" s="1">
        <v>2</v>
      </c>
      <c r="G11" s="2">
        <f t="shared" si="8"/>
        <v>0.5</v>
      </c>
      <c r="H11" s="1">
        <v>0</v>
      </c>
      <c r="I11" s="1">
        <v>1</v>
      </c>
      <c r="J11" s="11">
        <f t="shared" si="5"/>
        <v>0</v>
      </c>
      <c r="K11" s="1">
        <f>[1]Paunetto!K23</f>
        <v>0</v>
      </c>
      <c r="L11" s="1">
        <f>[1]Paunetto!L23</f>
        <v>0</v>
      </c>
      <c r="M11" s="6" t="e">
        <f t="shared" si="6"/>
        <v>#DIV/0!</v>
      </c>
      <c r="N11" s="1">
        <v>1</v>
      </c>
      <c r="O11" s="1">
        <f>[1]Paunetto!O23</f>
        <v>0</v>
      </c>
      <c r="P11" s="1">
        <f t="shared" si="7"/>
        <v>1</v>
      </c>
      <c r="Q11" s="1"/>
      <c r="R11" s="1">
        <f>[1]Paunetto!R23</f>
        <v>0</v>
      </c>
      <c r="S11" s="1">
        <f>[1]Paunetto!S23</f>
        <v>0</v>
      </c>
      <c r="T11" s="1">
        <v>1</v>
      </c>
      <c r="U11" s="1">
        <f>[1]Paunetto!U23</f>
        <v>0</v>
      </c>
      <c r="V11" s="1">
        <f t="shared" si="9"/>
        <v>4</v>
      </c>
      <c r="W11" s="1">
        <f t="shared" si="10"/>
        <v>3</v>
      </c>
      <c r="X11" s="1">
        <f t="shared" si="11"/>
        <v>1</v>
      </c>
      <c r="Y11" s="2">
        <f>X11/V11</f>
        <v>0.25</v>
      </c>
    </row>
    <row r="12" spans="1:25" x14ac:dyDescent="0.2">
      <c r="A12" t="s">
        <v>27</v>
      </c>
      <c r="B12" s="1">
        <f>[1]Desa!B34</f>
        <v>1</v>
      </c>
      <c r="C12" s="3"/>
      <c r="D12" s="1">
        <v>1</v>
      </c>
      <c r="E12" s="1">
        <f>[1]Desa!E34</f>
        <v>0</v>
      </c>
      <c r="F12" s="1">
        <v>0</v>
      </c>
      <c r="G12" s="2" t="e">
        <f t="shared" si="8"/>
        <v>#DIV/0!</v>
      </c>
      <c r="H12" s="1">
        <f>[1]Desa!H34</f>
        <v>0</v>
      </c>
      <c r="I12" s="1">
        <v>1</v>
      </c>
      <c r="J12" s="11">
        <f t="shared" si="5"/>
        <v>0</v>
      </c>
      <c r="K12" s="1">
        <v>1</v>
      </c>
      <c r="L12" s="1">
        <v>2</v>
      </c>
      <c r="M12" s="6">
        <f t="shared" si="6"/>
        <v>0.5</v>
      </c>
      <c r="N12" s="12">
        <v>1</v>
      </c>
      <c r="O12" s="12">
        <v>0</v>
      </c>
      <c r="P12" s="1">
        <f t="shared" si="7"/>
        <v>1</v>
      </c>
      <c r="Q12" s="1">
        <v>2</v>
      </c>
      <c r="R12" s="12">
        <v>0</v>
      </c>
      <c r="S12" s="1">
        <v>2</v>
      </c>
      <c r="T12" s="1">
        <f>[1]Desa!T34</f>
        <v>1</v>
      </c>
      <c r="U12" s="1">
        <f>[1]Desa!U34</f>
        <v>0</v>
      </c>
      <c r="V12" s="1">
        <f t="shared" si="9"/>
        <v>7</v>
      </c>
      <c r="W12" s="1">
        <f t="shared" si="10"/>
        <v>3</v>
      </c>
      <c r="X12" s="1">
        <f t="shared" si="11"/>
        <v>4</v>
      </c>
      <c r="Y12" s="2">
        <f>X12/V12</f>
        <v>0.5714285714285714</v>
      </c>
    </row>
    <row r="13" spans="1:25" x14ac:dyDescent="0.2">
      <c r="A13" s="1" t="s">
        <v>28</v>
      </c>
      <c r="B13" s="1">
        <f>[1]Montague!B25</f>
        <v>1</v>
      </c>
      <c r="C13" s="3"/>
      <c r="D13" s="1">
        <v>2</v>
      </c>
      <c r="E13" s="1">
        <v>1</v>
      </c>
      <c r="F13" s="1">
        <v>1</v>
      </c>
      <c r="G13" s="2">
        <f t="shared" si="8"/>
        <v>1</v>
      </c>
      <c r="H13" s="1">
        <f>[1]Montague!H25</f>
        <v>0</v>
      </c>
      <c r="I13" s="1">
        <v>0</v>
      </c>
      <c r="J13" s="11" t="e">
        <f t="shared" si="5"/>
        <v>#DIV/0!</v>
      </c>
      <c r="K13" s="1">
        <f>[1]Montague!K25</f>
        <v>0</v>
      </c>
      <c r="L13" s="1">
        <v>1</v>
      </c>
      <c r="M13" s="6">
        <f t="shared" si="6"/>
        <v>0</v>
      </c>
      <c r="N13" s="1">
        <v>2</v>
      </c>
      <c r="O13" s="1">
        <v>3</v>
      </c>
      <c r="P13" s="1">
        <f t="shared" si="7"/>
        <v>5</v>
      </c>
      <c r="Q13" s="1">
        <v>0</v>
      </c>
      <c r="R13" s="1">
        <v>0</v>
      </c>
      <c r="S13" s="1">
        <v>0</v>
      </c>
      <c r="T13" s="1">
        <f>[1]Montague!T25</f>
        <v>0</v>
      </c>
      <c r="U13" s="1">
        <f>[1]Montague!U25</f>
        <v>1</v>
      </c>
      <c r="V13" s="1">
        <f t="shared" si="9"/>
        <v>9</v>
      </c>
      <c r="W13" s="1">
        <f t="shared" si="10"/>
        <v>1</v>
      </c>
      <c r="X13" s="1">
        <f t="shared" si="11"/>
        <v>8</v>
      </c>
      <c r="Y13" s="2">
        <f>X13/V13</f>
        <v>0.88888888888888884</v>
      </c>
    </row>
    <row r="14" spans="1:25" x14ac:dyDescent="0.2">
      <c r="A14" t="s">
        <v>29</v>
      </c>
      <c r="B14" s="1">
        <f>[1]Dellacrosse!B21</f>
        <v>1</v>
      </c>
      <c r="C14" s="3"/>
      <c r="D14" s="1">
        <v>0</v>
      </c>
      <c r="E14" s="1">
        <v>0</v>
      </c>
      <c r="F14" s="1">
        <v>0</v>
      </c>
      <c r="G14" s="2" t="e">
        <f t="shared" si="8"/>
        <v>#DIV/0!</v>
      </c>
      <c r="H14" s="1">
        <v>0</v>
      </c>
      <c r="I14" s="1">
        <v>1</v>
      </c>
      <c r="J14" s="11">
        <f t="shared" si="5"/>
        <v>0</v>
      </c>
      <c r="K14" s="1">
        <f>[1]Dellacrosse!K21</f>
        <v>0</v>
      </c>
      <c r="L14" s="1">
        <f>[1]Dellacrosse!L21</f>
        <v>0</v>
      </c>
      <c r="M14" s="6" t="e">
        <f t="shared" si="6"/>
        <v>#DIV/0!</v>
      </c>
      <c r="N14" s="1">
        <v>1</v>
      </c>
      <c r="O14" s="1">
        <f>[1]Dellacrosse!O21</f>
        <v>0</v>
      </c>
      <c r="P14" s="1">
        <f t="shared" si="7"/>
        <v>1</v>
      </c>
      <c r="Q14" s="1">
        <f>[1]Dellacrosse!Q21</f>
        <v>0</v>
      </c>
      <c r="R14" s="1">
        <f>[1]Dellacrosse!R21</f>
        <v>0</v>
      </c>
      <c r="S14" s="1"/>
      <c r="T14" s="1">
        <v>1</v>
      </c>
      <c r="U14" s="1">
        <f>[1]Dellacrosse!U21</f>
        <v>0</v>
      </c>
      <c r="V14" s="1">
        <f t="shared" si="9"/>
        <v>1</v>
      </c>
      <c r="W14" s="1">
        <f t="shared" si="10"/>
        <v>2</v>
      </c>
      <c r="X14" s="1">
        <f t="shared" si="11"/>
        <v>-1</v>
      </c>
      <c r="Y14" s="2">
        <f>X14/V14</f>
        <v>-1</v>
      </c>
    </row>
    <row r="15" spans="1:25" x14ac:dyDescent="0.2">
      <c r="A15" s="1" t="s">
        <v>38</v>
      </c>
      <c r="B15" s="1">
        <v>1</v>
      </c>
      <c r="C15" s="8"/>
      <c r="D15" s="1">
        <v>0</v>
      </c>
      <c r="E15" s="1">
        <v>0</v>
      </c>
      <c r="F15" s="1">
        <v>1</v>
      </c>
      <c r="G15" s="2">
        <f t="shared" si="8"/>
        <v>0</v>
      </c>
      <c r="H15" s="1">
        <v>0</v>
      </c>
      <c r="I15" s="1">
        <v>2</v>
      </c>
      <c r="J15" s="2">
        <f t="shared" si="5"/>
        <v>0</v>
      </c>
      <c r="K15" s="1"/>
      <c r="L15" s="1"/>
      <c r="M15" s="6"/>
      <c r="N15" s="1"/>
      <c r="O15" s="1"/>
      <c r="P15" s="1"/>
      <c r="Q15" s="1">
        <v>1</v>
      </c>
      <c r="R15" s="1"/>
      <c r="S15" s="1"/>
      <c r="T15" s="1">
        <v>1</v>
      </c>
      <c r="U15" s="1"/>
      <c r="V15" s="1">
        <f t="shared" si="9"/>
        <v>1</v>
      </c>
      <c r="W15" s="1">
        <f t="shared" si="10"/>
        <v>4</v>
      </c>
      <c r="X15" s="1">
        <f t="shared" si="11"/>
        <v>-3</v>
      </c>
      <c r="Y15" s="2"/>
    </row>
    <row r="16" spans="1:25" x14ac:dyDescent="0.2">
      <c r="A16" s="9"/>
      <c r="B16" s="9"/>
      <c r="C16" s="9"/>
      <c r="D16" s="9"/>
      <c r="E16" s="9"/>
      <c r="F16" s="9"/>
      <c r="G16" s="10"/>
      <c r="H16" s="9"/>
      <c r="I16" s="9"/>
      <c r="J16" s="10"/>
      <c r="K16" s="9"/>
      <c r="L16" s="9"/>
      <c r="M16" s="1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</row>
    <row r="17" spans="1:25" x14ac:dyDescent="0.2">
      <c r="A17" s="1"/>
      <c r="B17" s="1"/>
      <c r="C17" s="1"/>
      <c r="D17" s="1"/>
      <c r="E17" s="1"/>
      <c r="F17" s="1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  <c r="W17" s="1"/>
      <c r="X17" s="1"/>
      <c r="Y17" s="2"/>
    </row>
    <row r="18" spans="1:25" x14ac:dyDescent="0.2">
      <c r="A18" s="1" t="s">
        <v>30</v>
      </c>
      <c r="B18" s="1"/>
      <c r="C18" s="1"/>
      <c r="D18" s="1">
        <f>SUM(D4:D16)</f>
        <v>70</v>
      </c>
      <c r="E18" s="1">
        <f>SUM(E4:E16)</f>
        <v>14</v>
      </c>
      <c r="F18" s="1">
        <f>SUM(F4:F16)</f>
        <v>23</v>
      </c>
      <c r="G18" s="2">
        <f>E18/F18</f>
        <v>0.60869565217391308</v>
      </c>
      <c r="H18" s="1">
        <f>SUM(H4:H16)</f>
        <v>11</v>
      </c>
      <c r="I18" s="1">
        <f>SUM(I4:I16)</f>
        <v>27</v>
      </c>
      <c r="J18" s="11">
        <f>H18/I18</f>
        <v>0.40740740740740738</v>
      </c>
      <c r="K18" s="1">
        <f>SUM(K4:K16)</f>
        <v>9</v>
      </c>
      <c r="L18" s="1">
        <f>SUM(L4:L16)</f>
        <v>15</v>
      </c>
      <c r="M18" s="6">
        <f t="shared" ref="M18" si="12">K18/L18</f>
        <v>0.6</v>
      </c>
      <c r="N18" s="1">
        <f t="shared" ref="N18:X18" si="13">SUM(N4:N16)</f>
        <v>14</v>
      </c>
      <c r="O18" s="1">
        <f t="shared" si="13"/>
        <v>10</v>
      </c>
      <c r="P18" s="1">
        <f t="shared" si="13"/>
        <v>24</v>
      </c>
      <c r="Q18" s="1">
        <f t="shared" si="13"/>
        <v>15</v>
      </c>
      <c r="R18" s="1">
        <f t="shared" si="13"/>
        <v>1</v>
      </c>
      <c r="S18" s="1">
        <f t="shared" si="13"/>
        <v>13</v>
      </c>
      <c r="T18" s="1">
        <f t="shared" si="13"/>
        <v>7</v>
      </c>
      <c r="U18" s="1">
        <f t="shared" si="13"/>
        <v>1</v>
      </c>
      <c r="V18" s="1">
        <f t="shared" si="13"/>
        <v>158</v>
      </c>
      <c r="W18" s="1">
        <f t="shared" si="13"/>
        <v>38</v>
      </c>
      <c r="X18" s="1">
        <f t="shared" si="13"/>
        <v>120</v>
      </c>
      <c r="Y18" s="2">
        <f>X18/V18</f>
        <v>0.759493670886076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2025-12-04T05:23:42Z</dcterms:modified>
</cp:coreProperties>
</file>