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5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immoyes/Documents/basketball all/NM BASKETBALL/Newman/National National folder 2025-26/"/>
    </mc:Choice>
  </mc:AlternateContent>
  <xr:revisionPtr revIDLastSave="0" documentId="13_ncr:1_{7DE154F2-7DE3-F046-8A23-4CDCA7C26DB4}" xr6:coauthVersionLast="47" xr6:coauthVersionMax="47" xr10:uidLastSave="{00000000-0000-0000-0000-000000000000}"/>
  <bookViews>
    <workbookView xWindow="50720" yWindow="5620" windowWidth="19680" windowHeight="16680" xr2:uid="{E0B3E9A0-4A9E-DE47-9296-78D2DF72A24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6" i="1" l="1"/>
  <c r="V16" i="1" s="1"/>
  <c r="P14" i="1"/>
  <c r="V14" i="1" s="1"/>
  <c r="W16" i="1"/>
  <c r="W14" i="1"/>
  <c r="P5" i="1"/>
  <c r="M17" i="1"/>
  <c r="P9" i="1"/>
  <c r="X14" i="1" l="1"/>
  <c r="Y14" i="1" s="1"/>
  <c r="X16" i="1"/>
  <c r="Y16" i="1" s="1"/>
  <c r="W17" i="1"/>
  <c r="G17" i="1"/>
  <c r="W13" i="1"/>
  <c r="W12" i="1"/>
  <c r="W11" i="1"/>
  <c r="W10" i="1"/>
  <c r="W9" i="1"/>
  <c r="W8" i="1"/>
  <c r="W7" i="1"/>
  <c r="W6" i="1"/>
  <c r="M13" i="1"/>
  <c r="M12" i="1"/>
  <c r="M11" i="1"/>
  <c r="M10" i="1"/>
  <c r="M9" i="1"/>
  <c r="M8" i="1"/>
  <c r="M7" i="1"/>
  <c r="M6" i="1"/>
  <c r="M5" i="1"/>
  <c r="J13" i="1"/>
  <c r="J12" i="1"/>
  <c r="J11" i="1"/>
  <c r="J10" i="1"/>
  <c r="J9" i="1"/>
  <c r="J8" i="1"/>
  <c r="J7" i="1"/>
  <c r="J6" i="1"/>
  <c r="J5" i="1"/>
  <c r="G13" i="1"/>
  <c r="G12" i="1"/>
  <c r="G11" i="1"/>
  <c r="G10" i="1"/>
  <c r="G9" i="1"/>
  <c r="G8" i="1"/>
  <c r="G7" i="1"/>
  <c r="G6" i="1"/>
  <c r="G5" i="1"/>
  <c r="P17" i="1"/>
  <c r="V17" i="1" s="1"/>
  <c r="P13" i="1"/>
  <c r="V13" i="1" s="1"/>
  <c r="P12" i="1"/>
  <c r="V12" i="1" s="1"/>
  <c r="P11" i="1"/>
  <c r="V11" i="1" s="1"/>
  <c r="P10" i="1"/>
  <c r="V10" i="1" s="1"/>
  <c r="V9" i="1"/>
  <c r="P8" i="1"/>
  <c r="V8" i="1" s="1"/>
  <c r="P7" i="1"/>
  <c r="V7" i="1" s="1"/>
  <c r="P6" i="1"/>
  <c r="V6" i="1" s="1"/>
  <c r="W5" i="1"/>
  <c r="V5" i="1"/>
  <c r="X17" i="1" l="1"/>
  <c r="Y17" i="1" s="1"/>
  <c r="X13" i="1"/>
  <c r="Y13" i="1" s="1"/>
  <c r="X12" i="1"/>
  <c r="Y12" i="1" s="1"/>
  <c r="X11" i="1"/>
  <c r="Y11" i="1" s="1"/>
  <c r="X10" i="1"/>
  <c r="Y10" i="1" s="1"/>
  <c r="X9" i="1"/>
  <c r="Y9" i="1" s="1"/>
  <c r="X8" i="1"/>
  <c r="Y8" i="1" s="1"/>
  <c r="X7" i="1"/>
  <c r="Y7" i="1" s="1"/>
  <c r="X6" i="1"/>
  <c r="Y6" i="1" s="1"/>
  <c r="X5" i="1"/>
  <c r="Y5" i="1" s="1"/>
  <c r="F20" i="1" l="1"/>
  <c r="U20" i="1"/>
  <c r="T20" i="1"/>
  <c r="S20" i="1"/>
  <c r="R20" i="1"/>
  <c r="Q20" i="1"/>
  <c r="O20" i="1"/>
  <c r="N20" i="1"/>
  <c r="L20" i="1"/>
  <c r="K20" i="1"/>
  <c r="I20" i="1"/>
  <c r="H20" i="1"/>
  <c r="E20" i="1"/>
  <c r="D20" i="1"/>
  <c r="J20" i="1" l="1"/>
  <c r="W20" i="1"/>
  <c r="M20" i="1"/>
  <c r="P20" i="1"/>
  <c r="V20" i="1" s="1"/>
  <c r="G20" i="1"/>
  <c r="X20" i="1" l="1"/>
  <c r="Y20" i="1" s="1"/>
</calcChain>
</file>

<file path=xl/sharedStrings.xml><?xml version="1.0" encoding="utf-8"?>
<sst xmlns="http://schemas.openxmlformats.org/spreadsheetml/2006/main" count="47" uniqueCount="46">
  <si>
    <t>Rebounds</t>
  </si>
  <si>
    <t>Plus</t>
  </si>
  <si>
    <t>Minus</t>
  </si>
  <si>
    <t>Efficiency</t>
  </si>
  <si>
    <t>G</t>
  </si>
  <si>
    <t>PPG</t>
  </si>
  <si>
    <t>Points</t>
  </si>
  <si>
    <t>2FGM</t>
  </si>
  <si>
    <t>2FGA</t>
  </si>
  <si>
    <t>2FG%</t>
  </si>
  <si>
    <t>3FGM</t>
  </si>
  <si>
    <t>3FGA</t>
  </si>
  <si>
    <t>3FG%</t>
  </si>
  <si>
    <t>FTM</t>
  </si>
  <si>
    <t>FTA</t>
  </si>
  <si>
    <t>FT%</t>
  </si>
  <si>
    <t>Off</t>
  </si>
  <si>
    <t>Def</t>
  </si>
  <si>
    <t>Reb</t>
  </si>
  <si>
    <t>Ast</t>
  </si>
  <si>
    <t>Blk</t>
  </si>
  <si>
    <t>Stl</t>
  </si>
  <si>
    <t>TO</t>
  </si>
  <si>
    <t>Chrg</t>
  </si>
  <si>
    <t>No.</t>
  </si>
  <si>
    <t>Total</t>
  </si>
  <si>
    <t>%</t>
  </si>
  <si>
    <t>Name</t>
  </si>
  <si>
    <t>Totals</t>
  </si>
  <si>
    <t>Quinn Costello (#21)</t>
  </si>
  <si>
    <t>Preston Bollin</t>
  </si>
  <si>
    <t>Chase Geremiah</t>
  </si>
  <si>
    <t>Atticus Richmond</t>
  </si>
  <si>
    <t xml:space="preserve">Newman </t>
  </si>
  <si>
    <t>Devon Maloney</t>
  </si>
  <si>
    <t>Lucas Merillo</t>
  </si>
  <si>
    <t>Louis O'Keefe</t>
  </si>
  <si>
    <t>Jack Donohue</t>
  </si>
  <si>
    <t>Jayln Hunter Coleman</t>
  </si>
  <si>
    <t>William Meribe</t>
  </si>
  <si>
    <t>Newman 109   Hoosacr73</t>
  </si>
  <si>
    <t>Game played on Fwb 25, 2026</t>
  </si>
  <si>
    <t>Kabir Nairisham</t>
  </si>
  <si>
    <t>Luca Koqu</t>
  </si>
  <si>
    <t>Phillipe N'Dong</t>
  </si>
  <si>
    <t>Jalyn Smith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</si>
</sst>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">
    <xf numFmtId="0" fontId="0" fillId="0" borderId="0" xfId="0"/>
    <xf numFmtId="0" fontId="0" fillId="0" borderId="0" xfId="0" applyAlignment="1">
      <alignment horizontal="left"/>
    </xf>
    <xf numFmtId="9" fontId="0" fillId="0" borderId="0" xfId="1" applyFont="1" applyAlignment="1">
      <alignment horizontal="left"/>
    </xf>
    <xf numFmtId="164" fontId="0" fillId="0" borderId="0" xfId="0" applyNumberFormat="1" applyAlignment="1">
      <alignment horizontal="left"/>
    </xf>
    <xf numFmtId="164" fontId="0" fillId="0" borderId="0" xfId="1" applyNumberFormat="1" applyFont="1" applyAlignment="1">
      <alignment horizontal="left"/>
    </xf>
    <xf numFmtId="0" fontId="0" fillId="0" borderId="1" xfId="0" applyBorder="1"/>
    <xf numFmtId="0" fontId="0" fillId="0" borderId="1" xfId="0" applyBorder="1" applyAlignment="1">
      <alignment horizontal="left"/>
    </xf>
    <xf numFmtId="9" fontId="0" fillId="0" borderId="1" xfId="1" applyFont="1" applyBorder="1" applyAlignment="1">
      <alignment horizontal="left"/>
    </xf>
    <xf numFmtId="9" fontId="0" fillId="0" borderId="0" xfId="1" applyFont="1" applyBorder="1" applyAlignment="1">
      <alignment horizontal="left"/>
    </xf>
    <xf numFmtId="0" fontId="0" fillId="0" borderId="1" xfId="0" applyBorder="1" applyAlignment="1">
      <alignment horizontal="left" vertical="top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3B2B50-F7E4-3449-AA25-095754E4A101}">
  <dimension ref="A2:Y20"/>
  <sheetViews>
    <sheetView tabSelected="1" workbookViewId="0">
      <selection activeCell="C15" sqref="C15"/>
    </sheetView>
  </sheetViews>
  <sheetFormatPr baseColWidth="10" defaultRowHeight="16" x14ac:dyDescent="0.2"/>
  <cols>
    <col min="1" max="1" width="29.5" bestFit="1" customWidth="1"/>
    <col min="2" max="2" width="2.5" style="1" bestFit="1" customWidth="1"/>
    <col min="3" max="3" width="4.5" bestFit="1" customWidth="1"/>
    <col min="4" max="5" width="6.1640625" style="1" bestFit="1" customWidth="1"/>
    <col min="6" max="6" width="5.6640625" style="1" bestFit="1" customWidth="1"/>
    <col min="7" max="7" width="7.5" style="1" bestFit="1" customWidth="1"/>
    <col min="8" max="8" width="6.1640625" style="1" bestFit="1" customWidth="1"/>
    <col min="9" max="9" width="5.6640625" style="1" bestFit="1" customWidth="1"/>
    <col min="10" max="10" width="6" style="1" bestFit="1" customWidth="1"/>
    <col min="11" max="11" width="4.83203125" style="1" bestFit="1" customWidth="1"/>
    <col min="12" max="12" width="4.33203125" style="1" bestFit="1" customWidth="1"/>
    <col min="13" max="13" width="7.1640625" style="1" bestFit="1" customWidth="1"/>
    <col min="14" max="14" width="5" style="1" customWidth="1"/>
    <col min="15" max="15" width="4" style="1" bestFit="1" customWidth="1"/>
    <col min="16" max="16" width="4.33203125" style="1" bestFit="1" customWidth="1"/>
    <col min="17" max="17" width="3.83203125" style="1" bestFit="1" customWidth="1"/>
    <col min="18" max="18" width="3.6640625" style="1" bestFit="1" customWidth="1"/>
    <col min="19" max="19" width="3.33203125" style="1" bestFit="1" customWidth="1"/>
    <col min="20" max="20" width="3.5" style="1" bestFit="1" customWidth="1"/>
    <col min="21" max="21" width="4.83203125" style="1" bestFit="1" customWidth="1"/>
    <col min="22" max="22" width="8.33203125" style="1" bestFit="1" customWidth="1"/>
    <col min="23" max="23" width="6.1640625" style="1" bestFit="1" customWidth="1"/>
    <col min="24" max="24" width="5.33203125" style="1" bestFit="1" customWidth="1"/>
    <col min="25" max="25" width="7.33203125" style="1" customWidth="1"/>
  </cols>
  <sheetData>
    <row r="2" spans="1:25" x14ac:dyDescent="0.2">
      <c r="A2" t="s">
        <v>40</v>
      </c>
    </row>
    <row r="3" spans="1:25" x14ac:dyDescent="0.2">
      <c r="A3" t="s">
        <v>33</v>
      </c>
      <c r="D3" s="1" t="s">
        <v>41</v>
      </c>
      <c r="G3" s="2"/>
      <c r="J3" s="2"/>
      <c r="M3" s="2"/>
      <c r="N3" s="1" t="s">
        <v>0</v>
      </c>
      <c r="V3" s="1" t="s">
        <v>1</v>
      </c>
      <c r="W3" s="1" t="s">
        <v>2</v>
      </c>
      <c r="Y3" s="1" t="s">
        <v>3</v>
      </c>
    </row>
    <row r="4" spans="1:25" x14ac:dyDescent="0.2">
      <c r="A4" s="1" t="s">
        <v>27</v>
      </c>
      <c r="B4" s="1" t="s">
        <v>4</v>
      </c>
      <c r="C4" s="1" t="s">
        <v>5</v>
      </c>
      <c r="D4" s="1" t="s">
        <v>6</v>
      </c>
      <c r="E4" s="1" t="s">
        <v>7</v>
      </c>
      <c r="F4" s="1" t="s">
        <v>8</v>
      </c>
      <c r="G4" s="2" t="s">
        <v>9</v>
      </c>
      <c r="H4" s="1" t="s">
        <v>10</v>
      </c>
      <c r="I4" s="1" t="s">
        <v>11</v>
      </c>
      <c r="J4" s="2" t="s">
        <v>12</v>
      </c>
      <c r="K4" s="1" t="s">
        <v>13</v>
      </c>
      <c r="L4" s="1" t="s">
        <v>14</v>
      </c>
      <c r="M4" s="2" t="s">
        <v>15</v>
      </c>
      <c r="N4" s="1" t="s">
        <v>16</v>
      </c>
      <c r="O4" s="1" t="s">
        <v>17</v>
      </c>
      <c r="P4" s="1" t="s">
        <v>18</v>
      </c>
      <c r="Q4" s="1" t="s">
        <v>19</v>
      </c>
      <c r="R4" s="1" t="s">
        <v>20</v>
      </c>
      <c r="S4" s="1" t="s">
        <v>21</v>
      </c>
      <c r="T4" s="1" t="s">
        <v>22</v>
      </c>
      <c r="U4" s="1" t="s">
        <v>23</v>
      </c>
      <c r="V4" s="1" t="s">
        <v>24</v>
      </c>
      <c r="W4" s="1" t="s">
        <v>24</v>
      </c>
      <c r="X4" s="1" t="s">
        <v>25</v>
      </c>
      <c r="Y4" s="1" t="s">
        <v>26</v>
      </c>
    </row>
    <row r="5" spans="1:25" x14ac:dyDescent="0.2">
      <c r="A5" t="s">
        <v>37</v>
      </c>
      <c r="C5" s="1"/>
      <c r="D5" s="1">
        <v>5</v>
      </c>
      <c r="E5" s="1">
        <v>1</v>
      </c>
      <c r="F5" s="1">
        <v>1</v>
      </c>
      <c r="G5" s="2">
        <f t="shared" ref="G5:G17" si="0">E5/F5</f>
        <v>1</v>
      </c>
      <c r="H5" s="1">
        <v>1</v>
      </c>
      <c r="I5" s="1">
        <v>3</v>
      </c>
      <c r="J5" s="2">
        <f t="shared" ref="J5:J13" si="1">H5/I5</f>
        <v>0.33333333333333331</v>
      </c>
      <c r="K5" s="1">
        <v>0</v>
      </c>
      <c r="L5" s="1">
        <v>1</v>
      </c>
      <c r="M5" s="3">
        <f>K5/L5</f>
        <v>0</v>
      </c>
      <c r="N5" s="1">
        <v>1</v>
      </c>
      <c r="O5" s="1">
        <v>1</v>
      </c>
      <c r="P5" s="1">
        <f t="shared" ref="P5:P17" si="2">N5+O5</f>
        <v>2</v>
      </c>
      <c r="T5" s="1">
        <v>1</v>
      </c>
      <c r="V5" s="1">
        <f>D5+E5+H5+K5+P5+Q5+R5+S5+U5</f>
        <v>9</v>
      </c>
      <c r="W5" s="1">
        <f t="shared" ref="W5" si="3">F5-E5+I5-H5+L5-K5+T5</f>
        <v>4</v>
      </c>
      <c r="X5" s="1">
        <f t="shared" ref="X5" si="4">V5-W5</f>
        <v>5</v>
      </c>
      <c r="Y5" s="2">
        <f t="shared" ref="Y5" si="5">X5/V5</f>
        <v>0.55555555555555558</v>
      </c>
    </row>
    <row r="6" spans="1:25" x14ac:dyDescent="0.2">
      <c r="A6" t="s">
        <v>36</v>
      </c>
      <c r="C6" s="1"/>
      <c r="D6" s="1">
        <v>10</v>
      </c>
      <c r="E6" s="1">
        <v>1</v>
      </c>
      <c r="F6" s="1">
        <v>1</v>
      </c>
      <c r="G6" s="2">
        <f t="shared" si="0"/>
        <v>1</v>
      </c>
      <c r="H6" s="1">
        <v>2</v>
      </c>
      <c r="I6" s="1">
        <v>4</v>
      </c>
      <c r="J6" s="2">
        <f t="shared" si="1"/>
        <v>0.5</v>
      </c>
      <c r="K6" s="1">
        <v>2</v>
      </c>
      <c r="L6" s="1">
        <v>2</v>
      </c>
      <c r="M6" s="3">
        <f t="shared" ref="M6:M17" si="6">K6/L6</f>
        <v>1</v>
      </c>
      <c r="O6" s="1">
        <v>5</v>
      </c>
      <c r="P6" s="1">
        <f t="shared" si="2"/>
        <v>5</v>
      </c>
      <c r="Q6" s="1">
        <v>12</v>
      </c>
      <c r="S6" s="1">
        <v>1</v>
      </c>
      <c r="T6" s="1">
        <v>3</v>
      </c>
      <c r="V6" s="1">
        <f t="shared" ref="V6:V13" si="7">D6+E6+H6+K6+P6+Q6+R6+S6+U6</f>
        <v>33</v>
      </c>
      <c r="W6" s="1">
        <f t="shared" ref="W6:W13" si="8">F6-E6+I6-H6+L6-K6+T6</f>
        <v>5</v>
      </c>
      <c r="X6" s="1">
        <f t="shared" ref="X6:X13" si="9">V6-W6</f>
        <v>28</v>
      </c>
      <c r="Y6" s="2">
        <f t="shared" ref="Y6:Y13" si="10">X6/V6</f>
        <v>0.84848484848484851</v>
      </c>
    </row>
    <row r="7" spans="1:25" x14ac:dyDescent="0.2">
      <c r="A7" t="s">
        <v>31</v>
      </c>
      <c r="C7" s="1"/>
      <c r="D7" s="1">
        <v>15</v>
      </c>
      <c r="G7" s="2" t="e">
        <f t="shared" si="0"/>
        <v>#DIV/0!</v>
      </c>
      <c r="H7" s="1">
        <v>5</v>
      </c>
      <c r="I7" s="1">
        <v>8</v>
      </c>
      <c r="J7" s="2">
        <f t="shared" si="1"/>
        <v>0.625</v>
      </c>
      <c r="M7" s="3" t="e">
        <f t="shared" si="6"/>
        <v>#DIV/0!</v>
      </c>
      <c r="O7" s="1">
        <v>2</v>
      </c>
      <c r="P7" s="1">
        <f t="shared" si="2"/>
        <v>2</v>
      </c>
      <c r="Q7" s="1">
        <v>1</v>
      </c>
      <c r="R7" s="1">
        <v>2</v>
      </c>
      <c r="S7" s="1">
        <v>3</v>
      </c>
      <c r="V7" s="1">
        <f t="shared" si="7"/>
        <v>28</v>
      </c>
      <c r="W7" s="1">
        <f t="shared" si="8"/>
        <v>3</v>
      </c>
      <c r="X7" s="1">
        <f t="shared" si="9"/>
        <v>25</v>
      </c>
      <c r="Y7" s="2">
        <f t="shared" si="10"/>
        <v>0.8928571428571429</v>
      </c>
    </row>
    <row r="8" spans="1:25" x14ac:dyDescent="0.2">
      <c r="A8" t="s">
        <v>29</v>
      </c>
      <c r="C8" s="1"/>
      <c r="D8" s="1">
        <v>24</v>
      </c>
      <c r="E8" s="1">
        <v>4</v>
      </c>
      <c r="F8" s="1">
        <v>4</v>
      </c>
      <c r="G8" s="2">
        <f t="shared" si="0"/>
        <v>1</v>
      </c>
      <c r="H8" s="1">
        <v>5</v>
      </c>
      <c r="I8" s="1">
        <v>13</v>
      </c>
      <c r="J8" s="2">
        <f t="shared" si="1"/>
        <v>0.38461538461538464</v>
      </c>
      <c r="K8" s="1">
        <v>1</v>
      </c>
      <c r="L8" s="1">
        <v>2</v>
      </c>
      <c r="M8" s="3">
        <f t="shared" si="6"/>
        <v>0.5</v>
      </c>
      <c r="N8" s="1">
        <v>1</v>
      </c>
      <c r="O8" s="1">
        <v>2</v>
      </c>
      <c r="P8" s="1">
        <f t="shared" si="2"/>
        <v>3</v>
      </c>
      <c r="Q8" s="1">
        <v>1</v>
      </c>
      <c r="V8" s="1">
        <f t="shared" si="7"/>
        <v>38</v>
      </c>
      <c r="W8" s="1">
        <f t="shared" si="8"/>
        <v>9</v>
      </c>
      <c r="X8" s="1">
        <f t="shared" si="9"/>
        <v>29</v>
      </c>
      <c r="Y8" s="2">
        <f t="shared" si="10"/>
        <v>0.76315789473684215</v>
      </c>
    </row>
    <row r="9" spans="1:25" x14ac:dyDescent="0.2">
      <c r="A9" t="s">
        <v>35</v>
      </c>
      <c r="C9" s="1"/>
      <c r="D9" s="1">
        <v>20</v>
      </c>
      <c r="E9" s="1">
        <v>3</v>
      </c>
      <c r="F9" s="1">
        <v>4</v>
      </c>
      <c r="G9" s="2">
        <f t="shared" si="0"/>
        <v>0.75</v>
      </c>
      <c r="H9" s="1">
        <v>4</v>
      </c>
      <c r="I9" s="1">
        <v>5</v>
      </c>
      <c r="J9" s="2">
        <f t="shared" si="1"/>
        <v>0.8</v>
      </c>
      <c r="K9" s="1">
        <v>2</v>
      </c>
      <c r="L9" s="1">
        <v>2</v>
      </c>
      <c r="M9" s="3">
        <f t="shared" si="6"/>
        <v>1</v>
      </c>
      <c r="N9" s="1">
        <v>4</v>
      </c>
      <c r="O9" s="1">
        <v>7</v>
      </c>
      <c r="P9" s="1">
        <f t="shared" si="2"/>
        <v>11</v>
      </c>
      <c r="Q9" s="1">
        <v>6</v>
      </c>
      <c r="S9" s="1">
        <v>5</v>
      </c>
      <c r="T9" s="1">
        <v>4</v>
      </c>
      <c r="V9" s="1">
        <f t="shared" si="7"/>
        <v>51</v>
      </c>
      <c r="W9" s="1">
        <f t="shared" si="8"/>
        <v>6</v>
      </c>
      <c r="X9" s="1">
        <f t="shared" si="9"/>
        <v>45</v>
      </c>
      <c r="Y9" s="2">
        <f t="shared" si="10"/>
        <v>0.88235294117647056</v>
      </c>
    </row>
    <row r="10" spans="1:25" x14ac:dyDescent="0.2">
      <c r="A10" t="s">
        <v>32</v>
      </c>
      <c r="C10" s="1"/>
      <c r="D10" s="1">
        <v>8</v>
      </c>
      <c r="E10" s="1">
        <v>4</v>
      </c>
      <c r="F10" s="1">
        <v>5</v>
      </c>
      <c r="G10" s="2">
        <f t="shared" si="0"/>
        <v>0.8</v>
      </c>
      <c r="J10" s="2" t="e">
        <f t="shared" si="1"/>
        <v>#DIV/0!</v>
      </c>
      <c r="M10" s="3" t="e">
        <f t="shared" si="6"/>
        <v>#DIV/0!</v>
      </c>
      <c r="N10" s="1">
        <v>3</v>
      </c>
      <c r="P10" s="1">
        <f t="shared" si="2"/>
        <v>3</v>
      </c>
      <c r="Q10" s="1">
        <v>4</v>
      </c>
      <c r="V10" s="1">
        <f t="shared" si="7"/>
        <v>19</v>
      </c>
      <c r="W10" s="1">
        <f t="shared" si="8"/>
        <v>1</v>
      </c>
      <c r="X10" s="1">
        <f t="shared" si="9"/>
        <v>18</v>
      </c>
      <c r="Y10" s="2">
        <f t="shared" si="10"/>
        <v>0.94736842105263153</v>
      </c>
    </row>
    <row r="11" spans="1:25" x14ac:dyDescent="0.2">
      <c r="A11" t="s">
        <v>34</v>
      </c>
      <c r="C11" s="1"/>
      <c r="D11" s="1">
        <v>7</v>
      </c>
      <c r="E11" s="1">
        <v>3</v>
      </c>
      <c r="F11" s="1">
        <v>3</v>
      </c>
      <c r="G11" s="2">
        <f t="shared" si="0"/>
        <v>1</v>
      </c>
      <c r="H11" s="1">
        <v>0</v>
      </c>
      <c r="I11" s="1">
        <v>1</v>
      </c>
      <c r="J11" s="2">
        <f t="shared" si="1"/>
        <v>0</v>
      </c>
      <c r="K11" s="1">
        <v>1</v>
      </c>
      <c r="L11" s="1">
        <v>2</v>
      </c>
      <c r="M11" s="3">
        <f t="shared" si="6"/>
        <v>0.5</v>
      </c>
      <c r="P11" s="1">
        <f t="shared" si="2"/>
        <v>0</v>
      </c>
      <c r="V11" s="1">
        <f t="shared" si="7"/>
        <v>11</v>
      </c>
      <c r="W11" s="1">
        <f t="shared" si="8"/>
        <v>2</v>
      </c>
      <c r="X11" s="1">
        <f t="shared" si="9"/>
        <v>9</v>
      </c>
      <c r="Y11" s="2">
        <f t="shared" si="10"/>
        <v>0.81818181818181823</v>
      </c>
    </row>
    <row r="12" spans="1:25" x14ac:dyDescent="0.2">
      <c r="A12" t="s">
        <v>30</v>
      </c>
      <c r="C12" s="1"/>
      <c r="D12" s="1">
        <v>8</v>
      </c>
      <c r="E12" s="1">
        <v>4</v>
      </c>
      <c r="F12" s="1">
        <v>5</v>
      </c>
      <c r="G12" s="2">
        <f t="shared" si="0"/>
        <v>0.8</v>
      </c>
      <c r="J12" s="2" t="e">
        <f t="shared" si="1"/>
        <v>#DIV/0!</v>
      </c>
      <c r="M12" s="3" t="e">
        <f t="shared" si="6"/>
        <v>#DIV/0!</v>
      </c>
      <c r="N12" s="1">
        <v>1</v>
      </c>
      <c r="P12" s="1">
        <f t="shared" si="2"/>
        <v>1</v>
      </c>
      <c r="Q12" s="1">
        <v>1</v>
      </c>
      <c r="V12" s="1">
        <f t="shared" si="7"/>
        <v>14</v>
      </c>
      <c r="W12" s="1">
        <f t="shared" si="8"/>
        <v>1</v>
      </c>
      <c r="X12" s="1">
        <f t="shared" si="9"/>
        <v>13</v>
      </c>
      <c r="Y12" s="2">
        <f t="shared" si="10"/>
        <v>0.9285714285714286</v>
      </c>
    </row>
    <row r="13" spans="1:25" x14ac:dyDescent="0.2">
      <c r="A13" t="s">
        <v>38</v>
      </c>
      <c r="C13" s="1"/>
      <c r="D13" s="1">
        <v>0</v>
      </c>
      <c r="E13" s="1">
        <v>0</v>
      </c>
      <c r="F13" s="1">
        <v>1</v>
      </c>
      <c r="G13" s="2">
        <f t="shared" si="0"/>
        <v>0</v>
      </c>
      <c r="H13" s="1">
        <v>0</v>
      </c>
      <c r="I13" s="1">
        <v>1</v>
      </c>
      <c r="J13" s="2">
        <f t="shared" si="1"/>
        <v>0</v>
      </c>
      <c r="M13" s="3" t="e">
        <f t="shared" si="6"/>
        <v>#DIV/0!</v>
      </c>
      <c r="N13" s="1">
        <v>2</v>
      </c>
      <c r="O13" s="1">
        <v>4</v>
      </c>
      <c r="P13" s="1">
        <f t="shared" si="2"/>
        <v>6</v>
      </c>
      <c r="Q13" s="1">
        <v>7</v>
      </c>
      <c r="S13" s="1">
        <v>1</v>
      </c>
      <c r="T13" s="1">
        <v>1</v>
      </c>
      <c r="V13" s="1">
        <f t="shared" si="7"/>
        <v>14</v>
      </c>
      <c r="W13" s="1">
        <f t="shared" si="8"/>
        <v>3</v>
      </c>
      <c r="X13" s="1">
        <f t="shared" si="9"/>
        <v>11</v>
      </c>
      <c r="Y13" s="2">
        <f t="shared" si="10"/>
        <v>0.7857142857142857</v>
      </c>
    </row>
    <row r="14" spans="1:25" x14ac:dyDescent="0.2">
      <c r="A14" t="s">
        <v>43</v>
      </c>
      <c r="C14" s="1"/>
      <c r="D14" s="1">
        <v>3</v>
      </c>
      <c r="G14" s="2"/>
      <c r="J14" s="2"/>
      <c r="K14" s="1">
        <v>3</v>
      </c>
      <c r="L14" s="1">
        <v>4</v>
      </c>
      <c r="M14" s="3"/>
      <c r="P14" s="1">
        <f t="shared" si="2"/>
        <v>0</v>
      </c>
      <c r="V14" s="1">
        <f t="shared" ref="V14:V16" si="11">D14+E14+H14+K14+P14+Q14+R14+S14+U14</f>
        <v>6</v>
      </c>
      <c r="W14" s="1">
        <f t="shared" ref="W14:W16" si="12">F14-E14+I14-H14+L14-K14+T14</f>
        <v>1</v>
      </c>
      <c r="X14" s="1">
        <f t="shared" ref="X14:X16" si="13">V14-W14</f>
        <v>5</v>
      </c>
      <c r="Y14" s="2">
        <f t="shared" ref="Y14:Y16" si="14">X14/V14</f>
        <v>0.83333333333333337</v>
      </c>
    </row>
    <row r="15" spans="1:25" x14ac:dyDescent="0.2">
      <c r="A15" t="s">
        <v>45</v>
      </c>
      <c r="C15" s="1"/>
      <c r="D15" s="1">
        <v>0</v>
      </c>
      <c r="G15" s="2"/>
      <c r="H15" s="1">
        <v>0</v>
      </c>
      <c r="I15" s="1">
        <v>2</v>
      </c>
      <c r="J15" s="2"/>
      <c r="M15" s="3"/>
      <c r="O15" s="1">
        <v>1</v>
      </c>
      <c r="Q15" s="1">
        <v>2</v>
      </c>
      <c r="T15" s="1">
        <v>1</v>
      </c>
      <c r="Y15" s="2"/>
    </row>
    <row r="16" spans="1:25" x14ac:dyDescent="0.2">
      <c r="A16" t="s">
        <v>44</v>
      </c>
      <c r="C16" s="1"/>
      <c r="D16" s="1">
        <v>0</v>
      </c>
      <c r="E16" s="1">
        <v>0</v>
      </c>
      <c r="F16" s="1">
        <v>1</v>
      </c>
      <c r="G16" s="2"/>
      <c r="J16" s="2"/>
      <c r="M16" s="3"/>
      <c r="N16" s="1">
        <v>1</v>
      </c>
      <c r="O16" s="1">
        <v>1</v>
      </c>
      <c r="P16" s="1">
        <f t="shared" si="2"/>
        <v>2</v>
      </c>
      <c r="Q16" s="1">
        <v>1</v>
      </c>
      <c r="V16" s="1">
        <f t="shared" si="11"/>
        <v>3</v>
      </c>
      <c r="W16" s="1">
        <f t="shared" si="12"/>
        <v>1</v>
      </c>
      <c r="X16" s="1">
        <f t="shared" si="13"/>
        <v>2</v>
      </c>
      <c r="Y16" s="2">
        <f t="shared" si="14"/>
        <v>0.66666666666666663</v>
      </c>
    </row>
    <row r="17" spans="1:25" x14ac:dyDescent="0.2">
      <c r="A17" t="s">
        <v>39</v>
      </c>
      <c r="C17" s="1"/>
      <c r="D17" s="1">
        <v>0</v>
      </c>
      <c r="E17" s="1">
        <v>0</v>
      </c>
      <c r="F17" s="1">
        <v>1</v>
      </c>
      <c r="G17" s="2">
        <f t="shared" si="0"/>
        <v>0</v>
      </c>
      <c r="J17" s="2"/>
      <c r="M17" s="3" t="e">
        <f t="shared" si="6"/>
        <v>#DIV/0!</v>
      </c>
      <c r="P17" s="1">
        <f t="shared" si="2"/>
        <v>0</v>
      </c>
      <c r="S17" s="1">
        <v>1</v>
      </c>
      <c r="T17" s="1">
        <v>1</v>
      </c>
      <c r="V17" s="1">
        <f t="shared" ref="V17" si="15">D17+E17+H17+K17+P17+Q17+R17+S17+U17</f>
        <v>1</v>
      </c>
      <c r="W17" s="1">
        <f t="shared" ref="W17" si="16">F17-E17+I17-H17+L17-K17+T17</f>
        <v>2</v>
      </c>
      <c r="X17" s="1">
        <f t="shared" ref="X17" si="17">V17-W17</f>
        <v>-1</v>
      </c>
      <c r="Y17" s="2">
        <f t="shared" ref="Y17" si="18">X17/V17</f>
        <v>-1</v>
      </c>
    </row>
    <row r="18" spans="1:25" x14ac:dyDescent="0.2">
      <c r="A18" s="5" t="s">
        <v>42</v>
      </c>
      <c r="B18" s="9"/>
      <c r="C18" s="6"/>
      <c r="D18" s="6">
        <v>9</v>
      </c>
      <c r="E18" s="6"/>
      <c r="F18" s="6"/>
      <c r="G18" s="7"/>
      <c r="H18" s="6">
        <v>3</v>
      </c>
      <c r="I18" s="6">
        <v>3</v>
      </c>
      <c r="J18" s="7"/>
      <c r="K18" s="6"/>
      <c r="L18" s="6"/>
      <c r="M18" s="7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7"/>
    </row>
    <row r="19" spans="1:25" x14ac:dyDescent="0.2">
      <c r="G19" s="2"/>
      <c r="J19" s="3"/>
      <c r="M19" s="4"/>
      <c r="Y19" s="2"/>
    </row>
    <row r="20" spans="1:25" x14ac:dyDescent="0.2">
      <c r="A20" t="s">
        <v>28</v>
      </c>
      <c r="B20" s="1">
        <v>1</v>
      </c>
      <c r="D20" s="1">
        <f>SUM(D5:D18)</f>
        <v>109</v>
      </c>
      <c r="E20" s="1">
        <f>SUM(E5:E18)</f>
        <v>20</v>
      </c>
      <c r="F20" s="1">
        <f>SUM(F5:F18)</f>
        <v>26</v>
      </c>
      <c r="G20" s="2">
        <f t="shared" ref="G20" si="19">E20/F20</f>
        <v>0.76923076923076927</v>
      </c>
      <c r="H20" s="1">
        <f>SUM(H5:H18)</f>
        <v>20</v>
      </c>
      <c r="I20" s="1">
        <f>SUM(I5:I18)</f>
        <v>40</v>
      </c>
      <c r="J20" s="2">
        <f t="shared" ref="J20" si="20">H20/I20</f>
        <v>0.5</v>
      </c>
      <c r="K20" s="1">
        <f>SUM(K5:K18)</f>
        <v>9</v>
      </c>
      <c r="L20" s="1">
        <f>SUM(L5:L18)</f>
        <v>13</v>
      </c>
      <c r="M20" s="3">
        <f>K20/L20</f>
        <v>0.69230769230769229</v>
      </c>
      <c r="N20" s="1">
        <f t="shared" ref="N20:U20" si="21">SUM(N5:N18)</f>
        <v>13</v>
      </c>
      <c r="O20" s="1">
        <f t="shared" si="21"/>
        <v>23</v>
      </c>
      <c r="P20" s="1">
        <f t="shared" si="21"/>
        <v>35</v>
      </c>
      <c r="Q20" s="1">
        <f t="shared" si="21"/>
        <v>35</v>
      </c>
      <c r="R20" s="1">
        <f t="shared" si="21"/>
        <v>2</v>
      </c>
      <c r="S20" s="1">
        <f t="shared" si="21"/>
        <v>11</v>
      </c>
      <c r="T20" s="1">
        <f t="shared" si="21"/>
        <v>11</v>
      </c>
      <c r="U20" s="1">
        <f t="shared" si="21"/>
        <v>0</v>
      </c>
      <c r="V20" s="1">
        <f t="shared" ref="V20" si="22">D20+E20+H20+K20+P20+Q20+R20+S20+U20</f>
        <v>241</v>
      </c>
      <c r="W20" s="1">
        <f t="shared" ref="W20" si="23">F20-E20+I20-H20+L20-K20+T20</f>
        <v>41</v>
      </c>
      <c r="X20" s="1">
        <f t="shared" ref="X20" si="24">V20-W20</f>
        <v>200</v>
      </c>
      <c r="Y20" s="8">
        <f t="shared" ref="Y20" si="25">X20/V20</f>
        <v>0.82987551867219922</v>
      </c>
    </row>
  </sheetData>
  <sortState xmlns:xlrd2="http://schemas.microsoft.com/office/spreadsheetml/2017/richdata2" ref="A5:Y12">
    <sortCondition descending="1" ref="D5:D1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Jim Moyes</cp:lastModifiedBy>
  <dcterms:created xsi:type="dcterms:W3CDTF">2024-01-09T05:14:53Z</dcterms:created>
  <dcterms:modified xsi:type="dcterms:W3CDTF">2026-02-26T01:52:32Z</dcterms:modified>
</cp:coreProperties>
</file>