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date1904="1"/>
  <mc:AlternateContent xmlns:mc="http://schemas.openxmlformats.org/markup-compatibility/2006">
    <mc:Choice Requires="x15">
      <x15ac:absPath xmlns:x15ac="http://schemas.microsoft.com/office/spreadsheetml/2010/11/ac" url="/Users/jimmoyes/Documents/baseball folder/Ponte Vedra/2018 /"/>
    </mc:Choice>
  </mc:AlternateContent>
  <xr:revisionPtr revIDLastSave="0" documentId="13_ncr:1_{C2DADC51-EDB1-2044-96CA-CF48EAD2C868}" xr6:coauthVersionLast="47" xr6:coauthVersionMax="47" xr10:uidLastSave="{00000000-0000-0000-0000-000000000000}"/>
  <bookViews>
    <workbookView xWindow="4940" yWindow="2500" windowWidth="21160" windowHeight="15860" firstSheet="7" activeTab="13" xr2:uid="{00000000-000D-0000-FFFF-FFFF00000000}"/>
  </bookViews>
  <sheets>
    <sheet name="Export Summary" sheetId="1" r:id="rId1"/>
    <sheet name="NelsonGrusenar" sheetId="2" r:id="rId2"/>
    <sheet name="HainesIsaacs" sheetId="3" r:id="rId3"/>
    <sheet name="Maloney" sheetId="4" r:id="rId4"/>
    <sheet name="Rothman" sheetId="5" r:id="rId5"/>
    <sheet name="Catchers" sheetId="6" r:id="rId6"/>
    <sheet name="Roca" sheetId="7" r:id="rId7"/>
    <sheet name="ChappellJordhelmRajhansa" sheetId="8" r:id="rId8"/>
    <sheet name="WeillandPerry" sheetId="9" r:id="rId9"/>
    <sheet name="Page" sheetId="10" r:id="rId10"/>
    <sheet name="Ferro" sheetId="11" r:id="rId11"/>
    <sheet name="YoungBrown" sheetId="12" r:id="rId12"/>
    <sheet name="Maynard_Berardi" sheetId="13" r:id="rId13"/>
    <sheet name="Team Totals" sheetId="14" r:id="rId14"/>
    <sheet name="FaulknerPanarello" sheetId="15" r:id="rId15"/>
    <sheet name="Ortiz" sheetId="16" r:id="rId16"/>
    <sheet name="Barnhorst" sheetId="17" r:id="rId17"/>
    <sheet name="Sheet1" sheetId="18" r:id="rId18"/>
  </sheets>
  <definedNames>
    <definedName name="_xlnm._FilterDatabase" localSheetId="13" hidden="1">'Team Totals'!$A$3:$Y$28</definedName>
    <definedName name="_xlnm.Print_Area" localSheetId="13">'Team Totals'!$A$45:$O$63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4" i="13" l="1"/>
  <c r="F55" i="14" s="1"/>
  <c r="I34" i="13"/>
  <c r="I55" i="14"/>
  <c r="P55" i="14" s="1"/>
  <c r="P49" i="14"/>
  <c r="F44" i="8"/>
  <c r="F57" i="14"/>
  <c r="I44" i="8"/>
  <c r="I57" i="14" s="1"/>
  <c r="P57" i="14" s="1"/>
  <c r="Q34" i="13"/>
  <c r="Q55" i="14"/>
  <c r="H34" i="13"/>
  <c r="O34" i="13" s="1"/>
  <c r="O55" i="14" s="1"/>
  <c r="J34" i="13"/>
  <c r="J55" i="14" s="1"/>
  <c r="K34" i="13"/>
  <c r="M34" i="13"/>
  <c r="N34" i="13"/>
  <c r="N55" i="14"/>
  <c r="K55" i="14"/>
  <c r="G34" i="13"/>
  <c r="G55" i="14" s="1"/>
  <c r="E34" i="13"/>
  <c r="E55" i="14"/>
  <c r="B34" i="13"/>
  <c r="B55" i="14"/>
  <c r="P48" i="14"/>
  <c r="B48" i="14"/>
  <c r="Q90" i="2"/>
  <c r="Q48" i="14"/>
  <c r="H90" i="2"/>
  <c r="O90" i="2" s="1"/>
  <c r="O48" i="14" s="1"/>
  <c r="J90" i="2"/>
  <c r="J48" i="14" s="1"/>
  <c r="K90" i="2"/>
  <c r="F90" i="2"/>
  <c r="F48" i="14"/>
  <c r="M90" i="2"/>
  <c r="M48" i="14" s="1"/>
  <c r="L90" i="2"/>
  <c r="L48" i="14" s="1"/>
  <c r="I90" i="2"/>
  <c r="I48" i="14" s="1"/>
  <c r="G90" i="2"/>
  <c r="G48" i="14"/>
  <c r="E90" i="2"/>
  <c r="E48" i="14" s="1"/>
  <c r="D90" i="2"/>
  <c r="D48" i="14" s="1"/>
  <c r="C90" i="2"/>
  <c r="C48" i="14" s="1"/>
  <c r="B90" i="2"/>
  <c r="V76" i="2"/>
  <c r="V26" i="14"/>
  <c r="K26" i="14"/>
  <c r="G26" i="14"/>
  <c r="C26" i="14"/>
  <c r="B76" i="2"/>
  <c r="B26" i="14" s="1"/>
  <c r="C76" i="2"/>
  <c r="D76" i="2"/>
  <c r="Q76" i="2"/>
  <c r="Q26" i="14" s="1"/>
  <c r="E76" i="2"/>
  <c r="E26" i="14" s="1"/>
  <c r="F76" i="2"/>
  <c r="F26" i="14" s="1"/>
  <c r="G76" i="2"/>
  <c r="H76" i="2"/>
  <c r="H26" i="14"/>
  <c r="I76" i="2"/>
  <c r="I26" i="14"/>
  <c r="J76" i="2"/>
  <c r="J26" i="14" s="1"/>
  <c r="K76" i="2"/>
  <c r="L76" i="2"/>
  <c r="L26" i="14"/>
  <c r="M76" i="2"/>
  <c r="M26" i="14" s="1"/>
  <c r="N76" i="2"/>
  <c r="N26" i="14" s="1"/>
  <c r="R76" i="2"/>
  <c r="R26" i="14"/>
  <c r="S76" i="2"/>
  <c r="S26" i="14" s="1"/>
  <c r="T76" i="2"/>
  <c r="T26" i="14" s="1"/>
  <c r="U76" i="2"/>
  <c r="U26" i="14" s="1"/>
  <c r="U85" i="6"/>
  <c r="V85" i="6"/>
  <c r="M61" i="17"/>
  <c r="H11" i="14" s="1"/>
  <c r="J61" i="17"/>
  <c r="I11" i="14" s="1"/>
  <c r="I61" i="17"/>
  <c r="K11" i="14" s="1"/>
  <c r="H61" i="17"/>
  <c r="J11" i="14"/>
  <c r="N61" i="17"/>
  <c r="N11" i="14" s="1"/>
  <c r="D61" i="17"/>
  <c r="D11" i="14" s="1"/>
  <c r="C61" i="17"/>
  <c r="C11" i="14" s="1"/>
  <c r="B61" i="17"/>
  <c r="B28" i="17"/>
  <c r="D28" i="17"/>
  <c r="Q28" i="17" s="1"/>
  <c r="H28" i="17"/>
  <c r="R27" i="14"/>
  <c r="R23" i="14"/>
  <c r="R25" i="14"/>
  <c r="O24" i="14"/>
  <c r="R24" i="14" s="1"/>
  <c r="P24" i="14"/>
  <c r="B26" i="9"/>
  <c r="B22" i="14" s="1"/>
  <c r="J26" i="9"/>
  <c r="B17" i="13"/>
  <c r="D17" i="13"/>
  <c r="J17" i="13"/>
  <c r="B90" i="8"/>
  <c r="D90" i="8"/>
  <c r="K90" i="8"/>
  <c r="B43" i="16"/>
  <c r="D43" i="16"/>
  <c r="B57" i="6"/>
  <c r="D57" i="6"/>
  <c r="J57" i="6"/>
  <c r="E28" i="17"/>
  <c r="B27" i="8"/>
  <c r="D27" i="8"/>
  <c r="J27" i="8"/>
  <c r="O27" i="8" s="1"/>
  <c r="O17" i="14" s="1"/>
  <c r="K27" i="8"/>
  <c r="N27" i="8"/>
  <c r="M27" i="8"/>
  <c r="E27" i="8"/>
  <c r="B27" i="6"/>
  <c r="D27" i="6"/>
  <c r="E27" i="6"/>
  <c r="B33" i="4"/>
  <c r="D33" i="4"/>
  <c r="J33" i="4"/>
  <c r="B32" i="7"/>
  <c r="D32" i="7"/>
  <c r="J32" i="7"/>
  <c r="O32" i="7"/>
  <c r="O13" i="14" s="1"/>
  <c r="R13" i="14" s="1"/>
  <c r="N32" i="7"/>
  <c r="K32" i="7"/>
  <c r="E32" i="7"/>
  <c r="P32" i="7" s="1"/>
  <c r="P13" i="14" s="1"/>
  <c r="F32" i="7"/>
  <c r="G32" i="7"/>
  <c r="B31" i="10"/>
  <c r="D31" i="10"/>
  <c r="N31" i="10"/>
  <c r="J31" i="10"/>
  <c r="K31" i="10"/>
  <c r="E31" i="10"/>
  <c r="B31" i="2"/>
  <c r="D31" i="2"/>
  <c r="J31" i="2"/>
  <c r="N31" i="2"/>
  <c r="E31" i="2"/>
  <c r="B62" i="12"/>
  <c r="D62" i="12"/>
  <c r="P62" i="12" s="1"/>
  <c r="P9" i="14" s="1"/>
  <c r="J62" i="12"/>
  <c r="K62" i="12"/>
  <c r="N62" i="12"/>
  <c r="M62" i="12"/>
  <c r="E62" i="12"/>
  <c r="F62" i="12"/>
  <c r="G62" i="12"/>
  <c r="B33" i="12"/>
  <c r="D33" i="12"/>
  <c r="P33" i="12" s="1"/>
  <c r="P7" i="14" s="1"/>
  <c r="J33" i="12"/>
  <c r="K33" i="12"/>
  <c r="O33" i="12"/>
  <c r="O7" i="14" s="1"/>
  <c r="N33" i="12"/>
  <c r="M33" i="12"/>
  <c r="E33" i="12"/>
  <c r="F33" i="12"/>
  <c r="G33" i="12"/>
  <c r="B32" i="5"/>
  <c r="D32" i="5"/>
  <c r="N32" i="5"/>
  <c r="J32" i="5"/>
  <c r="E32" i="5"/>
  <c r="B85" i="6"/>
  <c r="D85" i="6"/>
  <c r="O85" i="6" s="1"/>
  <c r="O5" i="14" s="1"/>
  <c r="J85" i="6"/>
  <c r="S27" i="8"/>
  <c r="K10" i="14"/>
  <c r="I64" i="3"/>
  <c r="I51" i="14"/>
  <c r="P51" i="14" s="1"/>
  <c r="F64" i="3"/>
  <c r="F51" i="14"/>
  <c r="Q44" i="3"/>
  <c r="Q58" i="14" s="1"/>
  <c r="Q61" i="17"/>
  <c r="Q11" i="14" s="1"/>
  <c r="F45" i="5"/>
  <c r="F56" i="14" s="1"/>
  <c r="F35" i="15"/>
  <c r="F53" i="14"/>
  <c r="F16" i="15"/>
  <c r="F50" i="14" s="1"/>
  <c r="P50" i="14" s="1"/>
  <c r="F53" i="7"/>
  <c r="F52" i="14" s="1"/>
  <c r="P52" i="14" s="1"/>
  <c r="F68" i="13"/>
  <c r="F54" i="14" s="1"/>
  <c r="F44" i="3"/>
  <c r="F58" i="14"/>
  <c r="F63" i="9"/>
  <c r="F60" i="14"/>
  <c r="F104" i="8"/>
  <c r="F62" i="14"/>
  <c r="F18" i="16"/>
  <c r="F61" i="14"/>
  <c r="J45" i="5"/>
  <c r="I56" i="14" s="1"/>
  <c r="P56" i="14" s="1"/>
  <c r="I35" i="15"/>
  <c r="I53" i="14"/>
  <c r="I16" i="15"/>
  <c r="I50" i="14"/>
  <c r="I53" i="7"/>
  <c r="I52" i="14"/>
  <c r="I68" i="13"/>
  <c r="I54" i="14" s="1"/>
  <c r="P54" i="14" s="1"/>
  <c r="I44" i="3"/>
  <c r="I58" i="14"/>
  <c r="P58" i="14" s="1"/>
  <c r="I63" i="9"/>
  <c r="I60" i="14"/>
  <c r="I18" i="16"/>
  <c r="I61" i="14"/>
  <c r="P61" i="14"/>
  <c r="Q45" i="2"/>
  <c r="Q59" i="14"/>
  <c r="H45" i="2"/>
  <c r="H59" i="14" s="1"/>
  <c r="J45" i="2"/>
  <c r="K45" i="2"/>
  <c r="K59" i="14"/>
  <c r="F45" i="2"/>
  <c r="F59" i="14"/>
  <c r="M45" i="2"/>
  <c r="N45" i="2" s="1"/>
  <c r="N59" i="14" s="1"/>
  <c r="L45" i="2"/>
  <c r="L59" i="14"/>
  <c r="J59" i="14"/>
  <c r="I45" i="2"/>
  <c r="I59" i="14"/>
  <c r="P59" i="14"/>
  <c r="G45" i="2"/>
  <c r="G59" i="14" s="1"/>
  <c r="E45" i="2"/>
  <c r="E59" i="14"/>
  <c r="D45" i="2"/>
  <c r="D59" i="14"/>
  <c r="C45" i="2"/>
  <c r="C59" i="14" s="1"/>
  <c r="B45" i="2"/>
  <c r="B59" i="14" s="1"/>
  <c r="B5" i="14"/>
  <c r="D5" i="14"/>
  <c r="B28" i="3"/>
  <c r="D28" i="3"/>
  <c r="Q28" i="3"/>
  <c r="Q4" i="14" s="1"/>
  <c r="E28" i="3"/>
  <c r="F28" i="3"/>
  <c r="P28" i="3" s="1"/>
  <c r="P4" i="14" s="1"/>
  <c r="G28" i="3"/>
  <c r="J28" i="3"/>
  <c r="K28" i="3"/>
  <c r="N28" i="3"/>
  <c r="M28" i="3"/>
  <c r="B23" i="11"/>
  <c r="B23" i="14"/>
  <c r="D23" i="11"/>
  <c r="D23" i="14" s="1"/>
  <c r="Y25" i="14"/>
  <c r="B66" i="8"/>
  <c r="B20" i="14" s="1"/>
  <c r="D66" i="8"/>
  <c r="D20" i="14" s="1"/>
  <c r="I66" i="8"/>
  <c r="I20" i="14"/>
  <c r="D22" i="14"/>
  <c r="I26" i="9"/>
  <c r="I22" i="14" s="1"/>
  <c r="W35" i="15"/>
  <c r="W25" i="14" s="1"/>
  <c r="V33" i="12"/>
  <c r="W7" i="14"/>
  <c r="U33" i="12"/>
  <c r="V7" i="14"/>
  <c r="T33" i="12"/>
  <c r="U7" i="14" s="1"/>
  <c r="X7" i="14" s="1"/>
  <c r="S33" i="12"/>
  <c r="T7" i="14" s="1"/>
  <c r="V31" i="2"/>
  <c r="W8" i="14"/>
  <c r="U31" i="2"/>
  <c r="V8" i="14"/>
  <c r="T31" i="2"/>
  <c r="U8" i="14" s="1"/>
  <c r="S31" i="2"/>
  <c r="T8" i="14" s="1"/>
  <c r="N47" i="14"/>
  <c r="N49" i="14"/>
  <c r="N17" i="13"/>
  <c r="V26" i="9"/>
  <c r="W22" i="14"/>
  <c r="J22" i="14"/>
  <c r="H26" i="9"/>
  <c r="H22" i="14"/>
  <c r="C26" i="9"/>
  <c r="C22" i="14"/>
  <c r="Q104" i="8"/>
  <c r="Q62" i="14" s="1"/>
  <c r="H104" i="8"/>
  <c r="H62" i="14" s="1"/>
  <c r="J104" i="8"/>
  <c r="J62" i="14"/>
  <c r="K104" i="8"/>
  <c r="M104" i="8"/>
  <c r="L104" i="8"/>
  <c r="L62" i="14" s="1"/>
  <c r="K62" i="14"/>
  <c r="I104" i="8"/>
  <c r="I62" i="14"/>
  <c r="P62" i="14"/>
  <c r="G104" i="8"/>
  <c r="G62" i="14"/>
  <c r="E104" i="8"/>
  <c r="E62" i="14" s="1"/>
  <c r="D104" i="8"/>
  <c r="D62" i="14" s="1"/>
  <c r="C104" i="8"/>
  <c r="C62" i="14"/>
  <c r="B104" i="8"/>
  <c r="B62" i="14"/>
  <c r="H44" i="3"/>
  <c r="J44" i="3"/>
  <c r="K44" i="3"/>
  <c r="K58" i="14" s="1"/>
  <c r="M44" i="3"/>
  <c r="M58" i="14" s="1"/>
  <c r="N44" i="3"/>
  <c r="N58" i="14"/>
  <c r="L44" i="3"/>
  <c r="L58" i="14"/>
  <c r="J58" i="14"/>
  <c r="G44" i="3"/>
  <c r="G58" i="14"/>
  <c r="E44" i="3"/>
  <c r="E58" i="14" s="1"/>
  <c r="D44" i="3"/>
  <c r="D58" i="14"/>
  <c r="C44" i="3"/>
  <c r="C58" i="14"/>
  <c r="B44" i="3"/>
  <c r="B58" i="14"/>
  <c r="T85" i="6"/>
  <c r="U5" i="14" s="1"/>
  <c r="W5" i="14"/>
  <c r="V5" i="14"/>
  <c r="R85" i="6"/>
  <c r="S5" i="14" s="1"/>
  <c r="J5" i="14"/>
  <c r="I85" i="6"/>
  <c r="I5" i="14" s="1"/>
  <c r="H85" i="6"/>
  <c r="H5" i="14" s="1"/>
  <c r="F5" i="14"/>
  <c r="C85" i="6"/>
  <c r="C5" i="14" s="1"/>
  <c r="A5" i="14"/>
  <c r="G85" i="6"/>
  <c r="G5" i="14" s="1"/>
  <c r="M85" i="6"/>
  <c r="M5" i="14" s="1"/>
  <c r="Y85" i="6"/>
  <c r="X85" i="6"/>
  <c r="S85" i="6"/>
  <c r="T5" i="14" s="1"/>
  <c r="E85" i="6"/>
  <c r="F85" i="6"/>
  <c r="K85" i="6"/>
  <c r="K5" i="14" s="1"/>
  <c r="N85" i="6"/>
  <c r="N5" i="14" s="1"/>
  <c r="L85" i="6"/>
  <c r="L5" i="14"/>
  <c r="A22" i="14"/>
  <c r="E66" i="8"/>
  <c r="F66" i="8"/>
  <c r="F20" i="14" s="1"/>
  <c r="G66" i="8"/>
  <c r="G20" i="14"/>
  <c r="N66" i="8"/>
  <c r="N20" i="14"/>
  <c r="K66" i="8"/>
  <c r="K20" i="14"/>
  <c r="J66" i="8"/>
  <c r="V66" i="8"/>
  <c r="W20" i="14"/>
  <c r="U66" i="8"/>
  <c r="V20" i="14" s="1"/>
  <c r="X20" i="14" s="1"/>
  <c r="T66" i="8"/>
  <c r="U20" i="14" s="1"/>
  <c r="S66" i="8"/>
  <c r="T20" i="14" s="1"/>
  <c r="R66" i="8"/>
  <c r="S20" i="14"/>
  <c r="M66" i="8"/>
  <c r="M20" i="14"/>
  <c r="L66" i="8"/>
  <c r="L20" i="14"/>
  <c r="J20" i="14"/>
  <c r="H66" i="8"/>
  <c r="H20" i="14"/>
  <c r="C66" i="8"/>
  <c r="C20" i="14" s="1"/>
  <c r="V75" i="3"/>
  <c r="W28" i="14" s="1"/>
  <c r="U75" i="3"/>
  <c r="V28" i="14"/>
  <c r="T75" i="3"/>
  <c r="U28" i="14"/>
  <c r="T28" i="14"/>
  <c r="R75" i="3"/>
  <c r="S28" i="14"/>
  <c r="N75" i="3"/>
  <c r="N28" i="14"/>
  <c r="M75" i="3"/>
  <c r="M28" i="14" s="1"/>
  <c r="L75" i="3"/>
  <c r="L28" i="14"/>
  <c r="K75" i="3"/>
  <c r="K28" i="14"/>
  <c r="J75" i="3"/>
  <c r="J28" i="14"/>
  <c r="I75" i="3"/>
  <c r="I28" i="14" s="1"/>
  <c r="H75" i="3"/>
  <c r="H28" i="14"/>
  <c r="G75" i="3"/>
  <c r="G28" i="14"/>
  <c r="F75" i="3"/>
  <c r="F28" i="14"/>
  <c r="E75" i="3"/>
  <c r="E28" i="14" s="1"/>
  <c r="D75" i="3"/>
  <c r="D28" i="14"/>
  <c r="C75" i="3"/>
  <c r="C28" i="14"/>
  <c r="B75" i="3"/>
  <c r="B28" i="14"/>
  <c r="A51" i="14"/>
  <c r="A28" i="14"/>
  <c r="A23" i="14"/>
  <c r="D8" i="14"/>
  <c r="Y8" i="14" s="1"/>
  <c r="G31" i="2"/>
  <c r="G8" i="14"/>
  <c r="B8" i="14"/>
  <c r="I31" i="2"/>
  <c r="I8" i="14" s="1"/>
  <c r="M31" i="2"/>
  <c r="M8" i="14"/>
  <c r="R31" i="2"/>
  <c r="S8" i="14" s="1"/>
  <c r="Q31" i="2"/>
  <c r="Q8" i="14"/>
  <c r="F31" i="2"/>
  <c r="P31" i="2" s="1"/>
  <c r="P8" i="14" s="1"/>
  <c r="K31" i="2"/>
  <c r="O31" i="2"/>
  <c r="O8" i="14" s="1"/>
  <c r="N8" i="14"/>
  <c r="L31" i="2"/>
  <c r="L8" i="14" s="1"/>
  <c r="K8" i="14"/>
  <c r="J8" i="14"/>
  <c r="H31" i="2"/>
  <c r="H8" i="14" s="1"/>
  <c r="F8" i="14"/>
  <c r="E8" i="14"/>
  <c r="C31" i="2"/>
  <c r="C8" i="14" s="1"/>
  <c r="A8" i="14"/>
  <c r="O66" i="14"/>
  <c r="N66" i="14"/>
  <c r="X32" i="14"/>
  <c r="Q24" i="14"/>
  <c r="G61" i="17"/>
  <c r="G11" i="14" s="1"/>
  <c r="L61" i="17"/>
  <c r="M11" i="14"/>
  <c r="U61" i="17"/>
  <c r="V61" i="17"/>
  <c r="T61" i="17"/>
  <c r="W61" i="17" s="1"/>
  <c r="S61" i="17"/>
  <c r="R61" i="17"/>
  <c r="E61" i="17"/>
  <c r="E11" i="14"/>
  <c r="F61" i="17"/>
  <c r="F11" i="14"/>
  <c r="K61" i="17"/>
  <c r="L11" i="14"/>
  <c r="S38" i="17"/>
  <c r="R38" i="17"/>
  <c r="Q38" i="17"/>
  <c r="P38" i="17"/>
  <c r="H38" i="17"/>
  <c r="J38" i="17"/>
  <c r="K38" i="17"/>
  <c r="F38" i="17"/>
  <c r="N38" i="17"/>
  <c r="M38" i="17"/>
  <c r="L38" i="17"/>
  <c r="I38" i="17"/>
  <c r="G38" i="17"/>
  <c r="E38" i="17"/>
  <c r="D38" i="17"/>
  <c r="C38" i="17"/>
  <c r="B38" i="17"/>
  <c r="G28" i="17"/>
  <c r="X28" i="17" s="1"/>
  <c r="J28" i="17"/>
  <c r="L28" i="17"/>
  <c r="M15" i="14"/>
  <c r="U28" i="17"/>
  <c r="V28" i="17"/>
  <c r="W28" i="17" s="1"/>
  <c r="T28" i="17"/>
  <c r="S28" i="17"/>
  <c r="R28" i="17"/>
  <c r="S15" i="14" s="1"/>
  <c r="F28" i="17"/>
  <c r="I28" i="17"/>
  <c r="N28" i="17"/>
  <c r="M28" i="17"/>
  <c r="K28" i="17"/>
  <c r="L15" i="14" s="1"/>
  <c r="C28" i="17"/>
  <c r="U43" i="16"/>
  <c r="V43" i="16"/>
  <c r="W43" i="16" s="1"/>
  <c r="X18" i="14" s="1"/>
  <c r="T43" i="16"/>
  <c r="S43" i="16"/>
  <c r="R43" i="16"/>
  <c r="Q43" i="16"/>
  <c r="E43" i="16"/>
  <c r="F43" i="16"/>
  <c r="G43" i="16"/>
  <c r="J43" i="16"/>
  <c r="K43" i="16"/>
  <c r="N43" i="16"/>
  <c r="M43" i="16"/>
  <c r="L43" i="16"/>
  <c r="I43" i="16"/>
  <c r="H43" i="16"/>
  <c r="C43" i="16"/>
  <c r="W18" i="16"/>
  <c r="V18" i="16"/>
  <c r="U18" i="16"/>
  <c r="R18" i="16"/>
  <c r="Q18" i="16"/>
  <c r="Q61" i="14" s="1"/>
  <c r="P18" i="16"/>
  <c r="H18" i="16"/>
  <c r="O18" i="16"/>
  <c r="O61" i="14"/>
  <c r="J18" i="16"/>
  <c r="K18" i="16"/>
  <c r="M18" i="16"/>
  <c r="N18" i="16" s="1"/>
  <c r="N61" i="14" s="1"/>
  <c r="L18" i="16"/>
  <c r="G18" i="16"/>
  <c r="E18" i="16"/>
  <c r="E61" i="14" s="1"/>
  <c r="D18" i="16"/>
  <c r="C18" i="16"/>
  <c r="B18" i="16"/>
  <c r="V35" i="15"/>
  <c r="V25" i="14" s="1"/>
  <c r="U35" i="15"/>
  <c r="R35" i="15"/>
  <c r="Q35" i="15"/>
  <c r="P35" i="15"/>
  <c r="H35" i="15"/>
  <c r="J35" i="15"/>
  <c r="K35" i="15"/>
  <c r="O35" i="15" s="1"/>
  <c r="O53" i="14" s="1"/>
  <c r="M35" i="15"/>
  <c r="N35" i="15"/>
  <c r="N53" i="14"/>
  <c r="L35" i="15"/>
  <c r="L53" i="14" s="1"/>
  <c r="G35" i="15"/>
  <c r="E35" i="15"/>
  <c r="D35" i="15"/>
  <c r="D53" i="14" s="1"/>
  <c r="D63" i="14" s="1"/>
  <c r="C35" i="15"/>
  <c r="C53" i="14" s="1"/>
  <c r="B35" i="15"/>
  <c r="W16" i="15"/>
  <c r="V16" i="15"/>
  <c r="U16" i="15"/>
  <c r="R16" i="15"/>
  <c r="Q16" i="15"/>
  <c r="P16" i="15"/>
  <c r="H16" i="15"/>
  <c r="H50" i="14" s="1"/>
  <c r="J16" i="15"/>
  <c r="J50" i="14" s="1"/>
  <c r="K16" i="15"/>
  <c r="M16" i="15"/>
  <c r="N16" i="15" s="1"/>
  <c r="N50" i="14" s="1"/>
  <c r="L16" i="15"/>
  <c r="G16" i="15"/>
  <c r="E16" i="15"/>
  <c r="D16" i="15"/>
  <c r="C16" i="15"/>
  <c r="B16" i="15"/>
  <c r="C96" i="14"/>
  <c r="M96" i="14"/>
  <c r="M98" i="14"/>
  <c r="B96" i="14"/>
  <c r="L98" i="14" s="1"/>
  <c r="L96" i="14"/>
  <c r="H76" i="14"/>
  <c r="J76" i="14"/>
  <c r="K76" i="14"/>
  <c r="F76" i="14"/>
  <c r="N76" i="14"/>
  <c r="M76" i="14"/>
  <c r="L76" i="14"/>
  <c r="I76" i="14"/>
  <c r="G76" i="14"/>
  <c r="E76" i="14"/>
  <c r="D76" i="14"/>
  <c r="C76" i="14"/>
  <c r="O67" i="14"/>
  <c r="N67" i="14"/>
  <c r="Q44" i="8"/>
  <c r="Q57" i="14"/>
  <c r="Q45" i="5"/>
  <c r="Q56" i="14"/>
  <c r="Q68" i="13"/>
  <c r="Q54" i="14" s="1"/>
  <c r="Q53" i="7"/>
  <c r="Q52" i="14" s="1"/>
  <c r="Q63" i="9"/>
  <c r="Q60" i="14"/>
  <c r="Q53" i="14"/>
  <c r="Q64" i="3"/>
  <c r="Q51" i="14" s="1"/>
  <c r="Q50" i="14"/>
  <c r="H44" i="8"/>
  <c r="O44" i="8" s="1"/>
  <c r="O57" i="14" s="1"/>
  <c r="G45" i="5"/>
  <c r="O45" i="5" s="1"/>
  <c r="O56" i="14" s="1"/>
  <c r="H56" i="14"/>
  <c r="H68" i="13"/>
  <c r="O68" i="13" s="1"/>
  <c r="O54" i="14" s="1"/>
  <c r="H54" i="14"/>
  <c r="H53" i="7"/>
  <c r="H52" i="14" s="1"/>
  <c r="H63" i="9"/>
  <c r="O63" i="9" s="1"/>
  <c r="O60" i="14" s="1"/>
  <c r="H53" i="14"/>
  <c r="H64" i="3"/>
  <c r="H51" i="14"/>
  <c r="H61" i="14"/>
  <c r="J44" i="8"/>
  <c r="J57" i="14"/>
  <c r="K45" i="5"/>
  <c r="J56" i="14" s="1"/>
  <c r="J68" i="13"/>
  <c r="J54" i="14"/>
  <c r="J53" i="7"/>
  <c r="J52" i="14" s="1"/>
  <c r="J63" i="9"/>
  <c r="J60" i="14"/>
  <c r="J53" i="14"/>
  <c r="J64" i="3"/>
  <c r="J51" i="14"/>
  <c r="J61" i="14"/>
  <c r="K44" i="8"/>
  <c r="K57" i="14"/>
  <c r="L45" i="5"/>
  <c r="L56" i="14" s="1"/>
  <c r="K68" i="13"/>
  <c r="K54" i="14"/>
  <c r="K53" i="7"/>
  <c r="K52" i="14" s="1"/>
  <c r="K63" i="9"/>
  <c r="K60" i="14"/>
  <c r="K53" i="14"/>
  <c r="K64" i="3"/>
  <c r="K51" i="14"/>
  <c r="K61" i="14"/>
  <c r="K50" i="14"/>
  <c r="M44" i="8"/>
  <c r="M57" i="14"/>
  <c r="I45" i="5"/>
  <c r="M56" i="14" s="1"/>
  <c r="M68" i="13"/>
  <c r="M54" i="14" s="1"/>
  <c r="M53" i="7"/>
  <c r="M52" i="14"/>
  <c r="M63" i="9"/>
  <c r="M60" i="14"/>
  <c r="M53" i="14"/>
  <c r="M64" i="3"/>
  <c r="N64" i="3" s="1"/>
  <c r="N51" i="14" s="1"/>
  <c r="M51" i="14"/>
  <c r="M50" i="14"/>
  <c r="L44" i="8"/>
  <c r="L57" i="14" s="1"/>
  <c r="L68" i="13"/>
  <c r="L54" i="14" s="1"/>
  <c r="L53" i="7"/>
  <c r="L52" i="14" s="1"/>
  <c r="L63" i="9"/>
  <c r="L60" i="14" s="1"/>
  <c r="L64" i="3"/>
  <c r="L51" i="14"/>
  <c r="L34" i="13"/>
  <c r="L55" i="14"/>
  <c r="L61" i="14"/>
  <c r="L50" i="14"/>
  <c r="G44" i="8"/>
  <c r="G57" i="14" s="1"/>
  <c r="H45" i="5"/>
  <c r="G56" i="14"/>
  <c r="G68" i="13"/>
  <c r="G54" i="14"/>
  <c r="G53" i="7"/>
  <c r="G52" i="14"/>
  <c r="G63" i="9"/>
  <c r="G60" i="14" s="1"/>
  <c r="G53" i="14"/>
  <c r="G64" i="3"/>
  <c r="G51" i="14" s="1"/>
  <c r="G61" i="14"/>
  <c r="G50" i="14"/>
  <c r="G63" i="14" s="1"/>
  <c r="E44" i="8"/>
  <c r="E57" i="14" s="1"/>
  <c r="E45" i="5"/>
  <c r="E56" i="14"/>
  <c r="E68" i="13"/>
  <c r="E54" i="14"/>
  <c r="E53" i="7"/>
  <c r="E52" i="14"/>
  <c r="E63" i="9"/>
  <c r="E60" i="14" s="1"/>
  <c r="E53" i="14"/>
  <c r="E64" i="3"/>
  <c r="E51" i="14" s="1"/>
  <c r="E50" i="14"/>
  <c r="D44" i="8"/>
  <c r="D57" i="14" s="1"/>
  <c r="D45" i="5"/>
  <c r="D56" i="14" s="1"/>
  <c r="D68" i="13"/>
  <c r="D54" i="14" s="1"/>
  <c r="D53" i="7"/>
  <c r="D52" i="14" s="1"/>
  <c r="D63" i="9"/>
  <c r="D60" i="14" s="1"/>
  <c r="D64" i="3"/>
  <c r="D51" i="14"/>
  <c r="D34" i="13"/>
  <c r="D55" i="14"/>
  <c r="D61" i="14"/>
  <c r="D50" i="14"/>
  <c r="C44" i="8"/>
  <c r="C57" i="14" s="1"/>
  <c r="C45" i="5"/>
  <c r="C56" i="14"/>
  <c r="C68" i="13"/>
  <c r="C54" i="14"/>
  <c r="C53" i="7"/>
  <c r="C52" i="14"/>
  <c r="C63" i="9"/>
  <c r="C60" i="14" s="1"/>
  <c r="C64" i="3"/>
  <c r="C51" i="14" s="1"/>
  <c r="C34" i="13"/>
  <c r="C55" i="14" s="1"/>
  <c r="C61" i="14"/>
  <c r="C50" i="14"/>
  <c r="B50" i="14"/>
  <c r="A50" i="14"/>
  <c r="B61" i="14"/>
  <c r="P64" i="3"/>
  <c r="O64" i="3"/>
  <c r="O51" i="14" s="1"/>
  <c r="B64" i="3"/>
  <c r="B51" i="14" s="1"/>
  <c r="P53" i="14"/>
  <c r="B53" i="14"/>
  <c r="A53" i="14"/>
  <c r="P60" i="14"/>
  <c r="N63" i="9"/>
  <c r="N60" i="14"/>
  <c r="B63" i="9"/>
  <c r="B60" i="14"/>
  <c r="N53" i="7"/>
  <c r="N52" i="14" s="1"/>
  <c r="B53" i="7"/>
  <c r="B52" i="14" s="1"/>
  <c r="A52" i="14"/>
  <c r="N68" i="13"/>
  <c r="N54" i="14" s="1"/>
  <c r="B68" i="13"/>
  <c r="B54" i="14" s="1"/>
  <c r="A54" i="14"/>
  <c r="M45" i="5"/>
  <c r="N45" i="5"/>
  <c r="N56" i="14"/>
  <c r="B45" i="5"/>
  <c r="B56" i="14"/>
  <c r="A56" i="14"/>
  <c r="N44" i="8"/>
  <c r="N57" i="14" s="1"/>
  <c r="B44" i="8"/>
  <c r="B57" i="14" s="1"/>
  <c r="A57" i="14"/>
  <c r="V42" i="14"/>
  <c r="W42" i="14"/>
  <c r="U42" i="14"/>
  <c r="X42" i="14"/>
  <c r="T42" i="14"/>
  <c r="S42" i="14"/>
  <c r="D42" i="14"/>
  <c r="P42" i="14" s="1"/>
  <c r="B42" i="14"/>
  <c r="Q42" i="14" s="1"/>
  <c r="E42" i="14"/>
  <c r="F42" i="14"/>
  <c r="G42" i="14"/>
  <c r="J42" i="14"/>
  <c r="O42" i="14" s="1"/>
  <c r="K42" i="14"/>
  <c r="M42" i="14"/>
  <c r="N42" i="14"/>
  <c r="L42" i="14"/>
  <c r="I42" i="14"/>
  <c r="H42" i="14"/>
  <c r="C42" i="14"/>
  <c r="Q39" i="14"/>
  <c r="P39" i="14"/>
  <c r="O39" i="14"/>
  <c r="Q38" i="14"/>
  <c r="O38" i="14"/>
  <c r="Q37" i="14"/>
  <c r="P37" i="14"/>
  <c r="O37" i="14"/>
  <c r="Q36" i="14"/>
  <c r="O36" i="14"/>
  <c r="X35" i="14"/>
  <c r="Q35" i="14"/>
  <c r="O35" i="14"/>
  <c r="X34" i="14"/>
  <c r="X33" i="14"/>
  <c r="U32" i="5"/>
  <c r="V6" i="14" s="1"/>
  <c r="U33" i="4"/>
  <c r="V16" i="14" s="1"/>
  <c r="U27" i="6"/>
  <c r="V12" i="14" s="1"/>
  <c r="U28" i="3"/>
  <c r="V4" i="14" s="1"/>
  <c r="U27" i="8"/>
  <c r="V17" i="14" s="1"/>
  <c r="V15" i="14"/>
  <c r="U32" i="7"/>
  <c r="V13" i="14" s="1"/>
  <c r="X13" i="14" s="1"/>
  <c r="U31" i="10"/>
  <c r="V10" i="14"/>
  <c r="X10" i="14" s="1"/>
  <c r="U57" i="6"/>
  <c r="V19" i="14"/>
  <c r="U62" i="12"/>
  <c r="V9" i="14"/>
  <c r="U49" i="9"/>
  <c r="U17" i="13"/>
  <c r="V21" i="14" s="1"/>
  <c r="U90" i="8"/>
  <c r="V14" i="14" s="1"/>
  <c r="U23" i="11"/>
  <c r="V23" i="14" s="1"/>
  <c r="V18" i="14"/>
  <c r="U48" i="13"/>
  <c r="W48" i="13" s="1"/>
  <c r="V11" i="14"/>
  <c r="V32" i="5"/>
  <c r="W6" i="14" s="1"/>
  <c r="V33" i="4"/>
  <c r="W16" i="14" s="1"/>
  <c r="V27" i="6"/>
  <c r="W12" i="14"/>
  <c r="V28" i="3"/>
  <c r="W4" i="14" s="1"/>
  <c r="V27" i="8"/>
  <c r="W15" i="14"/>
  <c r="V32" i="7"/>
  <c r="W13" i="14"/>
  <c r="V31" i="10"/>
  <c r="W10" i="14" s="1"/>
  <c r="V57" i="6"/>
  <c r="W19" i="14"/>
  <c r="X19" i="14" s="1"/>
  <c r="V62" i="12"/>
  <c r="W9" i="14"/>
  <c r="V49" i="9"/>
  <c r="V17" i="13"/>
  <c r="W21" i="14"/>
  <c r="V90" i="8"/>
  <c r="W14" i="14" s="1"/>
  <c r="V23" i="11"/>
  <c r="W23" i="14"/>
  <c r="W18" i="14"/>
  <c r="V48" i="13"/>
  <c r="W24" i="14" s="1"/>
  <c r="X24" i="14"/>
  <c r="W11" i="14"/>
  <c r="T32" i="5"/>
  <c r="U6" i="14"/>
  <c r="T33" i="4"/>
  <c r="W33" i="4" s="1"/>
  <c r="U16" i="14"/>
  <c r="T27" i="6"/>
  <c r="U12" i="14" s="1"/>
  <c r="T28" i="3"/>
  <c r="U4" i="14" s="1"/>
  <c r="T27" i="8"/>
  <c r="U17" i="14"/>
  <c r="U15" i="14"/>
  <c r="T32" i="7"/>
  <c r="U13" i="14" s="1"/>
  <c r="T31" i="10"/>
  <c r="U10" i="14"/>
  <c r="T57" i="6"/>
  <c r="U19" i="14"/>
  <c r="T62" i="12"/>
  <c r="U9" i="14"/>
  <c r="T49" i="9"/>
  <c r="W49" i="9" s="1"/>
  <c r="T17" i="13"/>
  <c r="U21" i="14" s="1"/>
  <c r="T90" i="8"/>
  <c r="U14" i="14" s="1"/>
  <c r="T23" i="11"/>
  <c r="U23" i="14" s="1"/>
  <c r="U18" i="14"/>
  <c r="T48" i="13"/>
  <c r="U24" i="14" s="1"/>
  <c r="U11" i="14"/>
  <c r="U25" i="14"/>
  <c r="S32" i="5"/>
  <c r="T6" i="14"/>
  <c r="S33" i="4"/>
  <c r="T16" i="14"/>
  <c r="S27" i="6"/>
  <c r="T12" i="14" s="1"/>
  <c r="S28" i="3"/>
  <c r="T4" i="14"/>
  <c r="T17" i="14"/>
  <c r="S32" i="7"/>
  <c r="T13" i="14"/>
  <c r="S31" i="10"/>
  <c r="T10" i="14"/>
  <c r="S62" i="12"/>
  <c r="T9" i="14" s="1"/>
  <c r="S49" i="9"/>
  <c r="S17" i="13"/>
  <c r="T21" i="14"/>
  <c r="S90" i="8"/>
  <c r="T14" i="14"/>
  <c r="S23" i="11"/>
  <c r="T23" i="14" s="1"/>
  <c r="T18" i="14"/>
  <c r="S48" i="13"/>
  <c r="T24" i="14" s="1"/>
  <c r="T11" i="14"/>
  <c r="R33" i="12"/>
  <c r="S7" i="14"/>
  <c r="R32" i="5"/>
  <c r="S6" i="14" s="1"/>
  <c r="R33" i="4"/>
  <c r="S16" i="14"/>
  <c r="R27" i="6"/>
  <c r="S12" i="14" s="1"/>
  <c r="R28" i="3"/>
  <c r="S4" i="14"/>
  <c r="R27" i="8"/>
  <c r="S17" i="14" s="1"/>
  <c r="R32" i="7"/>
  <c r="S13" i="14" s="1"/>
  <c r="R31" i="10"/>
  <c r="S10" i="14"/>
  <c r="R57" i="6"/>
  <c r="S19" i="14"/>
  <c r="R62" i="12"/>
  <c r="S9" i="14" s="1"/>
  <c r="R49" i="9"/>
  <c r="R17" i="13"/>
  <c r="S21" i="14" s="1"/>
  <c r="R90" i="8"/>
  <c r="S14" i="14"/>
  <c r="R23" i="11"/>
  <c r="S23" i="14" s="1"/>
  <c r="S18" i="14"/>
  <c r="R48" i="13"/>
  <c r="S24" i="14" s="1"/>
  <c r="S11" i="14"/>
  <c r="D7" i="14"/>
  <c r="D6" i="14"/>
  <c r="D16" i="14"/>
  <c r="D12" i="14"/>
  <c r="D4" i="14"/>
  <c r="D17" i="14"/>
  <c r="D15" i="14"/>
  <c r="D13" i="14"/>
  <c r="D10" i="14"/>
  <c r="D19" i="14"/>
  <c r="D9" i="14"/>
  <c r="D49" i="9"/>
  <c r="D21" i="14"/>
  <c r="D14" i="14"/>
  <c r="D18" i="14"/>
  <c r="D48" i="13"/>
  <c r="D24" i="14"/>
  <c r="B7" i="14"/>
  <c r="B6" i="14"/>
  <c r="B16" i="14"/>
  <c r="B12" i="14"/>
  <c r="B4" i="14"/>
  <c r="B17" i="14"/>
  <c r="B15" i="14"/>
  <c r="B13" i="14"/>
  <c r="B10" i="14"/>
  <c r="B19" i="14"/>
  <c r="B9" i="14"/>
  <c r="B49" i="9"/>
  <c r="B21" i="14"/>
  <c r="B14" i="14"/>
  <c r="B18" i="14"/>
  <c r="B48" i="13"/>
  <c r="B24" i="14"/>
  <c r="B11" i="14"/>
  <c r="E7" i="14"/>
  <c r="E6" i="14"/>
  <c r="E33" i="4"/>
  <c r="E16" i="14"/>
  <c r="E12" i="14"/>
  <c r="E4" i="14"/>
  <c r="E17" i="14"/>
  <c r="E15" i="14"/>
  <c r="E13" i="14"/>
  <c r="E10" i="14"/>
  <c r="E57" i="6"/>
  <c r="E19" i="14"/>
  <c r="E9" i="14"/>
  <c r="E49" i="9"/>
  <c r="E17" i="13"/>
  <c r="E90" i="8"/>
  <c r="E23" i="11"/>
  <c r="E23" i="14" s="1"/>
  <c r="E18" i="14"/>
  <c r="E48" i="13"/>
  <c r="E24" i="14"/>
  <c r="F7" i="14"/>
  <c r="F32" i="5"/>
  <c r="F6" i="14" s="1"/>
  <c r="F33" i="4"/>
  <c r="F16" i="14" s="1"/>
  <c r="F27" i="6"/>
  <c r="F12" i="14"/>
  <c r="F4" i="14"/>
  <c r="F27" i="8"/>
  <c r="F17" i="14" s="1"/>
  <c r="F15" i="14"/>
  <c r="F13" i="14"/>
  <c r="F31" i="10"/>
  <c r="F10" i="14"/>
  <c r="F57" i="6"/>
  <c r="F19" i="14"/>
  <c r="F9" i="14"/>
  <c r="F49" i="9"/>
  <c r="F17" i="13"/>
  <c r="F21" i="14"/>
  <c r="F90" i="8"/>
  <c r="F14" i="14"/>
  <c r="F23" i="11"/>
  <c r="F23" i="14"/>
  <c r="F18" i="14"/>
  <c r="F48" i="13"/>
  <c r="F24" i="14" s="1"/>
  <c r="G7" i="14"/>
  <c r="Y7" i="14" s="1"/>
  <c r="G32" i="5"/>
  <c r="G6" i="14"/>
  <c r="G33" i="4"/>
  <c r="G16" i="14"/>
  <c r="G27" i="6"/>
  <c r="G4" i="14"/>
  <c r="G27" i="8"/>
  <c r="G17" i="14" s="1"/>
  <c r="G15" i="14"/>
  <c r="G13" i="14"/>
  <c r="G31" i="10"/>
  <c r="G10" i="14" s="1"/>
  <c r="G57" i="6"/>
  <c r="G19" i="14" s="1"/>
  <c r="G9" i="14"/>
  <c r="G49" i="9"/>
  <c r="G17" i="13"/>
  <c r="G21" i="14" s="1"/>
  <c r="Y21" i="14" s="1"/>
  <c r="G90" i="8"/>
  <c r="G14" i="14" s="1"/>
  <c r="G23" i="11"/>
  <c r="G23" i="14"/>
  <c r="G18" i="14"/>
  <c r="G48" i="13"/>
  <c r="G24" i="14"/>
  <c r="J7" i="14"/>
  <c r="J6" i="14"/>
  <c r="J16" i="14"/>
  <c r="J27" i="6"/>
  <c r="J12" i="14"/>
  <c r="J4" i="14"/>
  <c r="J17" i="14"/>
  <c r="J15" i="14"/>
  <c r="J13" i="14"/>
  <c r="J10" i="14"/>
  <c r="J19" i="14"/>
  <c r="J9" i="14"/>
  <c r="J49" i="9"/>
  <c r="J21" i="14"/>
  <c r="J90" i="8"/>
  <c r="J14" i="14"/>
  <c r="J23" i="11"/>
  <c r="O23" i="11" s="1"/>
  <c r="J18" i="14"/>
  <c r="J48" i="13"/>
  <c r="J24" i="14"/>
  <c r="K7" i="14"/>
  <c r="K32" i="5"/>
  <c r="K6" i="14"/>
  <c r="K33" i="4"/>
  <c r="K16" i="14" s="1"/>
  <c r="K27" i="6"/>
  <c r="K12" i="14" s="1"/>
  <c r="K4" i="14"/>
  <c r="K17" i="14"/>
  <c r="K15" i="14"/>
  <c r="K13" i="14"/>
  <c r="K57" i="6"/>
  <c r="K19" i="14" s="1"/>
  <c r="K29" i="14" s="1"/>
  <c r="K9" i="14"/>
  <c r="K49" i="9"/>
  <c r="O49" i="9" s="1"/>
  <c r="K17" i="13"/>
  <c r="K21" i="14" s="1"/>
  <c r="K14" i="14"/>
  <c r="K23" i="11"/>
  <c r="K23" i="14"/>
  <c r="K18" i="14"/>
  <c r="K48" i="13"/>
  <c r="K24" i="14" s="1"/>
  <c r="M7" i="14"/>
  <c r="M32" i="5"/>
  <c r="M6" i="14"/>
  <c r="M33" i="4"/>
  <c r="M16" i="14"/>
  <c r="M27" i="6"/>
  <c r="M12" i="14"/>
  <c r="M4" i="14"/>
  <c r="M17" i="14"/>
  <c r="M32" i="7"/>
  <c r="M13" i="14"/>
  <c r="M31" i="10"/>
  <c r="M10" i="14" s="1"/>
  <c r="M29" i="14" s="1"/>
  <c r="M57" i="6"/>
  <c r="M19" i="14"/>
  <c r="M9" i="14"/>
  <c r="M49" i="9"/>
  <c r="M17" i="13"/>
  <c r="M21" i="14" s="1"/>
  <c r="M90" i="8"/>
  <c r="M14" i="14" s="1"/>
  <c r="M23" i="11"/>
  <c r="M23" i="14"/>
  <c r="M18" i="14"/>
  <c r="M48" i="13"/>
  <c r="M24" i="14"/>
  <c r="N7" i="14"/>
  <c r="N6" i="14"/>
  <c r="N33" i="4"/>
  <c r="N16" i="14" s="1"/>
  <c r="N27" i="6"/>
  <c r="N12" i="14" s="1"/>
  <c r="N4" i="14"/>
  <c r="N17" i="14"/>
  <c r="N15" i="14"/>
  <c r="N13" i="14"/>
  <c r="N10" i="14"/>
  <c r="N57" i="6"/>
  <c r="N19" i="14" s="1"/>
  <c r="N9" i="14"/>
  <c r="N49" i="9"/>
  <c r="N21" i="14"/>
  <c r="N90" i="8"/>
  <c r="N14" i="14"/>
  <c r="N23" i="11"/>
  <c r="N23" i="14" s="1"/>
  <c r="N18" i="14"/>
  <c r="N48" i="13"/>
  <c r="N24" i="14"/>
  <c r="L33" i="12"/>
  <c r="L7" i="14" s="1"/>
  <c r="L32" i="5"/>
  <c r="L6" i="14" s="1"/>
  <c r="L33" i="4"/>
  <c r="L16" i="14" s="1"/>
  <c r="L27" i="6"/>
  <c r="L12" i="14"/>
  <c r="L28" i="3"/>
  <c r="L4" i="14" s="1"/>
  <c r="L27" i="8"/>
  <c r="L17" i="14"/>
  <c r="L32" i="7"/>
  <c r="L13" i="14" s="1"/>
  <c r="L31" i="10"/>
  <c r="L10" i="14"/>
  <c r="L57" i="6"/>
  <c r="L19" i="14" s="1"/>
  <c r="L62" i="12"/>
  <c r="L9" i="14" s="1"/>
  <c r="L49" i="9"/>
  <c r="L17" i="13"/>
  <c r="L21" i="14" s="1"/>
  <c r="L90" i="8"/>
  <c r="L14" i="14"/>
  <c r="L23" i="11"/>
  <c r="L23" i="14"/>
  <c r="L18" i="14"/>
  <c r="L48" i="13"/>
  <c r="L24" i="14"/>
  <c r="I33" i="12"/>
  <c r="I7" i="14"/>
  <c r="I32" i="5"/>
  <c r="I6" i="14"/>
  <c r="Y6" i="14"/>
  <c r="I33" i="4"/>
  <c r="I16" i="14"/>
  <c r="I27" i="6"/>
  <c r="I12" i="14"/>
  <c r="I28" i="3"/>
  <c r="I4" i="14"/>
  <c r="I27" i="8"/>
  <c r="X27" i="8" s="1"/>
  <c r="I15" i="14"/>
  <c r="I32" i="7"/>
  <c r="I13" i="14"/>
  <c r="I31" i="10"/>
  <c r="I10" i="14" s="1"/>
  <c r="I57" i="6"/>
  <c r="I19" i="14"/>
  <c r="Y19" i="14" s="1"/>
  <c r="I62" i="12"/>
  <c r="X62" i="12" s="1"/>
  <c r="I49" i="9"/>
  <c r="I17" i="13"/>
  <c r="I21" i="14"/>
  <c r="I90" i="8"/>
  <c r="I14" i="14"/>
  <c r="I23" i="11"/>
  <c r="I23" i="14"/>
  <c r="Y23" i="14" s="1"/>
  <c r="I18" i="14"/>
  <c r="Y18" i="14" s="1"/>
  <c r="I48" i="13"/>
  <c r="I24" i="14"/>
  <c r="H33" i="12"/>
  <c r="H7" i="14" s="1"/>
  <c r="H32" i="5"/>
  <c r="H6" i="14" s="1"/>
  <c r="H33" i="4"/>
  <c r="H16" i="14"/>
  <c r="H27" i="6"/>
  <c r="H12" i="14"/>
  <c r="H28" i="3"/>
  <c r="H4" i="14" s="1"/>
  <c r="H27" i="8"/>
  <c r="H17" i="14" s="1"/>
  <c r="H15" i="14"/>
  <c r="H32" i="7"/>
  <c r="H13" i="14"/>
  <c r="H31" i="10"/>
  <c r="H10" i="14" s="1"/>
  <c r="H57" i="6"/>
  <c r="H19" i="14" s="1"/>
  <c r="H62" i="12"/>
  <c r="H9" i="14" s="1"/>
  <c r="H49" i="9"/>
  <c r="H17" i="13"/>
  <c r="H21" i="14"/>
  <c r="H90" i="8"/>
  <c r="H14" i="14"/>
  <c r="H23" i="11"/>
  <c r="H23" i="14" s="1"/>
  <c r="H18" i="14"/>
  <c r="H48" i="13"/>
  <c r="H24" i="14"/>
  <c r="C33" i="12"/>
  <c r="C7" i="14" s="1"/>
  <c r="C32" i="5"/>
  <c r="C6" i="14"/>
  <c r="C33" i="4"/>
  <c r="C16" i="14" s="1"/>
  <c r="C27" i="6"/>
  <c r="C12" i="14"/>
  <c r="C28" i="3"/>
  <c r="C4" i="14" s="1"/>
  <c r="C27" i="8"/>
  <c r="C17" i="14"/>
  <c r="C15" i="14"/>
  <c r="C32" i="7"/>
  <c r="C13" i="14" s="1"/>
  <c r="C31" i="10"/>
  <c r="C10" i="14"/>
  <c r="C57" i="6"/>
  <c r="C19" i="14"/>
  <c r="C62" i="12"/>
  <c r="C9" i="14"/>
  <c r="C49" i="9"/>
  <c r="C17" i="13"/>
  <c r="C21" i="14"/>
  <c r="C90" i="8"/>
  <c r="C14" i="14" s="1"/>
  <c r="C23" i="11"/>
  <c r="C23" i="14"/>
  <c r="C18" i="14"/>
  <c r="C48" i="13"/>
  <c r="C24" i="14" s="1"/>
  <c r="X28" i="14"/>
  <c r="X25" i="14"/>
  <c r="A25" i="14"/>
  <c r="Q48" i="13"/>
  <c r="P48" i="13"/>
  <c r="O48" i="13"/>
  <c r="A24" i="14"/>
  <c r="Q18" i="14"/>
  <c r="W23" i="11"/>
  <c r="X23" i="14" s="1"/>
  <c r="Q23" i="11"/>
  <c r="X90" i="8"/>
  <c r="Y14" i="14" s="1"/>
  <c r="W90" i="8"/>
  <c r="X14" i="14" s="1"/>
  <c r="Q90" i="8"/>
  <c r="Q14" i="14"/>
  <c r="Q17" i="13"/>
  <c r="A21" i="14"/>
  <c r="Q49" i="9"/>
  <c r="P49" i="9"/>
  <c r="Y9" i="14"/>
  <c r="W62" i="12"/>
  <c r="X9" i="14" s="1"/>
  <c r="Q62" i="12"/>
  <c r="Q9" i="14" s="1"/>
  <c r="A9" i="14"/>
  <c r="Q57" i="6"/>
  <c r="Q19" i="14" s="1"/>
  <c r="A19" i="14"/>
  <c r="Q31" i="10"/>
  <c r="Q10" i="14"/>
  <c r="A10" i="14"/>
  <c r="Q32" i="7"/>
  <c r="Q13" i="14"/>
  <c r="A13" i="14"/>
  <c r="X15" i="14"/>
  <c r="Q15" i="14"/>
  <c r="A15" i="14"/>
  <c r="Q27" i="8"/>
  <c r="Q17" i="14" s="1"/>
  <c r="A17" i="14"/>
  <c r="A4" i="14"/>
  <c r="Q27" i="6"/>
  <c r="Q12" i="14"/>
  <c r="A12" i="14"/>
  <c r="Q33" i="4"/>
  <c r="Q16" i="14"/>
  <c r="A16" i="14"/>
  <c r="Q32" i="5"/>
  <c r="Q6" i="14" s="1"/>
  <c r="A6" i="14"/>
  <c r="Q33" i="12"/>
  <c r="Q7" i="14"/>
  <c r="A7" i="14"/>
  <c r="U68" i="13"/>
  <c r="W68" i="13"/>
  <c r="V68" i="13"/>
  <c r="T68" i="13"/>
  <c r="S68" i="13"/>
  <c r="R68" i="13"/>
  <c r="P68" i="13"/>
  <c r="X48" i="13"/>
  <c r="P34" i="13"/>
  <c r="X17" i="13"/>
  <c r="W17" i="13"/>
  <c r="X33" i="12"/>
  <c r="W33" i="12"/>
  <c r="X23" i="11"/>
  <c r="P44" i="10"/>
  <c r="H44" i="10"/>
  <c r="J44" i="10"/>
  <c r="O44" i="10" s="1"/>
  <c r="K44" i="10"/>
  <c r="F44" i="10"/>
  <c r="M44" i="10"/>
  <c r="N44" i="10"/>
  <c r="L44" i="10"/>
  <c r="I44" i="10"/>
  <c r="G44" i="10"/>
  <c r="E44" i="10"/>
  <c r="D44" i="10"/>
  <c r="C44" i="10"/>
  <c r="W31" i="10"/>
  <c r="P63" i="9"/>
  <c r="X49" i="9"/>
  <c r="G26" i="9"/>
  <c r="G22" i="14" s="1"/>
  <c r="Y22" i="14" s="1"/>
  <c r="M26" i="9"/>
  <c r="M22" i="14" s="1"/>
  <c r="U26" i="9"/>
  <c r="T26" i="9"/>
  <c r="U22" i="14" s="1"/>
  <c r="U29" i="14" s="1"/>
  <c r="S26" i="9"/>
  <c r="T22" i="14" s="1"/>
  <c r="R26" i="9"/>
  <c r="S22" i="14" s="1"/>
  <c r="S29" i="14" s="1"/>
  <c r="E26" i="9"/>
  <c r="F26" i="9"/>
  <c r="P26" i="9" s="1"/>
  <c r="P22" i="14" s="1"/>
  <c r="R22" i="14" s="1"/>
  <c r="K26" i="9"/>
  <c r="K22" i="14" s="1"/>
  <c r="N26" i="9"/>
  <c r="N22" i="14"/>
  <c r="L26" i="9"/>
  <c r="L22" i="14" s="1"/>
  <c r="X66" i="8"/>
  <c r="W66" i="8"/>
  <c r="P44" i="8"/>
  <c r="X32" i="7"/>
  <c r="W32" i="7"/>
  <c r="Y57" i="6"/>
  <c r="X57" i="6"/>
  <c r="W57" i="6"/>
  <c r="S57" i="6"/>
  <c r="Y27" i="6"/>
  <c r="X27" i="6"/>
  <c r="W27" i="6"/>
  <c r="P45" i="5"/>
  <c r="X32" i="5"/>
  <c r="W32" i="5"/>
  <c r="X33" i="4"/>
  <c r="W75" i="3"/>
  <c r="Q75" i="3"/>
  <c r="P75" i="3"/>
  <c r="O75" i="3"/>
  <c r="X28" i="3"/>
  <c r="W28" i="3"/>
  <c r="X31" i="2"/>
  <c r="W31" i="2"/>
  <c r="T29" i="14"/>
  <c r="X6" i="14"/>
  <c r="X21" i="14"/>
  <c r="Y4" i="14"/>
  <c r="X12" i="14"/>
  <c r="E63" i="14"/>
  <c r="Q63" i="14"/>
  <c r="C63" i="14"/>
  <c r="O57" i="6"/>
  <c r="O19" i="14" s="1"/>
  <c r="R19" i="14" s="1"/>
  <c r="O33" i="4"/>
  <c r="O16" i="14" s="1"/>
  <c r="P90" i="8"/>
  <c r="P14" i="14" s="1"/>
  <c r="O76" i="14"/>
  <c r="O38" i="17"/>
  <c r="O66" i="8"/>
  <c r="O20" i="14"/>
  <c r="P85" i="6"/>
  <c r="P5" i="14"/>
  <c r="R5" i="14"/>
  <c r="E5" i="14"/>
  <c r="H58" i="14"/>
  <c r="O44" i="3"/>
  <c r="O58" i="14" s="1"/>
  <c r="N104" i="8"/>
  <c r="N62" i="14"/>
  <c r="M62" i="14"/>
  <c r="P27" i="8"/>
  <c r="P17" i="14"/>
  <c r="R17" i="14" s="1"/>
  <c r="Y24" i="14"/>
  <c r="P66" i="8"/>
  <c r="P20" i="14" s="1"/>
  <c r="R20" i="14" s="1"/>
  <c r="E20" i="14"/>
  <c r="I63" i="14"/>
  <c r="P27" i="6"/>
  <c r="P12" i="14"/>
  <c r="O17" i="13"/>
  <c r="O21" i="14" s="1"/>
  <c r="O27" i="6"/>
  <c r="O12" i="14"/>
  <c r="R12" i="14" s="1"/>
  <c r="P57" i="6"/>
  <c r="P19" i="14"/>
  <c r="P33" i="4"/>
  <c r="P16" i="14" s="1"/>
  <c r="R16" i="14" s="1"/>
  <c r="P43" i="16"/>
  <c r="P18" i="14"/>
  <c r="X61" i="17"/>
  <c r="Y11" i="14"/>
  <c r="Y5" i="14"/>
  <c r="P32" i="5"/>
  <c r="P6" i="14"/>
  <c r="W85" i="6"/>
  <c r="X5" i="14" s="1"/>
  <c r="E22" i="14"/>
  <c r="W26" i="9"/>
  <c r="X22" i="14"/>
  <c r="V22" i="14"/>
  <c r="V29" i="14"/>
  <c r="O90" i="8"/>
  <c r="O14" i="14"/>
  <c r="R14" i="14" s="1"/>
  <c r="E14" i="14"/>
  <c r="O43" i="16"/>
  <c r="O18" i="14"/>
  <c r="Y20" i="14"/>
  <c r="O26" i="9"/>
  <c r="O22" i="14"/>
  <c r="O28" i="17"/>
  <c r="O15" i="14" s="1"/>
  <c r="R15" i="14" s="1"/>
  <c r="W76" i="2"/>
  <c r="M59" i="14"/>
  <c r="O76" i="2"/>
  <c r="O26" i="14"/>
  <c r="D26" i="14"/>
  <c r="D29" i="14"/>
  <c r="N90" i="2"/>
  <c r="N48" i="14"/>
  <c r="M55" i="14"/>
  <c r="O104" i="8"/>
  <c r="O62" i="14" s="1"/>
  <c r="O28" i="3"/>
  <c r="O4" i="14"/>
  <c r="R4" i="14"/>
  <c r="O32" i="5"/>
  <c r="O6" i="14" s="1"/>
  <c r="R6" i="14" s="1"/>
  <c r="P61" i="17"/>
  <c r="P11" i="14" s="1"/>
  <c r="P28" i="17"/>
  <c r="P15" i="14"/>
  <c r="X76" i="2"/>
  <c r="K48" i="14"/>
  <c r="O31" i="10"/>
  <c r="O10" i="14"/>
  <c r="O61" i="17"/>
  <c r="O11" i="14" s="1"/>
  <c r="R11" i="14" s="1"/>
  <c r="R18" i="14"/>
  <c r="N29" i="14" l="1"/>
  <c r="Y10" i="14"/>
  <c r="M63" i="14"/>
  <c r="K63" i="14"/>
  <c r="H29" i="14"/>
  <c r="L29" i="14"/>
  <c r="C29" i="14"/>
  <c r="J23" i="14"/>
  <c r="J29" i="14" s="1"/>
  <c r="O29" i="14" s="1"/>
  <c r="Y13" i="14"/>
  <c r="L63" i="14"/>
  <c r="X26" i="9"/>
  <c r="Y15" i="14"/>
  <c r="W27" i="8"/>
  <c r="W17" i="14"/>
  <c r="W29" i="14" s="1"/>
  <c r="X29" i="14" s="1"/>
  <c r="X16" i="14"/>
  <c r="I9" i="14"/>
  <c r="I17" i="14"/>
  <c r="Y17" i="14" s="1"/>
  <c r="B29" i="14"/>
  <c r="Q29" i="14" s="1"/>
  <c r="F29" i="14"/>
  <c r="G12" i="14"/>
  <c r="Y12" i="14" s="1"/>
  <c r="Z27" i="6"/>
  <c r="F63" i="14"/>
  <c r="P63" i="14" s="1"/>
  <c r="X31" i="10"/>
  <c r="Z57" i="6"/>
  <c r="Y16" i="14"/>
  <c r="J63" i="14"/>
  <c r="P31" i="10"/>
  <c r="P10" i="14" s="1"/>
  <c r="R10" i="14" s="1"/>
  <c r="P23" i="11"/>
  <c r="E21" i="14"/>
  <c r="E29" i="14" s="1"/>
  <c r="P17" i="13"/>
  <c r="P21" i="14" s="1"/>
  <c r="R21" i="14" s="1"/>
  <c r="X17" i="14"/>
  <c r="R7" i="14"/>
  <c r="F22" i="14"/>
  <c r="X4" i="14"/>
  <c r="R8" i="14"/>
  <c r="X8" i="14"/>
  <c r="Z85" i="6"/>
  <c r="Q85" i="6"/>
  <c r="Q5" i="14" s="1"/>
  <c r="O62" i="12"/>
  <c r="O9" i="14" s="1"/>
  <c r="R9" i="14" s="1"/>
  <c r="P76" i="2"/>
  <c r="P26" i="14" s="1"/>
  <c r="H48" i="14"/>
  <c r="H55" i="14"/>
  <c r="M61" i="14"/>
  <c r="K56" i="14"/>
  <c r="O16" i="15"/>
  <c r="O50" i="14" s="1"/>
  <c r="Q66" i="8"/>
  <c r="Q20" i="14" s="1"/>
  <c r="O45" i="2"/>
  <c r="O59" i="14" s="1"/>
  <c r="H60" i="14"/>
  <c r="H57" i="14"/>
  <c r="Q26" i="9"/>
  <c r="Q22" i="14" s="1"/>
  <c r="O53" i="7"/>
  <c r="O52" i="14" s="1"/>
  <c r="N63" i="14" l="1"/>
  <c r="H63" i="14"/>
  <c r="O63" i="14" s="1"/>
  <c r="I29" i="14"/>
  <c r="G29" i="14"/>
  <c r="P29" i="14" s="1"/>
</calcChain>
</file>

<file path=xl/sharedStrings.xml><?xml version="1.0" encoding="utf-8"?>
<sst xmlns="http://schemas.openxmlformats.org/spreadsheetml/2006/main" count="1618" uniqueCount="176">
  <si>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</si>
  <si>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</si>
  <si>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</si>
  <si>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</si>
  <si>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Hahnemann</t>
  </si>
  <si>
    <t>Table 1</t>
  </si>
  <si>
    <t>Opponent</t>
  </si>
  <si>
    <t>AB</t>
  </si>
  <si>
    <t>R</t>
  </si>
  <si>
    <t>H</t>
  </si>
  <si>
    <t>2B</t>
  </si>
  <si>
    <t>3B</t>
  </si>
  <si>
    <t>HR</t>
  </si>
  <si>
    <t>RBI</t>
  </si>
  <si>
    <t>SO</t>
  </si>
  <si>
    <t>BB</t>
  </si>
  <si>
    <t>HP</t>
  </si>
  <si>
    <t>SAC</t>
  </si>
  <si>
    <t>SF</t>
  </si>
  <si>
    <t>SOE</t>
  </si>
  <si>
    <t>OBP</t>
  </si>
  <si>
    <t>SLG. PCT.</t>
  </si>
  <si>
    <t>BA</t>
  </si>
  <si>
    <t>SB</t>
  </si>
  <si>
    <t>CS</t>
  </si>
  <si>
    <t>E</t>
  </si>
  <si>
    <t>A</t>
  </si>
  <si>
    <t>PO</t>
  </si>
  <si>
    <t>Fdg Pct</t>
  </si>
  <si>
    <t>BABIP</t>
  </si>
  <si>
    <t>Bishop Kenny</t>
  </si>
  <si>
    <t>Totals</t>
  </si>
  <si>
    <t>PITCHING</t>
  </si>
  <si>
    <t>G</t>
  </si>
  <si>
    <t>W</t>
  </si>
  <si>
    <t>L</t>
  </si>
  <si>
    <t>S</t>
  </si>
  <si>
    <t>IP</t>
  </si>
  <si>
    <t>WP</t>
  </si>
  <si>
    <t>ER</t>
  </si>
  <si>
    <t>ERA</t>
  </si>
  <si>
    <t>WHIP</t>
  </si>
  <si>
    <t>PC</t>
  </si>
  <si>
    <t>BrehmLupi</t>
  </si>
  <si>
    <t>Maloney</t>
  </si>
  <si>
    <t>Luke Maloney</t>
  </si>
  <si>
    <t>Aleman</t>
  </si>
  <si>
    <t>HB</t>
  </si>
  <si>
    <t>Catchers</t>
  </si>
  <si>
    <t>PB</t>
  </si>
  <si>
    <t>Opp CS</t>
  </si>
  <si>
    <t>Roca</t>
  </si>
  <si>
    <t>Tony Roca</t>
  </si>
  <si>
    <t>ChappellJordhelm</t>
  </si>
  <si>
    <t>Zach Chappell</t>
  </si>
  <si>
    <t>BAPIP</t>
  </si>
  <si>
    <t>Porter Jordhelm</t>
  </si>
  <si>
    <t>VanKouteran</t>
  </si>
  <si>
    <t>Page</t>
  </si>
  <si>
    <t>Carter Page</t>
  </si>
  <si>
    <t>SLG PCT</t>
  </si>
  <si>
    <t>Bunkoski</t>
  </si>
  <si>
    <t>YoungBrown</t>
  </si>
  <si>
    <t>Jacob Young</t>
  </si>
  <si>
    <t>BABP</t>
  </si>
  <si>
    <t>John Brown</t>
  </si>
  <si>
    <t>Maynard/Berardi</t>
  </si>
  <si>
    <t>Maynard_Berardi</t>
  </si>
  <si>
    <t>Brody Maynard</t>
  </si>
  <si>
    <t>Dom Berardi</t>
  </si>
  <si>
    <t>Team Totals</t>
  </si>
  <si>
    <t>Hitting Stats:</t>
  </si>
  <si>
    <t>Player</t>
  </si>
  <si>
    <t>ROE</t>
  </si>
  <si>
    <t>Bavg</t>
  </si>
  <si>
    <t>Porter Jordheim</t>
  </si>
  <si>
    <t>Alex Ortiz</t>
  </si>
  <si>
    <t>Matt Barnhorst</t>
  </si>
  <si>
    <t>2016 Totals</t>
  </si>
  <si>
    <t>2015 Totals</t>
  </si>
  <si>
    <t>2014 Totals</t>
  </si>
  <si>
    <t>2013 Totals</t>
  </si>
  <si>
    <t>.946</t>
  </si>
  <si>
    <t>2012 Totals</t>
  </si>
  <si>
    <t>.949</t>
  </si>
  <si>
    <t>2011 Totals</t>
  </si>
  <si>
    <t>.944</t>
  </si>
  <si>
    <t>2010 Totals</t>
  </si>
  <si>
    <t>2009 Missing</t>
  </si>
  <si>
    <t>Pitching Stats:</t>
  </si>
  <si>
    <t>Player:</t>
  </si>
  <si>
    <t>K/9IP</t>
  </si>
  <si>
    <t>NP</t>
  </si>
  <si>
    <t>2013 Total</t>
  </si>
  <si>
    <t>2.36</t>
  </si>
  <si>
    <t>1.31</t>
  </si>
  <si>
    <t>2012 Total</t>
  </si>
  <si>
    <t>2011 Total</t>
  </si>
  <si>
    <t>3.61</t>
  </si>
  <si>
    <t>1.69</t>
  </si>
  <si>
    <t>2010 Total</t>
  </si>
  <si>
    <t>2009 Totals</t>
  </si>
  <si>
    <t>Career Totals (-2009)</t>
  </si>
  <si>
    <t>Opponents:</t>
  </si>
  <si>
    <t>PV</t>
  </si>
  <si>
    <t>Opp</t>
  </si>
  <si>
    <t>Record</t>
  </si>
  <si>
    <t>PhillyFaulkner</t>
  </si>
  <si>
    <t>Kevin Faulkner</t>
  </si>
  <si>
    <t>Ortiz</t>
  </si>
  <si>
    <t>Barnhorst</t>
  </si>
  <si>
    <t>Thomas Barnhorst</t>
  </si>
  <si>
    <t>Speed</t>
  </si>
  <si>
    <t>2017 Totals</t>
  </si>
  <si>
    <t>191.7</t>
  </si>
  <si>
    <t>Cody Nelson</t>
  </si>
  <si>
    <t>Biahop Kenny</t>
  </si>
  <si>
    <t>Cj Ferro</t>
  </si>
  <si>
    <t>Sebastian Rothman</t>
  </si>
  <si>
    <t>`</t>
  </si>
  <si>
    <t>Mason McLoud</t>
  </si>
  <si>
    <t>Dillon Haines</t>
  </si>
  <si>
    <t>Luke Isaacs</t>
  </si>
  <si>
    <t>Aron Rajhansas</t>
  </si>
  <si>
    <t>Aron Rajhansa</t>
  </si>
  <si>
    <t>Mike Soncrant</t>
  </si>
  <si>
    <t>Matt Weiland</t>
  </si>
  <si>
    <t>Trey Powers</t>
  </si>
  <si>
    <t>Joe Panarello</t>
  </si>
  <si>
    <t>Luke Perry</t>
  </si>
  <si>
    <t>Valdosta</t>
  </si>
  <si>
    <t>Lee Co (GA)</t>
  </si>
  <si>
    <t>2018 PITCHING STATS</t>
  </si>
  <si>
    <t>Bolles</t>
  </si>
  <si>
    <t>Orange Park</t>
  </si>
  <si>
    <t>Episcopal</t>
  </si>
  <si>
    <t>Mandarin</t>
  </si>
  <si>
    <t>North Marion</t>
  </si>
  <si>
    <t>Menendez</t>
  </si>
  <si>
    <t>Coventant Day (NC)</t>
  </si>
  <si>
    <t>Valdosta (GA)</t>
  </si>
  <si>
    <t>Cocentant Day (NC)</t>
  </si>
  <si>
    <t>SV</t>
  </si>
  <si>
    <t>Lane Tech (IL)</t>
  </si>
  <si>
    <t>South Dade</t>
  </si>
  <si>
    <t>LeMont (IL)</t>
  </si>
  <si>
    <t>Lemont (IL)</t>
  </si>
  <si>
    <t>Ridgeview</t>
  </si>
  <si>
    <t>Bartram Trail</t>
  </si>
  <si>
    <t>Fletcher</t>
  </si>
  <si>
    <t>11-7</t>
  </si>
  <si>
    <t>11-8</t>
  </si>
  <si>
    <t>Nease</t>
  </si>
  <si>
    <t>11-9</t>
  </si>
  <si>
    <t>Clay Co</t>
  </si>
  <si>
    <t>11-10</t>
  </si>
  <si>
    <t>11-11</t>
  </si>
  <si>
    <t>OPS</t>
  </si>
  <si>
    <t>Covenant Day (NC)</t>
  </si>
  <si>
    <t>Creekside</t>
  </si>
  <si>
    <t>12-11</t>
  </si>
  <si>
    <t>Trinity Christian</t>
  </si>
  <si>
    <t>S. Grusenar</t>
  </si>
  <si>
    <t>12-12</t>
  </si>
  <si>
    <t>St. Augustine</t>
  </si>
  <si>
    <t>13-12</t>
  </si>
  <si>
    <t>St.  Augustine</t>
  </si>
  <si>
    <t>14-12</t>
  </si>
  <si>
    <t xml:space="preserve"> </t>
  </si>
  <si>
    <t>15-12</t>
  </si>
  <si>
    <t>Terry Parker</t>
  </si>
  <si>
    <t>16-12</t>
  </si>
  <si>
    <t>16-13</t>
  </si>
  <si>
    <t>Scott Griesemer</t>
  </si>
  <si>
    <t>Ponte Vedra High School  2018 (16-13)</t>
  </si>
  <si>
    <t>S. Griesemer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</si>
</sst>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 #/#"/>
    <numFmt numFmtId="166" formatCode="0.0"/>
    <numFmt numFmtId="167" formatCode="0.000"/>
    <numFmt numFmtId="168" formatCode="0.0000"/>
  </numFmts>
  <fonts count="17" x14ac:knownFonts="1">
    <font>
      <sz val="12"/>
      <color indexed="8"/>
      <name val="Verdana"/>
    </font>
    <font>
      <sz val="14"/>
      <color indexed="8"/>
      <name val="Verdana"/>
      <family val="2"/>
    </font>
    <font>
      <u/>
      <sz val="12"/>
      <color indexed="11"/>
      <name val="Verdana"/>
      <family val="2"/>
    </font>
    <font>
      <sz val="10"/>
      <color indexed="8"/>
      <name val="Geneva"/>
      <family val="2"/>
    </font>
    <font>
      <sz val="9"/>
      <color indexed="8"/>
      <name val="Geneva"/>
      <family val="2"/>
    </font>
    <font>
      <sz val="13"/>
      <color indexed="8"/>
      <name val="Geneva"/>
      <family val="2"/>
    </font>
    <font>
      <sz val="12"/>
      <color indexed="8"/>
      <name val="Geneva"/>
      <family val="2"/>
    </font>
    <font>
      <sz val="16"/>
      <color indexed="8"/>
      <name val="Geneva"/>
      <family val="2"/>
    </font>
    <font>
      <u/>
      <sz val="12"/>
      <color indexed="8"/>
      <name val="Geneva"/>
      <family val="2"/>
    </font>
    <font>
      <b/>
      <sz val="9"/>
      <color indexed="8"/>
      <name val="Geneva"/>
      <family val="2"/>
    </font>
    <font>
      <u/>
      <sz val="12"/>
      <color theme="11"/>
      <name val="Verdana"/>
      <family val="2"/>
    </font>
    <font>
      <sz val="10"/>
      <color rgb="FF000000"/>
      <name val="Geneva"/>
      <family val="2"/>
    </font>
    <font>
      <sz val="9"/>
      <color rgb="FF000000"/>
      <name val="Geneva"/>
      <family val="2"/>
    </font>
    <font>
      <sz val="8"/>
      <name val="Verdana"/>
      <family val="2"/>
    </font>
    <font>
      <sz val="11"/>
      <color indexed="8"/>
      <name val="Geneva"/>
      <family val="2"/>
    </font>
    <font>
      <u/>
      <sz val="11"/>
      <color indexed="8"/>
      <name val="Geneva"/>
      <family val="2"/>
    </font>
    <font>
      <sz val="11"/>
      <color rgb="FF000000"/>
      <name val="Geneva"/>
      <family val="2"/>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35">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8"/>
      </top>
      <bottom style="thin">
        <color indexed="8"/>
      </bottom>
      <diagonal/>
    </border>
    <border>
      <left style="medium">
        <color indexed="12"/>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thin">
        <color indexed="12"/>
      </left>
      <right style="medium">
        <color indexed="12"/>
      </right>
      <top style="medium">
        <color indexed="12"/>
      </top>
      <bottom style="thin">
        <color indexed="12"/>
      </bottom>
      <diagonal/>
    </border>
    <border>
      <left style="medium">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thin">
        <color indexed="8"/>
      </bottom>
      <diagonal/>
    </border>
    <border>
      <left style="thin">
        <color indexed="12"/>
      </left>
      <right style="medium">
        <color indexed="12"/>
      </right>
      <top style="thin">
        <color indexed="12"/>
      </top>
      <bottom style="thin">
        <color indexed="8"/>
      </bottom>
      <diagonal/>
    </border>
    <border>
      <left style="medium">
        <color indexed="12"/>
      </left>
      <right style="thin">
        <color indexed="12"/>
      </right>
      <top style="thin">
        <color indexed="8"/>
      </top>
      <bottom style="thin">
        <color indexed="12"/>
      </bottom>
      <diagonal/>
    </border>
    <border>
      <left style="thin">
        <color indexed="12"/>
      </left>
      <right style="medium">
        <color indexed="12"/>
      </right>
      <top style="thin">
        <color indexed="8"/>
      </top>
      <bottom style="thin">
        <color indexed="12"/>
      </bottom>
      <diagonal/>
    </border>
    <border>
      <left style="thin">
        <color indexed="12"/>
      </left>
      <right style="thin">
        <color indexed="12"/>
      </right>
      <top style="thin">
        <color indexed="12"/>
      </top>
      <bottom style="thick">
        <color indexed="13"/>
      </bottom>
      <diagonal/>
    </border>
    <border>
      <left style="thin">
        <color indexed="12"/>
      </left>
      <right style="thin">
        <color indexed="12"/>
      </right>
      <top style="thick">
        <color indexed="13"/>
      </top>
      <bottom style="thin">
        <color indexed="12"/>
      </bottom>
      <diagonal/>
    </border>
    <border>
      <left style="medium">
        <color indexed="12"/>
      </left>
      <right style="thin">
        <color indexed="12"/>
      </right>
      <top style="thin">
        <color indexed="12"/>
      </top>
      <bottom style="medium">
        <color indexed="8"/>
      </bottom>
      <diagonal/>
    </border>
    <border>
      <left style="thin">
        <color indexed="12"/>
      </left>
      <right style="thin">
        <color indexed="12"/>
      </right>
      <top style="thin">
        <color indexed="12"/>
      </top>
      <bottom style="medium">
        <color indexed="8"/>
      </bottom>
      <diagonal/>
    </border>
    <border>
      <left style="medium">
        <color indexed="12"/>
      </left>
      <right style="thin">
        <color indexed="12"/>
      </right>
      <top style="medium">
        <color indexed="8"/>
      </top>
      <bottom style="thin">
        <color indexed="12"/>
      </bottom>
      <diagonal/>
    </border>
    <border>
      <left style="thin">
        <color indexed="12"/>
      </left>
      <right style="thin">
        <color indexed="12"/>
      </right>
      <top style="medium">
        <color indexed="8"/>
      </top>
      <bottom style="thin">
        <color indexed="12"/>
      </bottom>
      <diagonal/>
    </border>
    <border>
      <left style="medium">
        <color indexed="12"/>
      </left>
      <right style="thin">
        <color indexed="12"/>
      </right>
      <top style="thin">
        <color indexed="12"/>
      </top>
      <bottom style="medium">
        <color indexed="12"/>
      </bottom>
      <diagonal/>
    </border>
    <border>
      <left style="thin">
        <color indexed="12"/>
      </left>
      <right style="thin">
        <color indexed="12"/>
      </right>
      <top style="thin">
        <color indexed="12"/>
      </top>
      <bottom style="medium">
        <color indexed="12"/>
      </bottom>
      <diagonal/>
    </border>
    <border>
      <left style="thin">
        <color indexed="12"/>
      </left>
      <right style="medium">
        <color indexed="12"/>
      </right>
      <top style="thin">
        <color indexed="12"/>
      </top>
      <bottom style="medium">
        <color indexed="12"/>
      </bottom>
      <diagonal/>
    </border>
    <border>
      <left style="thin">
        <color indexed="12"/>
      </left>
      <right style="thin">
        <color indexed="12"/>
      </right>
      <top/>
      <bottom/>
      <diagonal/>
    </border>
    <border>
      <left style="thin">
        <color indexed="12"/>
      </left>
      <right style="medium">
        <color indexed="12"/>
      </right>
      <top/>
      <bottom/>
      <diagonal/>
    </border>
    <border>
      <left style="medium">
        <color indexed="12"/>
      </left>
      <right style="thin">
        <color indexed="12"/>
      </right>
      <top/>
      <bottom style="thin">
        <color indexed="12"/>
      </bottom>
      <diagonal/>
    </border>
    <border>
      <left style="thin">
        <color indexed="12"/>
      </left>
      <right style="thin">
        <color indexed="12"/>
      </right>
      <top/>
      <bottom style="thin">
        <color indexed="12"/>
      </bottom>
      <diagonal/>
    </border>
    <border>
      <left style="thin">
        <color rgb="FFAAAAAA"/>
      </left>
      <right style="thin">
        <color rgb="FFAAAAAA"/>
      </right>
      <top style="thin">
        <color rgb="FF000000"/>
      </top>
      <bottom style="thin">
        <color rgb="FFAAAAAA"/>
      </bottom>
      <diagonal/>
    </border>
    <border>
      <left style="thin">
        <color rgb="FFAAAAAA"/>
      </left>
      <right style="thin">
        <color rgb="FFAAAAAA"/>
      </right>
      <top style="thin">
        <color rgb="FFAAAAAA"/>
      </top>
      <bottom style="thin">
        <color rgb="FF000000"/>
      </bottom>
      <diagonal/>
    </border>
    <border>
      <left style="thin">
        <color rgb="FFAAAAAA"/>
      </left>
      <right style="thin">
        <color rgb="FFAAAAAA"/>
      </right>
      <top style="thin">
        <color rgb="FFAAAAAA"/>
      </top>
      <bottom style="thin">
        <color rgb="FFAAAAAA"/>
      </bottom>
      <diagonal/>
    </border>
    <border>
      <left/>
      <right style="thin">
        <color indexed="12"/>
      </right>
      <top style="thin">
        <color indexed="12"/>
      </top>
      <bottom style="thin">
        <color indexed="12"/>
      </bottom>
      <diagonal/>
    </border>
    <border>
      <left/>
      <right/>
      <top style="thin">
        <color auto="1"/>
      </top>
      <bottom style="thin">
        <color auto="1"/>
      </bottom>
      <diagonal/>
    </border>
    <border>
      <left style="medium">
        <color indexed="12"/>
      </left>
      <right style="thin">
        <color indexed="12"/>
      </right>
      <top style="thin">
        <color auto="1"/>
      </top>
      <bottom style="thin">
        <color auto="1"/>
      </bottom>
      <diagonal/>
    </border>
    <border>
      <left style="thin">
        <color indexed="12"/>
      </left>
      <right style="thin">
        <color indexed="12"/>
      </right>
      <top style="thin">
        <color indexed="12"/>
      </top>
      <bottom/>
      <diagonal/>
    </border>
    <border>
      <left style="medium">
        <color rgb="FFAAAAAA"/>
      </left>
      <right style="thin">
        <color rgb="FFAAAAAA"/>
      </right>
      <top style="thin">
        <color rgb="FFAAAAAA"/>
      </top>
      <bottom style="thin">
        <color rgb="FFAAAAAA"/>
      </bottom>
      <diagonal/>
    </border>
  </borders>
  <cellStyleXfs count="63">
    <xf numFmtId="0" fontId="0" fillId="0" borderId="0" applyNumberFormat="0" applyFill="0" applyBorder="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xf numFmtId="0" fontId="10" fillId="0" borderId="0" applyNumberFormat="0" applyFill="0" applyBorder="0" applyAlignment="0" applyProtection="0">
      <alignment vertical="top" wrapText="1"/>
    </xf>
  </cellStyleXfs>
  <cellXfs count="213">
    <xf numFmtId="0" fontId="0" fillId="0" borderId="0" xfId="0">
      <alignment vertical="top" wrapText="1"/>
    </xf>
    <xf numFmtId="0" fontId="1" fillId="0" borderId="0" xfId="0" applyFont="1" applyAlignment="1"/>
    <xf numFmtId="0" fontId="0" fillId="2" borderId="0" xfId="0" applyFill="1" applyAlignment="1"/>
    <xf numFmtId="0" fontId="0" fillId="3" borderId="0" xfId="0" applyFill="1" applyAlignment="1"/>
    <xf numFmtId="0" fontId="2" fillId="3" borderId="0" xfId="0" applyFont="1" applyFill="1" applyAlignment="1"/>
    <xf numFmtId="0" fontId="3" fillId="0" borderId="0" xfId="0" applyNumberFormat="1" applyFont="1" applyAlignment="1"/>
    <xf numFmtId="0" fontId="3" fillId="0" borderId="0" xfId="0" applyNumberFormat="1" applyFont="1" applyAlignment="1">
      <alignment horizontal="left"/>
    </xf>
    <xf numFmtId="0" fontId="4" fillId="0" borderId="0" xfId="0" applyNumberFormat="1" applyFont="1" applyAlignment="1">
      <alignment horizontal="center"/>
    </xf>
    <xf numFmtId="0" fontId="4" fillId="0" borderId="0" xfId="0" applyNumberFormat="1" applyFont="1" applyAlignment="1"/>
    <xf numFmtId="0" fontId="3" fillId="0" borderId="1" xfId="0" applyNumberFormat="1" applyFont="1" applyBorder="1" applyAlignment="1"/>
    <xf numFmtId="0" fontId="6" fillId="0" borderId="1" xfId="0" applyNumberFormat="1" applyFont="1" applyBorder="1" applyAlignment="1">
      <alignment horizontal="center"/>
    </xf>
    <xf numFmtId="1" fontId="6" fillId="0" borderId="1" xfId="0" applyNumberFormat="1" applyFont="1" applyBorder="1" applyAlignment="1">
      <alignment horizontal="left"/>
    </xf>
    <xf numFmtId="0" fontId="4" fillId="0" borderId="1" xfId="0" applyNumberFormat="1" applyFont="1" applyBorder="1" applyAlignment="1">
      <alignment horizontal="left"/>
    </xf>
    <xf numFmtId="1" fontId="4" fillId="0" borderId="1" xfId="0" applyNumberFormat="1" applyFont="1" applyBorder="1" applyAlignment="1">
      <alignment horizontal="left"/>
    </xf>
    <xf numFmtId="0" fontId="3" fillId="0" borderId="1" xfId="0" applyNumberFormat="1" applyFont="1" applyBorder="1" applyAlignment="1">
      <alignment horizontal="left"/>
    </xf>
    <xf numFmtId="0" fontId="4" fillId="0" borderId="2" xfId="0" applyNumberFormat="1" applyFont="1" applyBorder="1" applyAlignment="1">
      <alignment horizontal="center"/>
    </xf>
    <xf numFmtId="0" fontId="4" fillId="0" borderId="2" xfId="0" applyNumberFormat="1" applyFont="1" applyBorder="1" applyAlignment="1">
      <alignment horizontal="left"/>
    </xf>
    <xf numFmtId="0" fontId="4" fillId="0" borderId="2" xfId="0" applyNumberFormat="1" applyFont="1" applyBorder="1" applyAlignment="1">
      <alignment horizontal="left" wrapText="1"/>
    </xf>
    <xf numFmtId="0" fontId="3" fillId="0" borderId="3" xfId="0" applyNumberFormat="1" applyFont="1" applyBorder="1" applyAlignment="1"/>
    <xf numFmtId="0" fontId="3" fillId="0" borderId="3" xfId="0" applyNumberFormat="1" applyFont="1" applyBorder="1" applyAlignment="1">
      <alignment horizontal="left"/>
    </xf>
    <xf numFmtId="0" fontId="4" fillId="0" borderId="3" xfId="0" applyNumberFormat="1" applyFont="1" applyBorder="1" applyAlignment="1">
      <alignment horizontal="left"/>
    </xf>
    <xf numFmtId="0" fontId="4" fillId="0" borderId="1" xfId="0" applyNumberFormat="1" applyFont="1" applyBorder="1" applyAlignment="1"/>
    <xf numFmtId="1" fontId="4" fillId="0" borderId="2" xfId="0" applyNumberFormat="1" applyFont="1" applyBorder="1" applyAlignment="1"/>
    <xf numFmtId="1" fontId="4" fillId="0" borderId="2" xfId="0" applyNumberFormat="1" applyFont="1" applyBorder="1" applyAlignment="1">
      <alignment horizontal="left"/>
    </xf>
    <xf numFmtId="164" fontId="4" fillId="0" borderId="2" xfId="0" applyNumberFormat="1" applyFont="1" applyBorder="1" applyAlignment="1">
      <alignment horizontal="left"/>
    </xf>
    <xf numFmtId="1" fontId="3" fillId="0" borderId="2" xfId="0" applyNumberFormat="1" applyFont="1" applyBorder="1" applyAlignment="1">
      <alignment horizontal="left"/>
    </xf>
    <xf numFmtId="0" fontId="4" fillId="0" borderId="3" xfId="0" applyNumberFormat="1" applyFont="1" applyBorder="1" applyAlignment="1"/>
    <xf numFmtId="164" fontId="4" fillId="0" borderId="3" xfId="0" applyNumberFormat="1" applyFont="1" applyBorder="1" applyAlignment="1">
      <alignment horizontal="left"/>
    </xf>
    <xf numFmtId="1" fontId="4" fillId="0" borderId="1" xfId="0" applyNumberFormat="1" applyFont="1" applyBorder="1" applyAlignment="1"/>
    <xf numFmtId="0" fontId="4" fillId="0" borderId="2" xfId="0" applyNumberFormat="1" applyFont="1" applyBorder="1" applyAlignment="1"/>
    <xf numFmtId="0" fontId="4" fillId="0" borderId="2" xfId="0" applyFont="1" applyBorder="1" applyAlignment="1">
      <alignment horizontal="left"/>
    </xf>
    <xf numFmtId="1" fontId="3" fillId="0" borderId="1" xfId="0" applyNumberFormat="1" applyFont="1" applyBorder="1" applyAlignment="1">
      <alignment horizontal="left"/>
    </xf>
    <xf numFmtId="0" fontId="3" fillId="0" borderId="1" xfId="0" applyFont="1" applyBorder="1" applyAlignment="1">
      <alignment horizontal="left"/>
    </xf>
    <xf numFmtId="165" fontId="4" fillId="0" borderId="2" xfId="0" applyNumberFormat="1" applyFont="1" applyBorder="1" applyAlignment="1">
      <alignment horizontal="left"/>
    </xf>
    <xf numFmtId="2" fontId="4" fillId="0" borderId="2" xfId="0" applyNumberFormat="1" applyFont="1" applyBorder="1" applyAlignment="1">
      <alignment horizontal="left"/>
    </xf>
    <xf numFmtId="1" fontId="4" fillId="0" borderId="3" xfId="0" applyNumberFormat="1" applyFont="1" applyBorder="1" applyAlignment="1">
      <alignment horizontal="left"/>
    </xf>
    <xf numFmtId="2" fontId="4" fillId="0" borderId="3" xfId="0" applyNumberFormat="1" applyFont="1" applyBorder="1" applyAlignment="1">
      <alignment horizontal="left"/>
    </xf>
    <xf numFmtId="1" fontId="3" fillId="0" borderId="1" xfId="0" applyNumberFormat="1" applyFont="1" applyBorder="1" applyAlignment="1"/>
    <xf numFmtId="0" fontId="3" fillId="0" borderId="1" xfId="0" applyFont="1" applyBorder="1" applyAlignment="1"/>
    <xf numFmtId="0" fontId="3" fillId="0" borderId="3" xfId="0" applyFont="1" applyBorder="1" applyAlignment="1"/>
    <xf numFmtId="1" fontId="3" fillId="0" borderId="2" xfId="0" applyNumberFormat="1" applyFont="1" applyBorder="1" applyAlignment="1"/>
    <xf numFmtId="164" fontId="4" fillId="0" borderId="1" xfId="0" applyNumberFormat="1" applyFont="1" applyBorder="1" applyAlignment="1">
      <alignment horizontal="left"/>
    </xf>
    <xf numFmtId="165" fontId="4" fillId="0" borderId="3" xfId="0" applyNumberFormat="1" applyFont="1" applyBorder="1" applyAlignment="1">
      <alignment horizontal="left"/>
    </xf>
    <xf numFmtId="165" fontId="4" fillId="0" borderId="1" xfId="0" applyNumberFormat="1" applyFont="1" applyBorder="1" applyAlignment="1">
      <alignment horizontal="left"/>
    </xf>
    <xf numFmtId="2" fontId="4" fillId="0" borderId="1" xfId="0" applyNumberFormat="1" applyFont="1" applyBorder="1" applyAlignment="1">
      <alignment horizontal="left"/>
    </xf>
    <xf numFmtId="0" fontId="6" fillId="0" borderId="1" xfId="0" applyNumberFormat="1" applyFont="1" applyBorder="1" applyAlignment="1">
      <alignment horizontal="left"/>
    </xf>
    <xf numFmtId="0" fontId="6" fillId="0" borderId="1" xfId="0" applyFont="1" applyBorder="1" applyAlignment="1">
      <alignment horizontal="left"/>
    </xf>
    <xf numFmtId="0" fontId="4" fillId="0" borderId="1" xfId="0" applyFont="1" applyBorder="1" applyAlignment="1">
      <alignment horizontal="left"/>
    </xf>
    <xf numFmtId="0" fontId="3" fillId="0" borderId="2" xfId="0" applyNumberFormat="1" applyFont="1" applyBorder="1" applyAlignment="1">
      <alignment horizontal="left"/>
    </xf>
    <xf numFmtId="0" fontId="5" fillId="0" borderId="1" xfId="0" applyNumberFormat="1" applyFont="1" applyBorder="1" applyAlignment="1"/>
    <xf numFmtId="1" fontId="4" fillId="0" borderId="1" xfId="0" applyNumberFormat="1" applyFont="1" applyBorder="1" applyAlignment="1">
      <alignment wrapText="1"/>
    </xf>
    <xf numFmtId="1" fontId="4" fillId="0" borderId="4" xfId="0" applyNumberFormat="1" applyFont="1" applyBorder="1" applyAlignment="1">
      <alignment horizontal="left"/>
    </xf>
    <xf numFmtId="165" fontId="4" fillId="0" borderId="4" xfId="0" applyNumberFormat="1" applyFont="1" applyBorder="1" applyAlignment="1">
      <alignment horizontal="left"/>
    </xf>
    <xf numFmtId="2" fontId="4" fillId="0" borderId="4" xfId="0" applyNumberFormat="1" applyFont="1" applyBorder="1" applyAlignment="1">
      <alignment horizontal="left"/>
    </xf>
    <xf numFmtId="0" fontId="3" fillId="0" borderId="2" xfId="0" applyFont="1" applyBorder="1" applyAlignment="1"/>
    <xf numFmtId="0" fontId="4" fillId="0" borderId="3" xfId="0" applyFont="1" applyBorder="1" applyAlignment="1">
      <alignment horizontal="left"/>
    </xf>
    <xf numFmtId="1" fontId="6" fillId="0" borderId="1" xfId="0" applyNumberFormat="1" applyFont="1" applyBorder="1" applyAlignment="1">
      <alignment horizontal="center"/>
    </xf>
    <xf numFmtId="166" fontId="4" fillId="0" borderId="1" xfId="0" applyNumberFormat="1" applyFont="1" applyBorder="1" applyAlignment="1">
      <alignment horizontal="left"/>
    </xf>
    <xf numFmtId="166" fontId="4" fillId="0" borderId="4" xfId="0" applyNumberFormat="1" applyFont="1" applyBorder="1" applyAlignment="1">
      <alignment horizontal="left"/>
    </xf>
    <xf numFmtId="0" fontId="4" fillId="0" borderId="2" xfId="0" applyFont="1" applyBorder="1" applyAlignment="1">
      <alignment horizontal="center"/>
    </xf>
    <xf numFmtId="0" fontId="4" fillId="0" borderId="3" xfId="0" applyFont="1" applyBorder="1" applyAlignment="1"/>
    <xf numFmtId="0" fontId="4" fillId="0" borderId="1" xfId="0" applyFont="1" applyBorder="1" applyAlignment="1"/>
    <xf numFmtId="0" fontId="4" fillId="0" borderId="2" xfId="0" applyFont="1" applyBorder="1" applyAlignment="1"/>
    <xf numFmtId="1" fontId="4" fillId="0" borderId="3" xfId="0" applyNumberFormat="1" applyFont="1" applyBorder="1" applyAlignment="1"/>
    <xf numFmtId="0" fontId="5" fillId="0" borderId="1" xfId="0" applyNumberFormat="1" applyFont="1" applyBorder="1" applyAlignment="1">
      <alignment horizontal="left"/>
    </xf>
    <xf numFmtId="1" fontId="3" fillId="0" borderId="3" xfId="0" applyNumberFormat="1" applyFont="1" applyBorder="1" applyAlignment="1">
      <alignment horizontal="left"/>
    </xf>
    <xf numFmtId="1" fontId="3" fillId="0" borderId="4" xfId="0" applyNumberFormat="1" applyFont="1" applyBorder="1" applyAlignment="1">
      <alignment horizontal="left"/>
    </xf>
    <xf numFmtId="0" fontId="7" fillId="0" borderId="7" xfId="0" applyFont="1" applyBorder="1" applyAlignment="1">
      <alignment horizontal="left"/>
    </xf>
    <xf numFmtId="0" fontId="8" fillId="0" borderId="8" xfId="0" applyNumberFormat="1" applyFont="1" applyBorder="1" applyAlignment="1">
      <alignment horizontal="left" vertical="top"/>
    </xf>
    <xf numFmtId="1" fontId="3" fillId="0" borderId="1" xfId="0" applyNumberFormat="1" applyFont="1" applyBorder="1" applyAlignment="1">
      <alignment horizontal="left" vertical="top"/>
    </xf>
    <xf numFmtId="0" fontId="3" fillId="0" borderId="9" xfId="0" applyNumberFormat="1" applyFont="1" applyBorder="1" applyAlignment="1">
      <alignment horizontal="left"/>
    </xf>
    <xf numFmtId="0" fontId="4" fillId="0" borderId="10" xfId="0" applyNumberFormat="1" applyFont="1" applyBorder="1" applyAlignment="1">
      <alignment horizontal="center"/>
    </xf>
    <xf numFmtId="0" fontId="4" fillId="0" borderId="11" xfId="0" applyNumberFormat="1" applyFont="1" applyBorder="1" applyAlignment="1">
      <alignment horizontal="left" wrapText="1"/>
    </xf>
    <xf numFmtId="0" fontId="4" fillId="0" borderId="12" xfId="0" applyNumberFormat="1" applyFont="1" applyBorder="1" applyAlignment="1"/>
    <xf numFmtId="164" fontId="4" fillId="0" borderId="13" xfId="0" applyNumberFormat="1" applyFont="1" applyBorder="1" applyAlignment="1">
      <alignment horizontal="left"/>
    </xf>
    <xf numFmtId="0" fontId="4" fillId="0" borderId="8" xfId="0" applyNumberFormat="1" applyFont="1" applyBorder="1" applyAlignment="1"/>
    <xf numFmtId="164" fontId="4" fillId="0" borderId="9" xfId="0" applyNumberFormat="1" applyFont="1" applyBorder="1" applyAlignment="1">
      <alignment horizontal="left"/>
    </xf>
    <xf numFmtId="164" fontId="4" fillId="0" borderId="11" xfId="0" applyNumberFormat="1" applyFont="1" applyBorder="1" applyAlignment="1">
      <alignment horizontal="left"/>
    </xf>
    <xf numFmtId="0" fontId="3" fillId="0" borderId="8" xfId="0" applyFont="1" applyBorder="1" applyAlignment="1"/>
    <xf numFmtId="0" fontId="3" fillId="0" borderId="8" xfId="0" applyFont="1" applyBorder="1" applyAlignment="1">
      <alignment horizontal="left"/>
    </xf>
    <xf numFmtId="0" fontId="4" fillId="0" borderId="11" xfId="0" applyFont="1" applyBorder="1" applyAlignment="1">
      <alignment horizontal="left" wrapText="1"/>
    </xf>
    <xf numFmtId="0" fontId="3" fillId="0" borderId="8" xfId="0" applyNumberFormat="1" applyFont="1" applyBorder="1" applyAlignment="1">
      <alignment horizontal="left"/>
    </xf>
    <xf numFmtId="164" fontId="4" fillId="0" borderId="4" xfId="0" applyNumberFormat="1" applyFont="1" applyBorder="1" applyAlignment="1">
      <alignment horizontal="left"/>
    </xf>
    <xf numFmtId="0" fontId="3" fillId="0" borderId="8" xfId="0" applyNumberFormat="1" applyFont="1" applyBorder="1" applyAlignment="1"/>
    <xf numFmtId="0" fontId="4" fillId="0" borderId="9" xfId="0" applyFont="1" applyBorder="1" applyAlignment="1">
      <alignment horizontal="left"/>
    </xf>
    <xf numFmtId="167" fontId="3" fillId="0" borderId="1" xfId="0" applyNumberFormat="1" applyFont="1" applyBorder="1" applyAlignment="1">
      <alignment horizontal="left"/>
    </xf>
    <xf numFmtId="167" fontId="3" fillId="0" borderId="9" xfId="0" applyNumberFormat="1" applyFont="1" applyBorder="1" applyAlignment="1">
      <alignment horizontal="left"/>
    </xf>
    <xf numFmtId="0" fontId="3" fillId="0" borderId="14" xfId="0" applyNumberFormat="1" applyFont="1" applyBorder="1" applyAlignment="1">
      <alignment horizontal="left"/>
    </xf>
    <xf numFmtId="167" fontId="3" fillId="0" borderId="14" xfId="0" applyNumberFormat="1" applyFont="1" applyBorder="1" applyAlignment="1">
      <alignment horizontal="left"/>
    </xf>
    <xf numFmtId="168" fontId="3" fillId="0" borderId="14" xfId="0" applyNumberFormat="1" applyFont="1" applyBorder="1" applyAlignment="1">
      <alignment horizontal="left"/>
    </xf>
    <xf numFmtId="0" fontId="3" fillId="0" borderId="15" xfId="0" applyNumberFormat="1" applyFont="1" applyBorder="1" applyAlignment="1">
      <alignment horizontal="left"/>
    </xf>
    <xf numFmtId="0" fontId="7" fillId="0" borderId="9" xfId="0" applyFont="1" applyBorder="1" applyAlignment="1">
      <alignment horizontal="left"/>
    </xf>
    <xf numFmtId="0" fontId="3" fillId="0" borderId="17" xfId="0" applyNumberFormat="1" applyFont="1" applyBorder="1" applyAlignment="1">
      <alignment horizontal="left"/>
    </xf>
    <xf numFmtId="1" fontId="3" fillId="0" borderId="9" xfId="0" applyNumberFormat="1" applyFont="1" applyBorder="1" applyAlignment="1">
      <alignment horizontal="left"/>
    </xf>
    <xf numFmtId="0" fontId="4" fillId="0" borderId="19" xfId="0" applyNumberFormat="1" applyFont="1" applyBorder="1" applyAlignment="1">
      <alignment horizontal="left"/>
    </xf>
    <xf numFmtId="1" fontId="4" fillId="0" borderId="19" xfId="0" applyNumberFormat="1" applyFont="1" applyBorder="1" applyAlignment="1">
      <alignment horizontal="left"/>
    </xf>
    <xf numFmtId="1" fontId="3" fillId="0" borderId="19" xfId="0" applyNumberFormat="1" applyFont="1" applyBorder="1" applyAlignment="1">
      <alignment horizontal="left"/>
    </xf>
    <xf numFmtId="0" fontId="3" fillId="0" borderId="9" xfId="0" applyFont="1" applyBorder="1" applyAlignment="1">
      <alignment horizontal="left"/>
    </xf>
    <xf numFmtId="1" fontId="3" fillId="0" borderId="8" xfId="0" applyNumberFormat="1" applyFont="1" applyBorder="1" applyAlignment="1"/>
    <xf numFmtId="0" fontId="3" fillId="0" borderId="16" xfId="0" applyNumberFormat="1" applyFont="1" applyBorder="1" applyAlignment="1"/>
    <xf numFmtId="1" fontId="3" fillId="0" borderId="17" xfId="0" applyNumberFormat="1" applyFont="1" applyBorder="1" applyAlignment="1">
      <alignment horizontal="left"/>
    </xf>
    <xf numFmtId="0" fontId="4" fillId="0" borderId="18" xfId="0" applyNumberFormat="1" applyFont="1" applyBorder="1" applyAlignment="1">
      <alignment horizontal="left"/>
    </xf>
    <xf numFmtId="0" fontId="3" fillId="0" borderId="19" xfId="0" applyNumberFormat="1" applyFont="1" applyBorder="1" applyAlignment="1">
      <alignment horizontal="left"/>
    </xf>
    <xf numFmtId="0" fontId="4" fillId="0" borderId="8" xfId="0" applyNumberFormat="1" applyFont="1" applyBorder="1" applyAlignment="1">
      <alignment horizontal="left"/>
    </xf>
    <xf numFmtId="0" fontId="9" fillId="0" borderId="8" xfId="0" applyNumberFormat="1" applyFont="1" applyBorder="1" applyAlignment="1">
      <alignment horizontal="left"/>
    </xf>
    <xf numFmtId="1" fontId="9" fillId="0" borderId="1" xfId="0" applyNumberFormat="1" applyFont="1" applyBorder="1" applyAlignment="1">
      <alignment horizontal="left"/>
    </xf>
    <xf numFmtId="0" fontId="9" fillId="0" borderId="1" xfId="0" applyNumberFormat="1" applyFont="1" applyBorder="1" applyAlignment="1">
      <alignment horizontal="left"/>
    </xf>
    <xf numFmtId="16" fontId="4" fillId="0" borderId="1" xfId="0" applyNumberFormat="1" applyFont="1" applyBorder="1" applyAlignment="1">
      <alignment horizontal="left"/>
    </xf>
    <xf numFmtId="0" fontId="4" fillId="0" borderId="16" xfId="0" applyNumberFormat="1" applyFont="1" applyBorder="1" applyAlignment="1">
      <alignment horizontal="left"/>
    </xf>
    <xf numFmtId="1" fontId="4" fillId="0" borderId="17" xfId="0" applyNumberFormat="1" applyFont="1" applyBorder="1" applyAlignment="1">
      <alignment horizontal="left"/>
    </xf>
    <xf numFmtId="0" fontId="3" fillId="0" borderId="18" xfId="0" applyNumberFormat="1" applyFont="1" applyBorder="1" applyAlignment="1"/>
    <xf numFmtId="0" fontId="3" fillId="0" borderId="20" xfId="0" applyFont="1" applyBorder="1" applyAlignment="1"/>
    <xf numFmtId="0" fontId="3" fillId="0" borderId="21" xfId="0" applyNumberFormat="1" applyFont="1" applyBorder="1" applyAlignment="1">
      <alignment horizontal="left"/>
    </xf>
    <xf numFmtId="0" fontId="3" fillId="0" borderId="22" xfId="0" applyNumberFormat="1" applyFont="1" applyBorder="1" applyAlignment="1">
      <alignment horizontal="left"/>
    </xf>
    <xf numFmtId="1" fontId="4" fillId="0" borderId="1" xfId="0" applyNumberFormat="1" applyFont="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4" fillId="0" borderId="2" xfId="0" applyNumberFormat="1" applyFont="1" applyBorder="1" applyAlignment="1">
      <alignment wrapText="1"/>
    </xf>
    <xf numFmtId="1" fontId="4" fillId="0" borderId="3" xfId="0" applyNumberFormat="1" applyFont="1" applyBorder="1" applyAlignment="1">
      <alignment horizontal="center"/>
    </xf>
    <xf numFmtId="2" fontId="4" fillId="0" borderId="3" xfId="0" applyNumberFormat="1" applyFont="1" applyBorder="1" applyAlignment="1"/>
    <xf numFmtId="2" fontId="4" fillId="0" borderId="1" xfId="0" applyNumberFormat="1" applyFont="1" applyBorder="1" applyAlignment="1">
      <alignment horizontal="center"/>
    </xf>
    <xf numFmtId="1" fontId="4" fillId="0" borderId="2" xfId="0" applyNumberFormat="1" applyFont="1" applyBorder="1" applyAlignment="1">
      <alignment horizontal="center"/>
    </xf>
    <xf numFmtId="0" fontId="4" fillId="0" borderId="3" xfId="0" applyNumberFormat="1" applyFont="1" applyBorder="1" applyAlignment="1">
      <alignment horizontal="center"/>
    </xf>
    <xf numFmtId="0" fontId="4" fillId="0" borderId="23" xfId="0" applyNumberFormat="1" applyFont="1" applyBorder="1" applyAlignment="1">
      <alignment horizontal="left"/>
    </xf>
    <xf numFmtId="0" fontId="4" fillId="0" borderId="24" xfId="0" applyFont="1" applyBorder="1" applyAlignment="1">
      <alignment horizontal="left" wrapText="1"/>
    </xf>
    <xf numFmtId="0" fontId="4" fillId="0" borderId="25" xfId="0" applyNumberFormat="1" applyFont="1" applyBorder="1" applyAlignment="1"/>
    <xf numFmtId="0" fontId="11" fillId="0" borderId="27" xfId="0" applyFont="1" applyBorder="1" applyAlignment="1">
      <alignment horizontal="left"/>
    </xf>
    <xf numFmtId="1" fontId="12" fillId="0" borderId="28" xfId="0" applyNumberFormat="1" applyFont="1" applyBorder="1" applyAlignment="1">
      <alignment horizontal="left"/>
    </xf>
    <xf numFmtId="0" fontId="4" fillId="0" borderId="26" xfId="0" applyNumberFormat="1" applyFont="1" applyBorder="1" applyAlignment="1">
      <alignment horizontal="left"/>
    </xf>
    <xf numFmtId="0" fontId="11" fillId="0" borderId="29" xfId="0" applyFont="1" applyBorder="1" applyAlignment="1"/>
    <xf numFmtId="0" fontId="11" fillId="0" borderId="29" xfId="0" applyFont="1" applyBorder="1" applyAlignment="1">
      <alignment horizontal="left"/>
    </xf>
    <xf numFmtId="1" fontId="4" fillId="0" borderId="10" xfId="0" applyNumberFormat="1" applyFont="1" applyBorder="1" applyAlignment="1"/>
    <xf numFmtId="2" fontId="12" fillId="0" borderId="29" xfId="0" applyNumberFormat="1" applyFont="1" applyBorder="1" applyAlignment="1">
      <alignment horizontal="left"/>
    </xf>
    <xf numFmtId="2" fontId="11" fillId="0" borderId="29" xfId="0" applyNumberFormat="1" applyFont="1" applyBorder="1" applyAlignment="1">
      <alignment horizontal="left"/>
    </xf>
    <xf numFmtId="164" fontId="12" fillId="0" borderId="29" xfId="0" applyNumberFormat="1" applyFont="1" applyBorder="1" applyAlignment="1">
      <alignment horizontal="left"/>
    </xf>
    <xf numFmtId="1" fontId="4" fillId="0" borderId="33" xfId="0" applyNumberFormat="1" applyFont="1" applyBorder="1" applyAlignment="1">
      <alignment horizontal="left"/>
    </xf>
    <xf numFmtId="165" fontId="4" fillId="0" borderId="33" xfId="0" applyNumberFormat="1" applyFont="1" applyBorder="1" applyAlignment="1">
      <alignment horizontal="left"/>
    </xf>
    <xf numFmtId="2" fontId="4" fillId="0" borderId="33" xfId="0" applyNumberFormat="1" applyFont="1" applyBorder="1" applyAlignment="1">
      <alignment horizontal="left"/>
    </xf>
    <xf numFmtId="167" fontId="4" fillId="0" borderId="1" xfId="0" applyNumberFormat="1" applyFont="1" applyBorder="1" applyAlignment="1">
      <alignment horizontal="left"/>
    </xf>
    <xf numFmtId="0" fontId="14" fillId="0" borderId="8" xfId="0" applyFont="1" applyBorder="1" applyAlignment="1"/>
    <xf numFmtId="0" fontId="14" fillId="0" borderId="1" xfId="0" applyNumberFormat="1" applyFont="1" applyBorder="1" applyAlignment="1">
      <alignment horizontal="left"/>
    </xf>
    <xf numFmtId="0" fontId="15" fillId="0" borderId="8" xfId="0" applyNumberFormat="1" applyFont="1" applyBorder="1" applyAlignment="1"/>
    <xf numFmtId="1" fontId="14" fillId="0" borderId="1" xfId="0" applyNumberFormat="1" applyFont="1" applyBorder="1" applyAlignment="1">
      <alignment horizontal="left"/>
    </xf>
    <xf numFmtId="167" fontId="14" fillId="0" borderId="1" xfId="0" applyNumberFormat="1" applyFont="1" applyBorder="1" applyAlignment="1">
      <alignment horizontal="left"/>
    </xf>
    <xf numFmtId="0" fontId="14" fillId="0" borderId="16" xfId="0" applyNumberFormat="1" applyFont="1" applyBorder="1" applyAlignment="1">
      <alignment horizontal="center"/>
    </xf>
    <xf numFmtId="0" fontId="14" fillId="0" borderId="17" xfId="0" applyNumberFormat="1" applyFont="1" applyBorder="1" applyAlignment="1">
      <alignment horizontal="left"/>
    </xf>
    <xf numFmtId="0" fontId="14" fillId="0" borderId="18" xfId="0" applyNumberFormat="1" applyFont="1" applyBorder="1" applyAlignment="1"/>
    <xf numFmtId="1" fontId="14" fillId="0" borderId="19" xfId="0" applyNumberFormat="1" applyFont="1" applyBorder="1" applyAlignment="1">
      <alignment horizontal="left"/>
    </xf>
    <xf numFmtId="12" fontId="14" fillId="0" borderId="19" xfId="0" applyNumberFormat="1" applyFont="1" applyBorder="1" applyAlignment="1">
      <alignment horizontal="left"/>
    </xf>
    <xf numFmtId="2" fontId="14" fillId="0" borderId="19" xfId="0" applyNumberFormat="1" applyFont="1" applyBorder="1" applyAlignment="1">
      <alignment horizontal="left"/>
    </xf>
    <xf numFmtId="0" fontId="14" fillId="0" borderId="8" xfId="0" applyNumberFormat="1" applyFont="1" applyBorder="1" applyAlignment="1"/>
    <xf numFmtId="12" fontId="14" fillId="0" borderId="1" xfId="0" applyNumberFormat="1" applyFont="1" applyBorder="1" applyAlignment="1">
      <alignment horizontal="left"/>
    </xf>
    <xf numFmtId="2" fontId="14" fillId="0" borderId="1" xfId="0" applyNumberFormat="1" applyFont="1" applyBorder="1" applyAlignment="1">
      <alignment horizontal="left"/>
    </xf>
    <xf numFmtId="1" fontId="14" fillId="0" borderId="8" xfId="0" applyNumberFormat="1" applyFont="1" applyBorder="1" applyAlignment="1"/>
    <xf numFmtId="0" fontId="14" fillId="0" borderId="1" xfId="0" applyFont="1" applyBorder="1" applyAlignment="1">
      <alignment horizontal="left"/>
    </xf>
    <xf numFmtId="0" fontId="14" fillId="0" borderId="31" xfId="0" applyNumberFormat="1" applyFont="1" applyBorder="1" applyAlignment="1"/>
    <xf numFmtId="0" fontId="14" fillId="0" borderId="32" xfId="0" applyNumberFormat="1" applyFont="1" applyBorder="1" applyAlignment="1"/>
    <xf numFmtId="0" fontId="14" fillId="0" borderId="25" xfId="0" applyNumberFormat="1" applyFont="1" applyBorder="1" applyAlignment="1"/>
    <xf numFmtId="0" fontId="14" fillId="0" borderId="10" xfId="0" applyNumberFormat="1" applyFont="1" applyBorder="1" applyAlignment="1"/>
    <xf numFmtId="1" fontId="14" fillId="0" borderId="0" xfId="0" applyNumberFormat="1" applyFont="1" applyBorder="1" applyAlignment="1">
      <alignment horizontal="left"/>
    </xf>
    <xf numFmtId="12" fontId="14" fillId="0" borderId="0" xfId="0" applyNumberFormat="1" applyFont="1" applyBorder="1" applyAlignment="1">
      <alignment horizontal="left"/>
    </xf>
    <xf numFmtId="0" fontId="14" fillId="0" borderId="2" xfId="0" applyNumberFormat="1" applyFont="1" applyBorder="1" applyAlignment="1">
      <alignment horizontal="left"/>
    </xf>
    <xf numFmtId="0" fontId="14" fillId="0" borderId="12" xfId="0" applyNumberFormat="1" applyFont="1" applyBorder="1" applyAlignment="1"/>
    <xf numFmtId="0" fontId="14" fillId="0" borderId="3" xfId="0" applyNumberFormat="1" applyFont="1" applyBorder="1" applyAlignment="1">
      <alignment horizontal="left"/>
    </xf>
    <xf numFmtId="12" fontId="14" fillId="0" borderId="3" xfId="0" applyNumberFormat="1" applyFont="1" applyBorder="1" applyAlignment="1">
      <alignment horizontal="left"/>
    </xf>
    <xf numFmtId="2" fontId="14" fillId="0" borderId="3" xfId="0" applyNumberFormat="1" applyFont="1" applyBorder="1" applyAlignment="1">
      <alignment horizontal="left"/>
    </xf>
    <xf numFmtId="165" fontId="14" fillId="0" borderId="1" xfId="0" applyNumberFormat="1" applyFont="1" applyBorder="1" applyAlignment="1">
      <alignment horizontal="left"/>
    </xf>
    <xf numFmtId="12" fontId="14" fillId="0" borderId="1" xfId="0" quotePrefix="1" applyNumberFormat="1" applyFont="1" applyBorder="1" applyAlignment="1">
      <alignment horizontal="left"/>
    </xf>
    <xf numFmtId="1" fontId="14" fillId="0" borderId="2" xfId="0" applyNumberFormat="1" applyFont="1" applyBorder="1" applyAlignment="1">
      <alignment horizontal="left"/>
    </xf>
    <xf numFmtId="0" fontId="14" fillId="0" borderId="2" xfId="0" applyFont="1" applyBorder="1" applyAlignment="1">
      <alignment horizontal="left"/>
    </xf>
    <xf numFmtId="12" fontId="14" fillId="0" borderId="2" xfId="0" applyNumberFormat="1" applyFont="1" applyBorder="1" applyAlignment="1">
      <alignment horizontal="left"/>
    </xf>
    <xf numFmtId="2" fontId="14" fillId="0" borderId="2" xfId="0" applyNumberFormat="1" applyFont="1" applyBorder="1" applyAlignment="1">
      <alignment horizontal="left"/>
    </xf>
    <xf numFmtId="1" fontId="14" fillId="0" borderId="12" xfId="0" applyNumberFormat="1" applyFont="1" applyBorder="1" applyAlignment="1"/>
    <xf numFmtId="165" fontId="14" fillId="0" borderId="3" xfId="0" applyNumberFormat="1" applyFont="1" applyBorder="1" applyAlignment="1">
      <alignment horizontal="left"/>
    </xf>
    <xf numFmtId="0" fontId="11" fillId="0" borderId="0" xfId="0" applyFont="1" applyAlignment="1"/>
    <xf numFmtId="16" fontId="3" fillId="0" borderId="19" xfId="0" quotePrefix="1" applyNumberFormat="1" applyFont="1" applyBorder="1" applyAlignment="1">
      <alignment horizontal="left"/>
    </xf>
    <xf numFmtId="16" fontId="3" fillId="0" borderId="1" xfId="0" quotePrefix="1" applyNumberFormat="1" applyFont="1" applyBorder="1" applyAlignment="1">
      <alignment horizontal="left"/>
    </xf>
    <xf numFmtId="0" fontId="12" fillId="0" borderId="27" xfId="0" applyFont="1" applyBorder="1" applyAlignment="1">
      <alignment horizontal="left"/>
    </xf>
    <xf numFmtId="0" fontId="3" fillId="0" borderId="1" xfId="0" quotePrefix="1" applyNumberFormat="1" applyFont="1" applyBorder="1" applyAlignment="1">
      <alignment horizontal="left"/>
    </xf>
    <xf numFmtId="164" fontId="4" fillId="0" borderId="26" xfId="0" applyNumberFormat="1" applyFont="1" applyBorder="1" applyAlignment="1">
      <alignment horizontal="left"/>
    </xf>
    <xf numFmtId="164" fontId="4" fillId="0" borderId="23" xfId="0" applyNumberFormat="1" applyFont="1" applyBorder="1" applyAlignment="1">
      <alignment horizontal="left"/>
    </xf>
    <xf numFmtId="0" fontId="14" fillId="0" borderId="33" xfId="0" applyNumberFormat="1" applyFont="1" applyBorder="1" applyAlignment="1">
      <alignment horizontal="left"/>
    </xf>
    <xf numFmtId="1" fontId="14" fillId="0" borderId="26" xfId="0" applyNumberFormat="1" applyFont="1" applyBorder="1" applyAlignment="1">
      <alignment horizontal="left"/>
    </xf>
    <xf numFmtId="0" fontId="14" fillId="0" borderId="26" xfId="0" applyNumberFormat="1" applyFont="1" applyBorder="1" applyAlignment="1">
      <alignment horizontal="left"/>
    </xf>
    <xf numFmtId="164" fontId="14" fillId="0" borderId="1" xfId="0" applyNumberFormat="1" applyFont="1" applyBorder="1" applyAlignment="1">
      <alignment horizontal="left"/>
    </xf>
    <xf numFmtId="2" fontId="14" fillId="0" borderId="0" xfId="0" applyNumberFormat="1" applyFont="1" applyBorder="1" applyAlignment="1">
      <alignment horizontal="left"/>
    </xf>
    <xf numFmtId="1" fontId="16" fillId="0" borderId="0" xfId="0" applyNumberFormat="1" applyFont="1" applyAlignment="1">
      <alignment horizontal="left"/>
    </xf>
    <xf numFmtId="0" fontId="14" fillId="0" borderId="30" xfId="0" applyNumberFormat="1" applyFont="1" applyBorder="1" applyAlignment="1">
      <alignment horizontal="left"/>
    </xf>
    <xf numFmtId="164" fontId="14" fillId="0" borderId="19" xfId="0" applyNumberFormat="1" applyFont="1" applyBorder="1" applyAlignment="1">
      <alignment horizontal="left"/>
    </xf>
    <xf numFmtId="0" fontId="11" fillId="0" borderId="34" xfId="0" applyFont="1" applyBorder="1" applyAlignment="1"/>
    <xf numFmtId="0" fontId="11" fillId="0" borderId="0" xfId="0" applyFont="1" applyBorder="1" applyAlignment="1"/>
    <xf numFmtId="164" fontId="4" fillId="0" borderId="33" xfId="0" applyNumberFormat="1" applyFont="1" applyBorder="1" applyAlignment="1">
      <alignment horizontal="left"/>
    </xf>
    <xf numFmtId="0" fontId="3" fillId="0" borderId="33" xfId="0" applyNumberFormat="1" applyFont="1" applyBorder="1" applyAlignment="1">
      <alignment horizontal="left"/>
    </xf>
    <xf numFmtId="1" fontId="11" fillId="0" borderId="28" xfId="0" applyNumberFormat="1" applyFont="1" applyBorder="1" applyAlignment="1">
      <alignment horizontal="left"/>
    </xf>
    <xf numFmtId="164" fontId="3" fillId="0" borderId="1" xfId="0" applyNumberFormat="1" applyFont="1" applyBorder="1" applyAlignment="1">
      <alignment horizontal="left"/>
    </xf>
    <xf numFmtId="0" fontId="3" fillId="0" borderId="33" xfId="0" applyFont="1" applyBorder="1" applyAlignment="1"/>
    <xf numFmtId="1" fontId="12" fillId="0" borderId="0" xfId="0" applyNumberFormat="1" applyFont="1" applyAlignment="1">
      <alignment horizontal="left"/>
    </xf>
    <xf numFmtId="2" fontId="3" fillId="0" borderId="3" xfId="0" applyNumberFormat="1" applyFont="1" applyBorder="1" applyAlignment="1">
      <alignment horizontal="left"/>
    </xf>
    <xf numFmtId="2" fontId="3" fillId="0" borderId="1" xfId="0" applyNumberFormat="1" applyFont="1" applyBorder="1" applyAlignment="1">
      <alignment horizontal="left"/>
    </xf>
    <xf numFmtId="0" fontId="0" fillId="0" borderId="0" xfId="0">
      <alignment vertical="top" wrapText="1"/>
    </xf>
    <xf numFmtId="0" fontId="6" fillId="0" borderId="1" xfId="0" applyNumberFormat="1" applyFont="1" applyBorder="1" applyAlignment="1">
      <alignment horizontal="center"/>
    </xf>
    <xf numFmtId="1" fontId="3" fillId="0" borderId="1" xfId="0" applyNumberFormat="1" applyFont="1" applyBorder="1" applyAlignment="1"/>
    <xf numFmtId="1" fontId="3" fillId="0" borderId="1" xfId="0" applyNumberFormat="1" applyFont="1" applyBorder="1" applyAlignment="1">
      <alignment horizontal="center"/>
    </xf>
    <xf numFmtId="0" fontId="6" fillId="0" borderId="1" xfId="0" applyNumberFormat="1" applyFont="1" applyBorder="1" applyAlignment="1">
      <alignment horizontal="left"/>
    </xf>
    <xf numFmtId="1" fontId="3" fillId="0" borderId="1" xfId="0" applyNumberFormat="1" applyFont="1" applyBorder="1" applyAlignment="1">
      <alignment horizontal="left"/>
    </xf>
    <xf numFmtId="1" fontId="6" fillId="0" borderId="1" xfId="0" applyNumberFormat="1" applyFont="1" applyBorder="1" applyAlignment="1">
      <alignment horizontal="left"/>
    </xf>
    <xf numFmtId="0" fontId="14" fillId="0" borderId="1" xfId="0" applyNumberFormat="1" applyFont="1" applyBorder="1" applyAlignment="1">
      <alignment horizontal="left"/>
    </xf>
    <xf numFmtId="1" fontId="14" fillId="0" borderId="1" xfId="0" applyNumberFormat="1" applyFont="1" applyBorder="1" applyAlignment="1">
      <alignment horizontal="left"/>
    </xf>
    <xf numFmtId="0" fontId="7" fillId="0" borderId="5" xfId="0" applyNumberFormat="1" applyFont="1" applyBorder="1" applyAlignment="1">
      <alignment horizontal="center"/>
    </xf>
    <xf numFmtId="1" fontId="7" fillId="0" borderId="6" xfId="0" applyNumberFormat="1" applyFont="1" applyBorder="1" applyAlignment="1">
      <alignment horizontal="center"/>
    </xf>
    <xf numFmtId="1" fontId="6" fillId="0" borderId="1" xfId="0" applyNumberFormat="1" applyFont="1" applyBorder="1" applyAlignment="1">
      <alignment horizontal="center"/>
    </xf>
    <xf numFmtId="0" fontId="3" fillId="0" borderId="1" xfId="0" applyNumberFormat="1" applyFont="1" applyBorder="1" applyAlignment="1"/>
    <xf numFmtId="164" fontId="3" fillId="0" borderId="26" xfId="0" applyNumberFormat="1" applyFont="1" applyBorder="1" applyAlignment="1">
      <alignment horizontal="left"/>
    </xf>
  </cellXfs>
  <cellStyles count="63">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515151"/>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40"/>
  <sheetViews>
    <sheetView showGridLines="0" workbookViewId="0"/>
  </sheetViews>
  <sheetFormatPr baseColWidth="10" defaultColWidth="10" defaultRowHeight="13" customHeight="1" x14ac:dyDescent="0.2"/>
  <cols>
    <col min="1" max="1" width="2" customWidth="1"/>
    <col min="2" max="4" width="28" customWidth="1"/>
  </cols>
  <sheetData>
    <row r="3" spans="2:4" ht="50" customHeight="1" x14ac:dyDescent="0.2">
      <c r="B3" s="199" t="s">
        <v>0</v>
      </c>
      <c r="C3" s="199"/>
      <c r="D3" s="199"/>
    </row>
    <row r="7" spans="2:4" ht="18" x14ac:dyDescent="0.2">
      <c r="B7" s="1" t="s">
        <v>1</v>
      </c>
      <c r="C7" s="1" t="s">
        <v>2</v>
      </c>
      <c r="D7" s="1" t="s">
        <v>3</v>
      </c>
    </row>
    <row r="9" spans="2:4" ht="16" x14ac:dyDescent="0.2">
      <c r="B9" s="2" t="s">
        <v>4</v>
      </c>
      <c r="C9" s="2"/>
      <c r="D9" s="2"/>
    </row>
    <row r="10" spans="2:4" ht="16" x14ac:dyDescent="0.2">
      <c r="B10" s="3"/>
      <c r="C10" s="3" t="s">
        <v>5</v>
      </c>
      <c r="D10" s="4" t="s">
        <v>4</v>
      </c>
    </row>
    <row r="11" spans="2:4" ht="16" x14ac:dyDescent="0.2">
      <c r="B11" s="2" t="s">
        <v>43</v>
      </c>
      <c r="C11" s="2"/>
      <c r="D11" s="2"/>
    </row>
    <row r="12" spans="2:4" ht="16" x14ac:dyDescent="0.2">
      <c r="B12" s="3"/>
      <c r="C12" s="3" t="s">
        <v>5</v>
      </c>
      <c r="D12" s="4" t="s">
        <v>43</v>
      </c>
    </row>
    <row r="13" spans="2:4" ht="16" x14ac:dyDescent="0.2">
      <c r="B13" s="2" t="s">
        <v>44</v>
      </c>
      <c r="C13" s="2"/>
      <c r="D13" s="2"/>
    </row>
    <row r="14" spans="2:4" ht="16" x14ac:dyDescent="0.2">
      <c r="B14" s="3"/>
      <c r="C14" s="3" t="s">
        <v>5</v>
      </c>
      <c r="D14" s="4" t="s">
        <v>44</v>
      </c>
    </row>
    <row r="15" spans="2:4" ht="16" x14ac:dyDescent="0.2">
      <c r="B15" s="2" t="s">
        <v>46</v>
      </c>
      <c r="C15" s="2"/>
      <c r="D15" s="2"/>
    </row>
    <row r="16" spans="2:4" ht="16" x14ac:dyDescent="0.2">
      <c r="B16" s="3"/>
      <c r="C16" s="3" t="s">
        <v>5</v>
      </c>
      <c r="D16" s="4" t="s">
        <v>46</v>
      </c>
    </row>
    <row r="17" spans="2:4" ht="16" x14ac:dyDescent="0.2">
      <c r="B17" s="2" t="s">
        <v>48</v>
      </c>
      <c r="C17" s="2"/>
      <c r="D17" s="2"/>
    </row>
    <row r="18" spans="2:4" ht="16" x14ac:dyDescent="0.2">
      <c r="B18" s="3"/>
      <c r="C18" s="3" t="s">
        <v>5</v>
      </c>
      <c r="D18" s="4" t="s">
        <v>48</v>
      </c>
    </row>
    <row r="19" spans="2:4" ht="16" x14ac:dyDescent="0.2">
      <c r="B19" s="2" t="s">
        <v>51</v>
      </c>
      <c r="C19" s="2"/>
      <c r="D19" s="2"/>
    </row>
    <row r="20" spans="2:4" ht="16" x14ac:dyDescent="0.2">
      <c r="B20" s="3"/>
      <c r="C20" s="3" t="s">
        <v>5</v>
      </c>
      <c r="D20" s="4" t="s">
        <v>51</v>
      </c>
    </row>
    <row r="21" spans="2:4" ht="16" x14ac:dyDescent="0.2">
      <c r="B21" s="2" t="s">
        <v>53</v>
      </c>
      <c r="C21" s="2"/>
      <c r="D21" s="2"/>
    </row>
    <row r="22" spans="2:4" ht="16" x14ac:dyDescent="0.2">
      <c r="B22" s="3"/>
      <c r="C22" s="3" t="s">
        <v>5</v>
      </c>
      <c r="D22" s="4" t="s">
        <v>53</v>
      </c>
    </row>
    <row r="23" spans="2:4" ht="16" x14ac:dyDescent="0.2">
      <c r="B23" s="2" t="s">
        <v>57</v>
      </c>
      <c r="C23" s="2"/>
      <c r="D23" s="2"/>
    </row>
    <row r="24" spans="2:4" ht="16" x14ac:dyDescent="0.2">
      <c r="B24" s="3"/>
      <c r="C24" s="3" t="s">
        <v>5</v>
      </c>
      <c r="D24" s="4" t="s">
        <v>57</v>
      </c>
    </row>
    <row r="25" spans="2:4" ht="16" x14ac:dyDescent="0.2">
      <c r="B25" s="2" t="s">
        <v>58</v>
      </c>
      <c r="C25" s="2"/>
      <c r="D25" s="2"/>
    </row>
    <row r="26" spans="2:4" ht="16" x14ac:dyDescent="0.2">
      <c r="B26" s="3"/>
      <c r="C26" s="3" t="s">
        <v>5</v>
      </c>
      <c r="D26" s="4" t="s">
        <v>58</v>
      </c>
    </row>
    <row r="27" spans="2:4" ht="16" x14ac:dyDescent="0.2">
      <c r="B27" s="2" t="s">
        <v>61</v>
      </c>
      <c r="C27" s="2"/>
      <c r="D27" s="2"/>
    </row>
    <row r="28" spans="2:4" ht="16" x14ac:dyDescent="0.2">
      <c r="B28" s="3"/>
      <c r="C28" s="3" t="s">
        <v>5</v>
      </c>
      <c r="D28" s="4" t="s">
        <v>61</v>
      </c>
    </row>
    <row r="29" spans="2:4" ht="16" x14ac:dyDescent="0.2">
      <c r="B29" s="2" t="s">
        <v>62</v>
      </c>
      <c r="C29" s="2"/>
      <c r="D29" s="2"/>
    </row>
    <row r="30" spans="2:4" ht="16" x14ac:dyDescent="0.2">
      <c r="B30" s="3"/>
      <c r="C30" s="3" t="s">
        <v>5</v>
      </c>
      <c r="D30" s="4" t="s">
        <v>62</v>
      </c>
    </row>
    <row r="31" spans="2:4" ht="16" x14ac:dyDescent="0.2">
      <c r="B31" s="2" t="s">
        <v>66</v>
      </c>
      <c r="C31" s="2"/>
      <c r="D31" s="2"/>
    </row>
    <row r="32" spans="2:4" ht="16" x14ac:dyDescent="0.2">
      <c r="B32" s="3"/>
      <c r="C32" s="3" t="s">
        <v>5</v>
      </c>
      <c r="D32" s="4" t="s">
        <v>67</v>
      </c>
    </row>
    <row r="33" spans="2:4" ht="16" x14ac:dyDescent="0.2">
      <c r="B33" s="2" t="s">
        <v>70</v>
      </c>
      <c r="C33" s="2"/>
      <c r="D33" s="2"/>
    </row>
    <row r="34" spans="2:4" ht="16" x14ac:dyDescent="0.2">
      <c r="B34" s="3"/>
      <c r="C34" s="3" t="s">
        <v>5</v>
      </c>
      <c r="D34" s="4" t="s">
        <v>70</v>
      </c>
    </row>
    <row r="35" spans="2:4" ht="16" x14ac:dyDescent="0.2">
      <c r="B35" s="2" t="s">
        <v>107</v>
      </c>
      <c r="C35" s="2"/>
      <c r="D35" s="2"/>
    </row>
    <row r="36" spans="2:4" ht="16" x14ac:dyDescent="0.2">
      <c r="B36" s="3"/>
      <c r="C36" s="3" t="s">
        <v>5</v>
      </c>
      <c r="D36" s="4" t="s">
        <v>107</v>
      </c>
    </row>
    <row r="37" spans="2:4" ht="16" x14ac:dyDescent="0.2">
      <c r="B37" s="2" t="s">
        <v>109</v>
      </c>
      <c r="C37" s="2"/>
      <c r="D37" s="2"/>
    </row>
    <row r="38" spans="2:4" ht="16" x14ac:dyDescent="0.2">
      <c r="B38" s="3"/>
      <c r="C38" s="3" t="s">
        <v>5</v>
      </c>
      <c r="D38" s="4" t="s">
        <v>109</v>
      </c>
    </row>
    <row r="39" spans="2:4" ht="16" x14ac:dyDescent="0.2">
      <c r="B39" s="2" t="s">
        <v>110</v>
      </c>
      <c r="C39" s="2"/>
      <c r="D39" s="2"/>
    </row>
    <row r="40" spans="2:4" ht="16" x14ac:dyDescent="0.2">
      <c r="B40" s="3"/>
      <c r="C40" s="3" t="s">
        <v>5</v>
      </c>
      <c r="D40" s="4" t="s">
        <v>110</v>
      </c>
    </row>
  </sheetData>
  <mergeCells count="1">
    <mergeCell ref="B3:D3"/>
  </mergeCells>
  <hyperlinks>
    <hyperlink ref="D10" location="'Hahnemann'!R1C1" display="Hahnemann" xr:uid="{00000000-0004-0000-0000-000000000000}"/>
    <hyperlink ref="D12" location="'BrehmLupi'!R1C1" display="BrehmLupi" xr:uid="{00000000-0004-0000-0000-000001000000}"/>
    <hyperlink ref="D14" location="'Maloney'!R1C1" display="Maloney" xr:uid="{00000000-0004-0000-0000-000002000000}"/>
    <hyperlink ref="D16" location="'Aleman'!R1C1" display="Aleman" xr:uid="{00000000-0004-0000-0000-000003000000}"/>
    <hyperlink ref="D18" location="'Catchers'!R1C1" display="Catchers" xr:uid="{00000000-0004-0000-0000-000004000000}"/>
    <hyperlink ref="D20" location="'Roca'!R1C1" display="Roca" xr:uid="{00000000-0004-0000-0000-000005000000}"/>
    <hyperlink ref="D22" location="'ChappellJordhelm'!R1C1" display="ChappellJordhelm" xr:uid="{00000000-0004-0000-0000-000006000000}"/>
    <hyperlink ref="D24" location="'VanKouteran'!R1C1" display="VanKouteran" xr:uid="{00000000-0004-0000-0000-000007000000}"/>
    <hyperlink ref="D26" location="'Page'!R1C1" display="Page" xr:uid="{00000000-0004-0000-0000-000008000000}"/>
    <hyperlink ref="D28" location="'Bunkoski'!R1C1" display="Bunkoski" xr:uid="{00000000-0004-0000-0000-000009000000}"/>
    <hyperlink ref="D30" location="'YoungBrown'!R1C1" display="YoungBrown" xr:uid="{00000000-0004-0000-0000-00000A000000}"/>
    <hyperlink ref="D32" location="'Maynard_Berardi'!R1C1" display="Maynard_Berardi" xr:uid="{00000000-0004-0000-0000-00000B000000}"/>
    <hyperlink ref="D34" location="'Team Totals'!R1C1" display="Team Totals" xr:uid="{00000000-0004-0000-0000-00000C000000}"/>
    <hyperlink ref="D36" location="'PhillyFaulkner'!R1C1" display="PhillyFaulkner" xr:uid="{00000000-0004-0000-0000-00000D000000}"/>
    <hyperlink ref="D38" location="'Ortiz'!R1C1" display="Ortiz" xr:uid="{00000000-0004-0000-0000-00000E000000}"/>
    <hyperlink ref="D40" location="'Barnhorst'!R1C1" display="Barnhorst"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4"/>
  <sheetViews>
    <sheetView showGridLines="0" topLeftCell="A2" workbookViewId="0">
      <selection activeCell="F14" sqref="F14"/>
    </sheetView>
  </sheetViews>
  <sheetFormatPr baseColWidth="10" defaultColWidth="8.125" defaultRowHeight="13" customHeight="1" x14ac:dyDescent="0.2"/>
  <cols>
    <col min="1" max="1" width="13" style="5" customWidth="1"/>
    <col min="2" max="2" width="2.125" style="5" customWidth="1"/>
    <col min="3" max="4" width="2.375" style="5" bestFit="1" customWidth="1"/>
    <col min="5" max="5" width="2" style="5" customWidth="1"/>
    <col min="6" max="6" width="4.125" style="5" customWidth="1"/>
    <col min="7" max="7" width="2" style="5" customWidth="1"/>
    <col min="8" max="8" width="2.5" style="5" bestFit="1" customWidth="1"/>
    <col min="9" max="10" width="2.375" style="5" bestFit="1" customWidth="1"/>
    <col min="11" max="11" width="2.75" style="5" customWidth="1"/>
    <col min="12" max="12" width="3" style="5" customWidth="1"/>
    <col min="13" max="13" width="2.375" style="5" customWidth="1"/>
    <col min="14" max="14" width="3" style="5" customWidth="1"/>
    <col min="15" max="15" width="5.125" style="5" bestFit="1" customWidth="1"/>
    <col min="16" max="16" width="3.375" style="5" bestFit="1" customWidth="1"/>
    <col min="17" max="17" width="3.625" style="5" customWidth="1"/>
    <col min="18" max="18" width="2.25" style="5" customWidth="1"/>
    <col min="19" max="20" width="2" style="5" customWidth="1"/>
    <col min="21" max="21" width="1.875" style="5" customWidth="1"/>
    <col min="22" max="22" width="2.375" style="5" bestFit="1" customWidth="1"/>
    <col min="23" max="24" width="4.125" style="5" customWidth="1"/>
    <col min="25" max="256" width="8.125" customWidth="1"/>
  </cols>
  <sheetData>
    <row r="1" spans="1:24" ht="21" customHeight="1" x14ac:dyDescent="0.2">
      <c r="A1" s="10" t="s">
        <v>59</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59"/>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60</v>
      </c>
      <c r="Q3" s="16" t="s">
        <v>22</v>
      </c>
      <c r="R3" s="16" t="s">
        <v>23</v>
      </c>
      <c r="S3" s="16" t="s">
        <v>24</v>
      </c>
      <c r="T3" s="16" t="s">
        <v>25</v>
      </c>
      <c r="U3" s="16" t="s">
        <v>26</v>
      </c>
      <c r="V3" s="16" t="s">
        <v>27</v>
      </c>
      <c r="W3" s="17" t="s">
        <v>28</v>
      </c>
      <c r="X3" s="17" t="s">
        <v>29</v>
      </c>
    </row>
    <row r="4" spans="1:24" ht="19" customHeight="1" x14ac:dyDescent="0.2">
      <c r="A4" s="126" t="s">
        <v>30</v>
      </c>
      <c r="B4" s="19">
        <v>3</v>
      </c>
      <c r="C4" s="19">
        <v>1</v>
      </c>
      <c r="D4" s="19">
        <v>1</v>
      </c>
      <c r="E4" s="19"/>
      <c r="F4" s="19"/>
      <c r="G4" s="19"/>
      <c r="H4" s="19"/>
      <c r="I4" s="19" t="s">
        <v>119</v>
      </c>
      <c r="J4" s="19"/>
      <c r="K4" s="19"/>
      <c r="L4" s="19"/>
      <c r="M4" s="19"/>
      <c r="N4" s="19">
        <v>1</v>
      </c>
      <c r="O4" s="19"/>
      <c r="P4" s="19"/>
      <c r="Q4" s="19"/>
      <c r="R4" s="19">
        <v>1</v>
      </c>
      <c r="S4" s="19"/>
      <c r="T4" s="19"/>
      <c r="U4" s="19"/>
      <c r="V4" s="19"/>
      <c r="W4" s="19"/>
      <c r="X4" s="35"/>
    </row>
    <row r="5" spans="1:24" ht="19" customHeight="1" x14ac:dyDescent="0.2">
      <c r="A5" s="129" t="s">
        <v>130</v>
      </c>
      <c r="B5" s="14">
        <v>2</v>
      </c>
      <c r="C5" s="14">
        <v>0</v>
      </c>
      <c r="D5" s="14">
        <v>0</v>
      </c>
      <c r="E5" s="14"/>
      <c r="F5" s="14"/>
      <c r="G5" s="14"/>
      <c r="H5" s="14"/>
      <c r="I5" s="14"/>
      <c r="J5" s="14"/>
      <c r="K5" s="14"/>
      <c r="L5" s="14"/>
      <c r="M5" s="14"/>
      <c r="N5" s="14"/>
      <c r="O5" s="14"/>
      <c r="P5" s="14"/>
      <c r="Q5" s="14"/>
      <c r="R5" s="14"/>
      <c r="S5" s="14"/>
      <c r="T5" s="14"/>
      <c r="U5" s="14"/>
      <c r="V5" s="14">
        <v>2</v>
      </c>
      <c r="W5" s="14"/>
      <c r="X5" s="13"/>
    </row>
    <row r="6" spans="1:24" ht="19" customHeight="1" x14ac:dyDescent="0.2">
      <c r="A6" s="130" t="s">
        <v>133</v>
      </c>
      <c r="B6" s="14">
        <v>3</v>
      </c>
      <c r="C6" s="14">
        <v>0</v>
      </c>
      <c r="D6" s="14">
        <v>1</v>
      </c>
      <c r="E6" s="14">
        <v>1</v>
      </c>
      <c r="F6" s="14"/>
      <c r="G6" s="14"/>
      <c r="H6" s="14">
        <v>1</v>
      </c>
      <c r="I6" s="14">
        <v>1</v>
      </c>
      <c r="J6" s="14"/>
      <c r="K6" s="14"/>
      <c r="L6" s="14"/>
      <c r="M6" s="14"/>
      <c r="N6" s="14"/>
      <c r="O6" s="14"/>
      <c r="P6" s="14"/>
      <c r="Q6" s="14"/>
      <c r="R6" s="14"/>
      <c r="S6" s="14"/>
      <c r="T6" s="14"/>
      <c r="U6" s="14"/>
      <c r="V6" s="14"/>
      <c r="W6" s="14"/>
      <c r="X6" s="13"/>
    </row>
    <row r="7" spans="1:24" ht="19" customHeight="1" x14ac:dyDescent="0.2">
      <c r="A7" s="130" t="s">
        <v>134</v>
      </c>
      <c r="B7" s="14">
        <v>2</v>
      </c>
      <c r="C7" s="14">
        <v>1</v>
      </c>
      <c r="D7" s="14">
        <v>1</v>
      </c>
      <c r="E7" s="14"/>
      <c r="F7" s="14"/>
      <c r="G7" s="14"/>
      <c r="H7" s="14">
        <v>1</v>
      </c>
      <c r="I7" s="14"/>
      <c r="J7" s="14"/>
      <c r="K7" s="14"/>
      <c r="L7" s="14"/>
      <c r="M7" s="14"/>
      <c r="N7" s="14"/>
      <c r="O7" s="14"/>
      <c r="P7" s="14"/>
      <c r="Q7" s="14"/>
      <c r="R7" s="14">
        <v>1</v>
      </c>
      <c r="S7" s="14"/>
      <c r="T7" s="14"/>
      <c r="U7" s="14"/>
      <c r="V7" s="14"/>
      <c r="W7" s="14"/>
      <c r="X7" s="13"/>
    </row>
    <row r="8" spans="1:24" ht="19" customHeight="1" x14ac:dyDescent="0.2">
      <c r="A8" s="129" t="s">
        <v>135</v>
      </c>
      <c r="B8" s="14">
        <v>3</v>
      </c>
      <c r="C8" s="14">
        <v>1</v>
      </c>
      <c r="D8" s="14">
        <v>1</v>
      </c>
      <c r="E8" s="14">
        <v>1</v>
      </c>
      <c r="F8" s="14"/>
      <c r="G8" s="14"/>
      <c r="H8" s="14">
        <v>1</v>
      </c>
      <c r="I8" s="14"/>
      <c r="J8" s="14">
        <v>1</v>
      </c>
      <c r="K8" s="14"/>
      <c r="L8" s="14"/>
      <c r="M8" s="14"/>
      <c r="N8" s="14"/>
      <c r="O8" s="14"/>
      <c r="P8" s="14"/>
      <c r="Q8" s="14"/>
      <c r="R8" s="14"/>
      <c r="S8" s="14"/>
      <c r="T8" s="14"/>
      <c r="U8" s="14"/>
      <c r="V8" s="14"/>
      <c r="W8" s="14"/>
      <c r="X8" s="13"/>
    </row>
    <row r="9" spans="1:24" ht="19" customHeight="1" x14ac:dyDescent="0.2">
      <c r="A9" s="130" t="s">
        <v>136</v>
      </c>
      <c r="B9" s="14">
        <v>2</v>
      </c>
      <c r="C9" s="14">
        <v>0</v>
      </c>
      <c r="D9" s="14">
        <v>0</v>
      </c>
      <c r="E9" s="14"/>
      <c r="F9" s="14"/>
      <c r="G9" s="14"/>
      <c r="H9" s="14"/>
      <c r="I9" s="14"/>
      <c r="J9" s="14">
        <v>1</v>
      </c>
      <c r="K9" s="14"/>
      <c r="L9" s="14"/>
      <c r="M9" s="14"/>
      <c r="N9" s="14"/>
      <c r="O9" s="14"/>
      <c r="P9" s="14"/>
      <c r="Q9" s="14"/>
      <c r="R9" s="14"/>
      <c r="S9" s="14"/>
      <c r="T9" s="14"/>
      <c r="U9" s="14"/>
      <c r="V9" s="14">
        <v>1</v>
      </c>
      <c r="W9" s="14"/>
      <c r="X9" s="13"/>
    </row>
    <row r="10" spans="1:24" ht="19" customHeight="1" x14ac:dyDescent="0.2">
      <c r="A10" s="132" t="s">
        <v>137</v>
      </c>
      <c r="B10" s="14">
        <v>1</v>
      </c>
      <c r="C10" s="14">
        <v>1</v>
      </c>
      <c r="D10" s="14">
        <v>1</v>
      </c>
      <c r="E10" s="14"/>
      <c r="F10" s="14">
        <v>1</v>
      </c>
      <c r="G10" s="14"/>
      <c r="H10" s="14">
        <v>2</v>
      </c>
      <c r="I10" s="14"/>
      <c r="J10" s="14">
        <v>1</v>
      </c>
      <c r="K10" s="14"/>
      <c r="L10" s="14"/>
      <c r="M10" s="14"/>
      <c r="N10" s="14"/>
      <c r="O10" s="14"/>
      <c r="P10" s="14"/>
      <c r="Q10" s="14"/>
      <c r="R10" s="14"/>
      <c r="S10" s="14"/>
      <c r="T10" s="14"/>
      <c r="U10" s="14"/>
      <c r="V10" s="14"/>
      <c r="W10" s="14"/>
      <c r="X10" s="13"/>
    </row>
    <row r="11" spans="1:24" ht="19" customHeight="1" x14ac:dyDescent="0.2">
      <c r="A11" s="130" t="s">
        <v>138</v>
      </c>
      <c r="B11" s="14">
        <v>3</v>
      </c>
      <c r="C11" s="14">
        <v>2</v>
      </c>
      <c r="D11" s="14">
        <v>2</v>
      </c>
      <c r="E11" s="14">
        <v>2</v>
      </c>
      <c r="F11" s="14"/>
      <c r="G11" s="14"/>
      <c r="H11" s="14">
        <v>2</v>
      </c>
      <c r="I11" s="14"/>
      <c r="J11" s="14"/>
      <c r="K11" s="14"/>
      <c r="L11" s="14"/>
      <c r="M11" s="14"/>
      <c r="N11" s="14"/>
      <c r="O11" s="14"/>
      <c r="P11" s="14"/>
      <c r="Q11" s="14"/>
      <c r="R11" s="14"/>
      <c r="S11" s="14"/>
      <c r="T11" s="14"/>
      <c r="U11" s="14"/>
      <c r="V11" s="14"/>
      <c r="W11" s="14"/>
      <c r="X11" s="13"/>
    </row>
    <row r="12" spans="1:24" ht="19" customHeight="1" x14ac:dyDescent="0.2">
      <c r="A12" s="130" t="s">
        <v>138</v>
      </c>
      <c r="B12" s="14">
        <v>1</v>
      </c>
      <c r="C12" s="14">
        <v>0</v>
      </c>
      <c r="D12" s="14">
        <v>0</v>
      </c>
      <c r="E12" s="14"/>
      <c r="F12" s="14"/>
      <c r="G12" s="14"/>
      <c r="H12" s="14"/>
      <c r="I12" s="14"/>
      <c r="J12" s="14">
        <v>1</v>
      </c>
      <c r="K12" s="14">
        <v>1</v>
      </c>
      <c r="L12" s="14"/>
      <c r="M12" s="14"/>
      <c r="N12" s="14"/>
      <c r="O12" s="14"/>
      <c r="P12" s="14"/>
      <c r="Q12" s="14"/>
      <c r="R12" s="14"/>
      <c r="S12" s="14"/>
      <c r="T12" s="14"/>
      <c r="U12" s="14"/>
      <c r="V12" s="14"/>
      <c r="W12" s="32"/>
      <c r="X12" s="13"/>
    </row>
    <row r="13" spans="1:24" ht="19" customHeight="1" x14ac:dyDescent="0.2">
      <c r="A13" s="130" t="s">
        <v>141</v>
      </c>
      <c r="B13" s="14">
        <v>2</v>
      </c>
      <c r="C13" s="14">
        <v>0</v>
      </c>
      <c r="D13" s="14">
        <v>0</v>
      </c>
      <c r="E13" s="14"/>
      <c r="F13" s="14"/>
      <c r="G13" s="14"/>
      <c r="H13" s="14">
        <v>1</v>
      </c>
      <c r="I13" s="14"/>
      <c r="J13" s="14">
        <v>1</v>
      </c>
      <c r="K13" s="14"/>
      <c r="L13" s="14"/>
      <c r="M13" s="14">
        <v>1</v>
      </c>
      <c r="N13" s="14"/>
      <c r="O13" s="14"/>
      <c r="P13" s="14"/>
      <c r="Q13" s="14"/>
      <c r="R13" s="14"/>
      <c r="S13" s="14"/>
      <c r="T13" s="14"/>
      <c r="U13" s="14">
        <v>1</v>
      </c>
      <c r="V13" s="14">
        <v>3</v>
      </c>
      <c r="W13" s="14"/>
      <c r="X13" s="13"/>
    </row>
    <row r="14" spans="1:24" ht="19" customHeight="1" x14ac:dyDescent="0.2">
      <c r="A14" s="130" t="s">
        <v>143</v>
      </c>
      <c r="B14" s="14">
        <v>2</v>
      </c>
      <c r="C14" s="14">
        <v>2</v>
      </c>
      <c r="D14" s="14">
        <v>1</v>
      </c>
      <c r="E14" s="14"/>
      <c r="F14" s="14"/>
      <c r="G14" s="14"/>
      <c r="H14" s="14"/>
      <c r="I14" s="14"/>
      <c r="J14" s="14">
        <v>1</v>
      </c>
      <c r="K14" s="14">
        <v>1</v>
      </c>
      <c r="L14" s="14"/>
      <c r="M14" s="14"/>
      <c r="N14" s="14"/>
      <c r="O14" s="14"/>
      <c r="P14" s="14"/>
      <c r="Q14" s="14"/>
      <c r="R14" s="14"/>
      <c r="S14" s="14"/>
      <c r="T14" s="14"/>
      <c r="U14" s="14"/>
      <c r="V14" s="14">
        <v>1</v>
      </c>
      <c r="W14" s="14"/>
      <c r="X14" s="13"/>
    </row>
    <row r="15" spans="1:24" ht="19" customHeight="1" x14ac:dyDescent="0.2">
      <c r="A15" s="129" t="s">
        <v>144</v>
      </c>
      <c r="B15" s="14">
        <v>1</v>
      </c>
      <c r="C15" s="14">
        <v>0</v>
      </c>
      <c r="D15" s="14">
        <v>0</v>
      </c>
      <c r="E15" s="14"/>
      <c r="F15" s="14"/>
      <c r="G15" s="14"/>
      <c r="H15" s="14"/>
      <c r="I15" s="14"/>
      <c r="J15" s="14">
        <v>1</v>
      </c>
      <c r="K15" s="14"/>
      <c r="L15" s="14"/>
      <c r="M15" s="14"/>
      <c r="N15" s="14"/>
      <c r="O15" s="14"/>
      <c r="P15" s="14"/>
      <c r="Q15" s="14"/>
      <c r="R15" s="14"/>
      <c r="S15" s="14"/>
      <c r="T15" s="14"/>
      <c r="U15" s="14"/>
      <c r="V15" s="14">
        <v>1</v>
      </c>
      <c r="W15" s="14"/>
      <c r="X15" s="13"/>
    </row>
    <row r="16" spans="1:24" ht="19" customHeight="1" x14ac:dyDescent="0.2">
      <c r="A16" s="129" t="s">
        <v>145</v>
      </c>
      <c r="B16" s="14">
        <v>4</v>
      </c>
      <c r="C16" s="14">
        <v>3</v>
      </c>
      <c r="D16" s="14">
        <v>2</v>
      </c>
      <c r="E16" s="14">
        <v>1</v>
      </c>
      <c r="F16" s="14"/>
      <c r="G16" s="14">
        <v>1</v>
      </c>
      <c r="H16" s="14">
        <v>4</v>
      </c>
      <c r="I16" s="14">
        <v>1</v>
      </c>
      <c r="J16" s="14"/>
      <c r="K16" s="14">
        <v>1</v>
      </c>
      <c r="L16" s="14"/>
      <c r="M16" s="14"/>
      <c r="N16" s="14">
        <v>1</v>
      </c>
      <c r="O16" s="14"/>
      <c r="P16" s="14"/>
      <c r="Q16" s="14"/>
      <c r="R16" s="14">
        <v>1</v>
      </c>
      <c r="S16" s="14"/>
      <c r="T16" s="14"/>
      <c r="U16" s="14"/>
      <c r="V16" s="14"/>
      <c r="W16" s="14"/>
      <c r="X16" s="13"/>
    </row>
    <row r="17" spans="1:24" ht="19" customHeight="1" x14ac:dyDescent="0.2">
      <c r="A17" s="129" t="s">
        <v>147</v>
      </c>
      <c r="B17" s="14">
        <v>2</v>
      </c>
      <c r="C17" s="14">
        <v>0</v>
      </c>
      <c r="D17" s="14">
        <v>0</v>
      </c>
      <c r="E17" s="14"/>
      <c r="F17" s="14"/>
      <c r="G17" s="14"/>
      <c r="H17" s="14"/>
      <c r="I17" s="14"/>
      <c r="J17" s="14"/>
      <c r="K17" s="14"/>
      <c r="L17" s="14"/>
      <c r="M17" s="14"/>
      <c r="N17" s="14"/>
      <c r="O17" s="14"/>
      <c r="P17" s="14"/>
      <c r="Q17" s="14"/>
      <c r="R17" s="14"/>
      <c r="S17" s="14"/>
      <c r="T17" s="14"/>
      <c r="U17" s="14"/>
      <c r="V17" s="14">
        <v>1</v>
      </c>
      <c r="W17" s="14"/>
      <c r="X17" s="13"/>
    </row>
    <row r="18" spans="1:24" ht="19" customHeight="1" x14ac:dyDescent="0.2">
      <c r="A18" s="174" t="s">
        <v>148</v>
      </c>
      <c r="B18" s="14">
        <v>3</v>
      </c>
      <c r="C18" s="14">
        <v>0</v>
      </c>
      <c r="D18" s="14">
        <v>0</v>
      </c>
      <c r="E18" s="14"/>
      <c r="F18" s="14"/>
      <c r="G18" s="14"/>
      <c r="H18" s="14"/>
      <c r="I18" s="14"/>
      <c r="J18" s="14"/>
      <c r="K18" s="14"/>
      <c r="L18" s="14"/>
      <c r="M18" s="14"/>
      <c r="N18" s="14"/>
      <c r="O18" s="14"/>
      <c r="P18" s="14"/>
      <c r="Q18" s="14"/>
      <c r="R18" s="14"/>
      <c r="S18" s="14">
        <v>1</v>
      </c>
      <c r="T18" s="14"/>
      <c r="U18" s="14"/>
      <c r="V18" s="14">
        <v>4</v>
      </c>
      <c r="W18" s="14"/>
      <c r="X18" s="13"/>
    </row>
    <row r="19" spans="1:24" ht="19" customHeight="1" x14ac:dyDescent="0.2">
      <c r="A19" s="129" t="s">
        <v>149</v>
      </c>
      <c r="B19" s="14">
        <v>3</v>
      </c>
      <c r="C19" s="14">
        <v>1</v>
      </c>
      <c r="D19" s="14">
        <v>1</v>
      </c>
      <c r="E19" s="14"/>
      <c r="F19" s="14"/>
      <c r="G19" s="14"/>
      <c r="H19" s="14">
        <v>1</v>
      </c>
      <c r="I19" s="14"/>
      <c r="J19" s="14"/>
      <c r="K19" s="14"/>
      <c r="L19" s="14"/>
      <c r="M19" s="14"/>
      <c r="N19" s="14">
        <v>1</v>
      </c>
      <c r="O19" s="14"/>
      <c r="P19" s="14"/>
      <c r="Q19" s="14"/>
      <c r="R19" s="14">
        <v>2</v>
      </c>
      <c r="S19" s="14"/>
      <c r="T19" s="14"/>
      <c r="U19" s="14">
        <v>1</v>
      </c>
      <c r="V19" s="14">
        <v>1</v>
      </c>
      <c r="W19" s="14"/>
      <c r="X19" s="13"/>
    </row>
    <row r="20" spans="1:24" ht="19" customHeight="1" x14ac:dyDescent="0.2">
      <c r="A20" s="130" t="s">
        <v>152</v>
      </c>
      <c r="B20" s="14">
        <v>3</v>
      </c>
      <c r="C20" s="14">
        <v>1</v>
      </c>
      <c r="D20" s="14">
        <v>1</v>
      </c>
      <c r="E20" s="14">
        <v>1</v>
      </c>
      <c r="F20" s="14"/>
      <c r="G20" s="14"/>
      <c r="H20" s="14">
        <v>1</v>
      </c>
      <c r="I20" s="14"/>
      <c r="J20" s="14"/>
      <c r="K20" s="14"/>
      <c r="L20" s="14"/>
      <c r="M20" s="14"/>
      <c r="N20" s="14"/>
      <c r="O20" s="14"/>
      <c r="P20" s="14"/>
      <c r="Q20" s="14"/>
      <c r="R20" s="14"/>
      <c r="S20" s="14"/>
      <c r="T20" s="14"/>
      <c r="U20" s="14"/>
      <c r="V20" s="14">
        <v>2</v>
      </c>
      <c r="W20" s="14"/>
      <c r="X20" s="13"/>
    </row>
    <row r="21" spans="1:24" ht="19" customHeight="1" x14ac:dyDescent="0.2">
      <c r="A21" s="177" t="s">
        <v>154</v>
      </c>
      <c r="B21" s="14">
        <v>2</v>
      </c>
      <c r="C21" s="14">
        <v>0</v>
      </c>
      <c r="D21" s="14">
        <v>1</v>
      </c>
      <c r="E21" s="14"/>
      <c r="F21" s="14"/>
      <c r="G21" s="14"/>
      <c r="H21" s="14"/>
      <c r="I21" s="14"/>
      <c r="J21" s="14">
        <v>1</v>
      </c>
      <c r="K21" s="14"/>
      <c r="L21" s="14"/>
      <c r="M21" s="14"/>
      <c r="N21" s="14"/>
      <c r="O21" s="14"/>
      <c r="P21" s="14"/>
      <c r="Q21" s="14"/>
      <c r="R21" s="14"/>
      <c r="S21" s="14"/>
      <c r="T21" s="14"/>
      <c r="U21" s="14"/>
      <c r="V21" s="14"/>
      <c r="W21" s="14"/>
      <c r="X21" s="13"/>
    </row>
    <row r="22" spans="1:24" ht="19" customHeight="1" x14ac:dyDescent="0.2">
      <c r="A22" s="129" t="s">
        <v>154</v>
      </c>
      <c r="B22" s="14">
        <v>3</v>
      </c>
      <c r="C22" s="14">
        <v>1</v>
      </c>
      <c r="D22" s="14">
        <v>1</v>
      </c>
      <c r="E22" s="14"/>
      <c r="F22" s="14"/>
      <c r="G22" s="14"/>
      <c r="H22" s="14"/>
      <c r="I22" s="14">
        <v>1</v>
      </c>
      <c r="J22" s="14">
        <v>1</v>
      </c>
      <c r="K22" s="14"/>
      <c r="L22" s="14"/>
      <c r="M22" s="14"/>
      <c r="N22" s="14"/>
      <c r="O22" s="14"/>
      <c r="P22" s="14"/>
      <c r="Q22" s="14"/>
      <c r="R22" s="14"/>
      <c r="S22" s="14"/>
      <c r="T22" s="14"/>
      <c r="U22" s="14"/>
      <c r="V22" s="14"/>
      <c r="W22" s="14"/>
      <c r="X22" s="13"/>
    </row>
    <row r="23" spans="1:24" ht="19" customHeight="1" x14ac:dyDescent="0.2">
      <c r="A23" s="130" t="s">
        <v>159</v>
      </c>
      <c r="B23" s="14">
        <v>4</v>
      </c>
      <c r="C23" s="14">
        <v>0</v>
      </c>
      <c r="D23" s="14">
        <v>1</v>
      </c>
      <c r="E23" s="14"/>
      <c r="F23" s="14"/>
      <c r="G23" s="14"/>
      <c r="H23" s="14">
        <v>1</v>
      </c>
      <c r="I23" s="14">
        <v>1</v>
      </c>
      <c r="J23" s="14"/>
      <c r="K23" s="14"/>
      <c r="L23" s="14"/>
      <c r="M23" s="14"/>
      <c r="N23" s="14"/>
      <c r="O23" s="14"/>
      <c r="P23" s="14"/>
      <c r="Q23" s="14"/>
      <c r="R23" s="14"/>
      <c r="S23" s="14"/>
      <c r="T23" s="14"/>
      <c r="U23" s="14"/>
      <c r="V23" s="14">
        <v>2</v>
      </c>
      <c r="W23" s="14"/>
      <c r="X23" s="13"/>
    </row>
    <row r="24" spans="1:24" ht="19" customHeight="1" x14ac:dyDescent="0.2">
      <c r="A24" s="129" t="s">
        <v>161</v>
      </c>
      <c r="B24" s="14">
        <v>3</v>
      </c>
      <c r="C24" s="14">
        <v>0</v>
      </c>
      <c r="D24" s="14">
        <v>0</v>
      </c>
      <c r="E24" s="32"/>
      <c r="F24" s="14"/>
      <c r="G24" s="14"/>
      <c r="H24" s="14"/>
      <c r="I24" s="14"/>
      <c r="J24" s="14"/>
      <c r="K24" s="14"/>
      <c r="L24" s="14"/>
      <c r="M24" s="14"/>
      <c r="N24" s="14">
        <v>3</v>
      </c>
      <c r="O24" s="14"/>
      <c r="P24" s="14"/>
      <c r="Q24" s="14"/>
      <c r="R24" s="14"/>
      <c r="S24" s="14"/>
      <c r="T24" s="14"/>
      <c r="U24" s="14"/>
      <c r="V24" s="14"/>
      <c r="W24" s="14"/>
      <c r="X24" s="13"/>
    </row>
    <row r="25" spans="1:24" ht="19" customHeight="1" x14ac:dyDescent="0.25">
      <c r="A25" s="186" t="s">
        <v>164</v>
      </c>
      <c r="B25" s="14">
        <v>4</v>
      </c>
      <c r="C25" s="14">
        <v>0</v>
      </c>
      <c r="D25" s="14">
        <v>1</v>
      </c>
      <c r="E25" s="14">
        <v>1</v>
      </c>
      <c r="F25" s="14"/>
      <c r="G25" s="14"/>
      <c r="H25" s="14">
        <v>1</v>
      </c>
      <c r="I25" s="14"/>
      <c r="J25" s="14"/>
      <c r="K25" s="14"/>
      <c r="L25" s="14"/>
      <c r="M25" s="14"/>
      <c r="N25" s="14"/>
      <c r="O25" s="14"/>
      <c r="P25" s="14"/>
      <c r="Q25" s="14"/>
      <c r="R25" s="14"/>
      <c r="S25" s="14"/>
      <c r="T25" s="14"/>
      <c r="U25" s="14"/>
      <c r="V25" s="14">
        <v>1</v>
      </c>
      <c r="W25" s="14"/>
      <c r="X25" s="13"/>
    </row>
    <row r="26" spans="1:24" ht="19" customHeight="1" x14ac:dyDescent="0.2">
      <c r="A26" s="189" t="s">
        <v>147</v>
      </c>
      <c r="B26" s="14">
        <v>4</v>
      </c>
      <c r="C26" s="14">
        <v>1</v>
      </c>
      <c r="D26" s="14">
        <v>2</v>
      </c>
      <c r="E26" s="14">
        <v>2</v>
      </c>
      <c r="F26" s="14"/>
      <c r="G26" s="14"/>
      <c r="H26" s="14">
        <v>1</v>
      </c>
      <c r="I26" s="14"/>
      <c r="J26" s="14"/>
      <c r="K26" s="14"/>
      <c r="L26" s="14"/>
      <c r="M26" s="14"/>
      <c r="N26" s="14"/>
      <c r="O26" s="14"/>
      <c r="P26" s="14"/>
      <c r="Q26" s="14"/>
      <c r="R26" s="14"/>
      <c r="S26" s="14"/>
      <c r="T26" s="14"/>
      <c r="U26" s="14"/>
      <c r="V26" s="14">
        <v>1</v>
      </c>
      <c r="W26" s="14"/>
      <c r="X26" s="13"/>
    </row>
    <row r="27" spans="1:24" ht="19" customHeight="1" x14ac:dyDescent="0.2">
      <c r="A27" s="129" t="s">
        <v>154</v>
      </c>
      <c r="B27" s="13">
        <v>2</v>
      </c>
      <c r="C27" s="13">
        <v>1</v>
      </c>
      <c r="D27" s="13">
        <v>1</v>
      </c>
      <c r="E27" s="13"/>
      <c r="F27" s="13"/>
      <c r="G27" s="13"/>
      <c r="H27" s="13">
        <v>1</v>
      </c>
      <c r="I27" s="13">
        <v>1</v>
      </c>
      <c r="J27" s="13">
        <v>1</v>
      </c>
      <c r="K27" s="13"/>
      <c r="L27" s="13"/>
      <c r="M27" s="13"/>
      <c r="N27" s="13"/>
      <c r="O27" s="41"/>
      <c r="P27" s="41"/>
      <c r="Q27" s="41"/>
      <c r="R27" s="13"/>
      <c r="S27" s="13"/>
      <c r="T27" s="13"/>
      <c r="U27" s="13">
        <v>1</v>
      </c>
      <c r="V27" s="13"/>
      <c r="W27" s="13"/>
      <c r="X27" s="13"/>
    </row>
    <row r="28" spans="1:24" ht="19" customHeight="1" x14ac:dyDescent="0.2">
      <c r="A28" s="193" t="s">
        <v>170</v>
      </c>
      <c r="B28" s="13">
        <v>3</v>
      </c>
      <c r="C28" s="13">
        <v>1</v>
      </c>
      <c r="D28" s="13">
        <v>0</v>
      </c>
      <c r="E28" s="13"/>
      <c r="F28" s="13"/>
      <c r="G28" s="13"/>
      <c r="H28" s="13"/>
      <c r="I28" s="13">
        <v>2</v>
      </c>
      <c r="J28" s="13"/>
      <c r="K28" s="13">
        <v>1</v>
      </c>
      <c r="L28" s="13"/>
      <c r="M28" s="13"/>
      <c r="N28" s="13"/>
      <c r="O28" s="41"/>
      <c r="P28" s="41"/>
      <c r="Q28" s="41"/>
      <c r="R28" s="13"/>
      <c r="S28" s="13"/>
      <c r="T28" s="13"/>
      <c r="U28" s="13"/>
      <c r="V28" s="13">
        <v>1</v>
      </c>
      <c r="W28" s="13"/>
      <c r="X28" s="13"/>
    </row>
    <row r="29" spans="1:24" ht="19" customHeight="1" x14ac:dyDescent="0.2">
      <c r="A29" s="129" t="s">
        <v>154</v>
      </c>
      <c r="B29" s="13">
        <v>2</v>
      </c>
      <c r="C29" s="13">
        <v>0</v>
      </c>
      <c r="D29" s="13">
        <v>0</v>
      </c>
      <c r="E29" s="13"/>
      <c r="F29" s="13"/>
      <c r="G29" s="13"/>
      <c r="H29" s="13"/>
      <c r="I29" s="13"/>
      <c r="J29" s="13"/>
      <c r="K29" s="13"/>
      <c r="L29" s="13"/>
      <c r="M29" s="13"/>
      <c r="N29" s="13"/>
      <c r="O29" s="41"/>
      <c r="P29" s="41"/>
      <c r="Q29" s="41"/>
      <c r="R29" s="13"/>
      <c r="S29" s="13"/>
      <c r="T29" s="13"/>
      <c r="U29" s="13"/>
      <c r="V29" s="13">
        <v>1</v>
      </c>
      <c r="W29" s="13"/>
      <c r="X29" s="13"/>
    </row>
    <row r="30" spans="1:24" ht="17" customHeight="1" x14ac:dyDescent="0.2">
      <c r="A30" s="22"/>
      <c r="B30" s="23"/>
      <c r="C30" s="23"/>
      <c r="D30" s="23"/>
      <c r="E30" s="23"/>
      <c r="F30" s="23"/>
      <c r="G30" s="23"/>
      <c r="H30" s="23"/>
      <c r="I30" s="23"/>
      <c r="J30" s="23"/>
      <c r="K30" s="23"/>
      <c r="L30" s="23"/>
      <c r="M30" s="23"/>
      <c r="N30" s="23"/>
      <c r="O30" s="24"/>
      <c r="P30" s="24"/>
      <c r="Q30" s="24"/>
      <c r="R30" s="23"/>
      <c r="S30" s="23"/>
      <c r="T30" s="23"/>
      <c r="U30" s="23"/>
      <c r="V30" s="23"/>
      <c r="W30" s="23"/>
      <c r="X30" s="23"/>
    </row>
    <row r="31" spans="1:24" ht="17" customHeight="1" x14ac:dyDescent="0.2">
      <c r="A31" s="60"/>
      <c r="B31" s="20">
        <f t="shared" ref="B31:N31" si="0">SUM(B4:B30)</f>
        <v>67</v>
      </c>
      <c r="C31" s="20">
        <f t="shared" si="0"/>
        <v>17</v>
      </c>
      <c r="D31" s="20">
        <f t="shared" si="0"/>
        <v>19</v>
      </c>
      <c r="E31" s="20">
        <f t="shared" si="0"/>
        <v>9</v>
      </c>
      <c r="F31" s="20">
        <f t="shared" si="0"/>
        <v>1</v>
      </c>
      <c r="G31" s="20">
        <f t="shared" si="0"/>
        <v>1</v>
      </c>
      <c r="H31" s="20">
        <f t="shared" si="0"/>
        <v>18</v>
      </c>
      <c r="I31" s="20">
        <f t="shared" si="0"/>
        <v>7</v>
      </c>
      <c r="J31" s="20">
        <f t="shared" si="0"/>
        <v>10</v>
      </c>
      <c r="K31" s="20">
        <f t="shared" si="0"/>
        <v>4</v>
      </c>
      <c r="L31" s="20">
        <f t="shared" si="0"/>
        <v>0</v>
      </c>
      <c r="M31" s="20">
        <f t="shared" si="0"/>
        <v>1</v>
      </c>
      <c r="N31" s="20">
        <f t="shared" si="0"/>
        <v>6</v>
      </c>
      <c r="O31" s="27">
        <f>(D31+J31+K31+N31)/(B31+J31+K31+M31)</f>
        <v>0.47560975609756095</v>
      </c>
      <c r="P31" s="27">
        <f>($D31+$E31+($F31*2)+(G31*3))/$B31</f>
        <v>0.4925373134328358</v>
      </c>
      <c r="Q31" s="27">
        <f>D31/B31</f>
        <v>0.28358208955223879</v>
      </c>
      <c r="R31" s="20">
        <f>SUM(R4:R30)</f>
        <v>5</v>
      </c>
      <c r="S31" s="20">
        <f>SUM(S4:S30)</f>
        <v>1</v>
      </c>
      <c r="T31" s="20">
        <f>SUM(T4:T30)</f>
        <v>0</v>
      </c>
      <c r="U31" s="20">
        <f>SUM(U4:U30)</f>
        <v>3</v>
      </c>
      <c r="V31" s="20">
        <f>SUM(V4:V30)</f>
        <v>22</v>
      </c>
      <c r="W31" s="27">
        <f>(U31+V31)/(T31+U31+V31)</f>
        <v>1</v>
      </c>
      <c r="X31" s="27">
        <f>(D31-G31)/(B31-I31-G31+M31)</f>
        <v>0.3</v>
      </c>
    </row>
    <row r="32" spans="1:24" ht="19" customHeight="1" x14ac:dyDescent="0.2">
      <c r="A32" s="28"/>
      <c r="B32" s="13"/>
      <c r="C32" s="13"/>
      <c r="D32" s="13"/>
      <c r="E32" s="13"/>
      <c r="F32" s="13"/>
      <c r="G32" s="13"/>
      <c r="H32" s="13"/>
      <c r="I32" s="13"/>
      <c r="J32" s="13"/>
      <c r="K32" s="13"/>
      <c r="L32" s="13"/>
      <c r="M32" s="13"/>
      <c r="N32" s="13"/>
      <c r="O32" s="13"/>
      <c r="P32" s="13"/>
      <c r="Q32" s="13"/>
      <c r="R32" s="13"/>
      <c r="S32" s="13"/>
      <c r="T32" s="13"/>
      <c r="U32" s="13"/>
      <c r="V32" s="13"/>
      <c r="W32" s="14"/>
      <c r="X32" s="14"/>
    </row>
    <row r="33" spans="1:24" ht="19" customHeight="1" x14ac:dyDescent="0.2">
      <c r="A33" s="28"/>
      <c r="B33" s="13"/>
      <c r="C33" s="13"/>
      <c r="D33" s="13"/>
      <c r="E33" s="13"/>
      <c r="F33" s="13"/>
      <c r="G33" s="13"/>
      <c r="H33" s="13"/>
      <c r="I33" s="13"/>
      <c r="J33" s="13"/>
      <c r="K33" s="13"/>
      <c r="L33" s="13"/>
      <c r="M33" s="13"/>
      <c r="N33" s="13"/>
      <c r="O33" s="13"/>
      <c r="P33" s="13"/>
      <c r="Q33" s="13"/>
      <c r="R33" s="13"/>
      <c r="S33" s="13"/>
      <c r="T33" s="13"/>
      <c r="U33" s="13"/>
      <c r="V33" s="13"/>
      <c r="W33" s="14"/>
      <c r="X33" s="14"/>
    </row>
    <row r="34" spans="1:24" ht="19" customHeight="1" x14ac:dyDescent="0.2">
      <c r="A34" s="61"/>
      <c r="B34" s="13"/>
      <c r="C34" s="13"/>
      <c r="D34" s="13"/>
      <c r="E34" s="13"/>
      <c r="F34" s="13"/>
      <c r="G34" s="13"/>
      <c r="H34" s="13"/>
      <c r="I34" s="13"/>
      <c r="J34" s="13"/>
      <c r="K34" s="13"/>
      <c r="L34" s="13"/>
      <c r="M34" s="13"/>
      <c r="N34" s="13"/>
      <c r="O34" s="13"/>
      <c r="P34" s="13"/>
      <c r="Q34" s="13"/>
      <c r="R34" s="13"/>
      <c r="S34" s="13"/>
      <c r="T34" s="13"/>
      <c r="U34" s="13"/>
      <c r="V34" s="13"/>
      <c r="W34" s="14"/>
      <c r="X34" s="14"/>
    </row>
    <row r="35" spans="1:24" ht="19" customHeight="1" x14ac:dyDescent="0.2">
      <c r="A35" s="62"/>
      <c r="B35" s="30"/>
      <c r="C35" s="16" t="s">
        <v>34</v>
      </c>
      <c r="D35" s="16" t="s">
        <v>35</v>
      </c>
      <c r="E35" s="16" t="s">
        <v>36</v>
      </c>
      <c r="F35" s="16" t="s">
        <v>37</v>
      </c>
      <c r="G35" s="16" t="s">
        <v>8</v>
      </c>
      <c r="H35" s="16" t="s">
        <v>9</v>
      </c>
      <c r="I35" s="16" t="s">
        <v>14</v>
      </c>
      <c r="J35" s="16" t="s">
        <v>15</v>
      </c>
      <c r="K35" s="16" t="s">
        <v>16</v>
      </c>
      <c r="L35" s="16" t="s">
        <v>38</v>
      </c>
      <c r="M35" s="16" t="s">
        <v>39</v>
      </c>
      <c r="N35" s="16" t="s">
        <v>40</v>
      </c>
      <c r="O35" s="16" t="s">
        <v>41</v>
      </c>
      <c r="P35" s="16" t="s">
        <v>7</v>
      </c>
      <c r="Q35" s="16" t="s">
        <v>42</v>
      </c>
      <c r="R35" s="30"/>
      <c r="S35" s="13"/>
      <c r="T35" s="13"/>
      <c r="U35" s="13"/>
      <c r="V35" s="13"/>
      <c r="W35" s="14"/>
      <c r="X35" s="14"/>
    </row>
    <row r="36" spans="1:24" ht="19" customHeight="1" x14ac:dyDescent="0.2">
      <c r="A36" s="63"/>
      <c r="B36" s="35"/>
      <c r="C36" s="35"/>
      <c r="D36" s="35"/>
      <c r="E36" s="42"/>
      <c r="F36" s="42"/>
      <c r="G36" s="35"/>
      <c r="H36" s="35"/>
      <c r="I36" s="35"/>
      <c r="J36" s="35"/>
      <c r="K36" s="35"/>
      <c r="L36" s="35"/>
      <c r="M36" s="35"/>
      <c r="N36" s="36"/>
      <c r="O36" s="36"/>
      <c r="P36" s="35"/>
      <c r="Q36" s="35"/>
      <c r="R36" s="35"/>
      <c r="S36" s="13"/>
      <c r="T36" s="13"/>
      <c r="U36" s="13"/>
      <c r="V36" s="13"/>
      <c r="W36" s="14"/>
      <c r="X36" s="14"/>
    </row>
    <row r="37" spans="1:24" ht="19" customHeight="1" x14ac:dyDescent="0.2">
      <c r="A37" s="28"/>
      <c r="B37" s="13"/>
      <c r="C37" s="13"/>
      <c r="D37" s="13"/>
      <c r="E37" s="43"/>
      <c r="F37" s="43"/>
      <c r="G37" s="13"/>
      <c r="H37" s="13"/>
      <c r="I37" s="13"/>
      <c r="J37" s="13"/>
      <c r="K37" s="13"/>
      <c r="L37" s="13"/>
      <c r="M37" s="13"/>
      <c r="N37" s="44"/>
      <c r="O37" s="13"/>
      <c r="P37" s="13"/>
      <c r="Q37" s="13"/>
      <c r="R37" s="13"/>
      <c r="S37" s="14"/>
      <c r="T37" s="14"/>
      <c r="U37" s="14"/>
      <c r="V37" s="14"/>
      <c r="W37" s="14"/>
      <c r="X37" s="14"/>
    </row>
    <row r="38" spans="1:24" ht="19" customHeight="1" x14ac:dyDescent="0.2">
      <c r="A38" s="13"/>
      <c r="B38" s="13"/>
      <c r="C38" s="13"/>
      <c r="D38" s="13"/>
      <c r="E38" s="43"/>
      <c r="F38" s="43"/>
      <c r="G38" s="13"/>
      <c r="H38" s="13"/>
      <c r="I38" s="13"/>
      <c r="J38" s="13"/>
      <c r="K38" s="13"/>
      <c r="L38" s="44"/>
      <c r="M38" s="13"/>
      <c r="N38" s="13"/>
      <c r="O38" s="13"/>
      <c r="P38" s="13"/>
      <c r="Q38" s="13"/>
      <c r="R38" s="13"/>
      <c r="S38" s="14"/>
      <c r="T38" s="14"/>
      <c r="U38" s="14"/>
      <c r="V38" s="14"/>
      <c r="W38" s="14"/>
      <c r="X38" s="14"/>
    </row>
    <row r="39" spans="1:24" ht="19" customHeight="1" x14ac:dyDescent="0.2">
      <c r="A39" s="28"/>
      <c r="B39" s="13"/>
      <c r="C39" s="13"/>
      <c r="D39" s="13"/>
      <c r="E39" s="43"/>
      <c r="F39" s="43"/>
      <c r="G39" s="13"/>
      <c r="H39" s="13"/>
      <c r="I39" s="13"/>
      <c r="J39" s="13"/>
      <c r="K39" s="13"/>
      <c r="L39" s="13"/>
      <c r="M39" s="13"/>
      <c r="N39" s="13"/>
      <c r="O39" s="13"/>
      <c r="P39" s="13"/>
      <c r="Q39" s="13"/>
      <c r="R39" s="13"/>
      <c r="S39" s="14"/>
      <c r="T39" s="14"/>
      <c r="U39" s="14"/>
      <c r="V39" s="14"/>
      <c r="W39" s="14"/>
      <c r="X39" s="14"/>
    </row>
    <row r="40" spans="1:24" ht="19" customHeight="1" x14ac:dyDescent="0.2">
      <c r="A40" s="28"/>
      <c r="B40" s="13"/>
      <c r="C40" s="13"/>
      <c r="D40" s="13"/>
      <c r="E40" s="43"/>
      <c r="F40" s="43"/>
      <c r="G40" s="13"/>
      <c r="H40" s="13"/>
      <c r="I40" s="13"/>
      <c r="J40" s="13"/>
      <c r="K40" s="13"/>
      <c r="L40" s="13"/>
      <c r="M40" s="13"/>
      <c r="N40" s="13"/>
      <c r="O40" s="13"/>
      <c r="P40" s="13"/>
      <c r="Q40" s="13"/>
      <c r="R40" s="13"/>
      <c r="S40" s="14"/>
      <c r="T40" s="14"/>
      <c r="U40" s="14"/>
      <c r="V40" s="14"/>
      <c r="W40" s="14"/>
      <c r="X40" s="14"/>
    </row>
    <row r="41" spans="1:24" ht="19" customHeight="1" x14ac:dyDescent="0.2">
      <c r="A41" s="28"/>
      <c r="B41" s="13"/>
      <c r="C41" s="13"/>
      <c r="D41" s="13"/>
      <c r="E41" s="43"/>
      <c r="F41" s="43"/>
      <c r="G41" s="13"/>
      <c r="H41" s="13"/>
      <c r="I41" s="13"/>
      <c r="J41" s="13"/>
      <c r="K41" s="13"/>
      <c r="L41" s="13"/>
      <c r="M41" s="13"/>
      <c r="N41" s="13"/>
      <c r="O41" s="13"/>
      <c r="P41" s="13"/>
      <c r="Q41" s="13"/>
      <c r="R41" s="13"/>
      <c r="S41" s="14"/>
      <c r="T41" s="14"/>
      <c r="U41" s="14"/>
      <c r="V41" s="14"/>
      <c r="W41" s="14"/>
      <c r="X41" s="14"/>
    </row>
    <row r="42" spans="1:24" ht="19" customHeight="1" x14ac:dyDescent="0.2">
      <c r="A42" s="28"/>
      <c r="B42" s="13"/>
      <c r="C42" s="13"/>
      <c r="D42" s="13"/>
      <c r="E42" s="43"/>
      <c r="F42" s="43"/>
      <c r="G42" s="13"/>
      <c r="H42" s="13"/>
      <c r="I42" s="13"/>
      <c r="J42" s="13"/>
      <c r="K42" s="13"/>
      <c r="L42" s="13"/>
      <c r="M42" s="13"/>
      <c r="N42" s="13"/>
      <c r="O42" s="13"/>
      <c r="P42" s="13"/>
      <c r="Q42" s="13"/>
      <c r="R42" s="13"/>
      <c r="S42" s="14"/>
      <c r="T42" s="14"/>
      <c r="U42" s="14"/>
      <c r="V42" s="14"/>
      <c r="W42" s="14"/>
      <c r="X42" s="14"/>
    </row>
    <row r="43" spans="1:24" ht="19" customHeight="1" x14ac:dyDescent="0.2">
      <c r="A43" s="22"/>
      <c r="B43" s="23"/>
      <c r="C43" s="23"/>
      <c r="D43" s="23"/>
      <c r="E43" s="33"/>
      <c r="F43" s="33"/>
      <c r="G43" s="23"/>
      <c r="H43" s="23"/>
      <c r="I43" s="23"/>
      <c r="J43" s="23"/>
      <c r="K43" s="23"/>
      <c r="L43" s="23"/>
      <c r="M43" s="23"/>
      <c r="N43" s="23"/>
      <c r="O43" s="23"/>
      <c r="P43" s="23"/>
      <c r="Q43" s="23"/>
      <c r="R43" s="23"/>
      <c r="S43" s="31"/>
      <c r="T43" s="14"/>
      <c r="U43" s="14"/>
      <c r="V43" s="14"/>
      <c r="W43" s="14"/>
      <c r="X43" s="14"/>
    </row>
    <row r="44" spans="1:24" ht="19" customHeight="1" x14ac:dyDescent="0.2">
      <c r="A44" s="60"/>
      <c r="B44" s="55"/>
      <c r="C44" s="20">
        <f t="shared" ref="C44:M44" si="1">SUM(C36:C43)</f>
        <v>0</v>
      </c>
      <c r="D44" s="20">
        <f t="shared" si="1"/>
        <v>0</v>
      </c>
      <c r="E44" s="42">
        <f t="shared" si="1"/>
        <v>0</v>
      </c>
      <c r="F44" s="42">
        <f t="shared" si="1"/>
        <v>0</v>
      </c>
      <c r="G44" s="20">
        <f t="shared" si="1"/>
        <v>0</v>
      </c>
      <c r="H44" s="20">
        <f t="shared" si="1"/>
        <v>0</v>
      </c>
      <c r="I44" s="20">
        <f t="shared" si="1"/>
        <v>0</v>
      </c>
      <c r="J44" s="20">
        <f t="shared" si="1"/>
        <v>0</v>
      </c>
      <c r="K44" s="20">
        <f t="shared" si="1"/>
        <v>0</v>
      </c>
      <c r="L44" s="20">
        <f t="shared" si="1"/>
        <v>0</v>
      </c>
      <c r="M44" s="20">
        <f t="shared" si="1"/>
        <v>0</v>
      </c>
      <c r="N44" s="36" t="e">
        <f>(M44*7)/F44</f>
        <v>#DIV/0!</v>
      </c>
      <c r="O44" s="36" t="e">
        <f>SUM(H44+J44+K44)/F44</f>
        <v>#DIV/0!</v>
      </c>
      <c r="P44" s="20">
        <f>SUM(P36:P43)</f>
        <v>0</v>
      </c>
      <c r="Q44" s="19"/>
      <c r="R44" s="19"/>
      <c r="S44" s="14"/>
      <c r="T44" s="14"/>
      <c r="U44" s="14"/>
      <c r="V44" s="14"/>
      <c r="W44" s="14"/>
      <c r="X44" s="14"/>
    </row>
  </sheetData>
  <pageMargins left="0.75" right="0.75" top="1" bottom="1" header="0.5" footer="0.5"/>
  <pageSetup orientation="portrait"/>
  <headerFooter>
    <oddHeader>&amp;L&amp;"Geneva,Regular"&amp;10&amp;K000000Norris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1"/>
  <sheetViews>
    <sheetView showGridLines="0" workbookViewId="0">
      <selection activeCell="E29" sqref="A27:E29"/>
    </sheetView>
  </sheetViews>
  <sheetFormatPr baseColWidth="10" defaultColWidth="8.125" defaultRowHeight="13" customHeight="1" x14ac:dyDescent="0.2"/>
  <cols>
    <col min="1" max="1" width="13" style="5" customWidth="1"/>
    <col min="2" max="2" width="2.125" style="5" customWidth="1"/>
    <col min="3" max="4" width="2" style="5" customWidth="1"/>
    <col min="5" max="5" width="3.5" style="5" customWidth="1"/>
    <col min="6" max="6" width="3.375" style="5" customWidth="1"/>
    <col min="7" max="10" width="2" style="5" customWidth="1"/>
    <col min="11" max="12" width="2.75" style="5" customWidth="1"/>
    <col min="13" max="13" width="2.375" style="5" customWidth="1"/>
    <col min="14" max="14" width="3.625" style="5" customWidth="1"/>
    <col min="15" max="15" width="4.625" style="5" customWidth="1"/>
    <col min="16" max="16" width="5.375" style="5" customWidth="1"/>
    <col min="17" max="17" width="4.375" style="5" customWidth="1"/>
    <col min="18" max="20" width="2"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10" t="s">
        <v>117</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ht="19" customHeight="1" x14ac:dyDescent="0.2">
      <c r="A4" s="38" t="s">
        <v>30</v>
      </c>
      <c r="B4" s="14"/>
      <c r="C4" s="14"/>
      <c r="D4" s="14"/>
      <c r="E4" s="14"/>
      <c r="F4" s="14"/>
      <c r="G4" s="14"/>
      <c r="H4" s="14"/>
      <c r="I4" s="14"/>
      <c r="J4" s="14"/>
      <c r="K4" s="14"/>
      <c r="L4" s="14"/>
      <c r="M4" s="14"/>
      <c r="N4" s="14"/>
      <c r="O4" s="14"/>
      <c r="P4" s="14"/>
      <c r="Q4" s="14"/>
      <c r="R4" s="14"/>
      <c r="S4" s="14"/>
      <c r="T4" s="14"/>
      <c r="U4" s="14"/>
      <c r="V4" s="14"/>
      <c r="W4" s="13"/>
      <c r="X4" s="14"/>
    </row>
    <row r="5" spans="1:24" ht="19" customHeight="1" x14ac:dyDescent="0.2">
      <c r="A5" s="130" t="s">
        <v>131</v>
      </c>
      <c r="B5" s="14">
        <v>0</v>
      </c>
      <c r="C5" s="14">
        <v>0</v>
      </c>
      <c r="D5" s="14">
        <v>0</v>
      </c>
      <c r="E5" s="14"/>
      <c r="F5" s="14"/>
      <c r="G5" s="14"/>
      <c r="H5" s="14"/>
      <c r="I5" s="14"/>
      <c r="J5" s="14"/>
      <c r="K5" s="14"/>
      <c r="L5" s="14"/>
      <c r="M5" s="14"/>
      <c r="N5" s="14"/>
      <c r="O5" s="14"/>
      <c r="P5" s="14"/>
      <c r="Q5" s="14"/>
      <c r="R5" s="14"/>
      <c r="S5" s="14"/>
      <c r="T5" s="14"/>
      <c r="U5" s="14">
        <v>1</v>
      </c>
      <c r="V5" s="14">
        <v>0</v>
      </c>
      <c r="W5" s="13"/>
      <c r="X5" s="14"/>
    </row>
    <row r="6" spans="1:24" ht="19" customHeight="1" x14ac:dyDescent="0.2">
      <c r="A6" s="130" t="s">
        <v>134</v>
      </c>
      <c r="B6" s="14">
        <v>0</v>
      </c>
      <c r="C6" s="14">
        <v>1</v>
      </c>
      <c r="D6" s="14">
        <v>0</v>
      </c>
      <c r="E6" s="14"/>
      <c r="F6" s="14"/>
      <c r="G6" s="14"/>
      <c r="H6" s="14"/>
      <c r="I6" s="14"/>
      <c r="J6" s="14"/>
      <c r="K6" s="14"/>
      <c r="L6" s="14"/>
      <c r="M6" s="14"/>
      <c r="N6" s="14"/>
      <c r="O6" s="14"/>
      <c r="P6" s="14"/>
      <c r="Q6" s="14"/>
      <c r="R6" s="14">
        <v>1</v>
      </c>
      <c r="S6" s="14"/>
      <c r="T6" s="14"/>
      <c r="U6" s="14"/>
      <c r="V6" s="14"/>
      <c r="W6" s="13"/>
      <c r="X6" s="14"/>
    </row>
    <row r="7" spans="1:24" ht="19" customHeight="1" x14ac:dyDescent="0.2">
      <c r="A7" s="130" t="s">
        <v>134</v>
      </c>
      <c r="B7" s="14"/>
      <c r="C7" s="14"/>
      <c r="D7" s="14"/>
      <c r="E7" s="14"/>
      <c r="F7" s="14"/>
      <c r="G7" s="14"/>
      <c r="H7" s="14"/>
      <c r="I7" s="14"/>
      <c r="J7" s="14"/>
      <c r="K7" s="14"/>
      <c r="L7" s="14"/>
      <c r="M7" s="14"/>
      <c r="N7" s="14"/>
      <c r="O7" s="14"/>
      <c r="P7" s="14"/>
      <c r="Q7" s="14"/>
      <c r="R7" s="14">
        <v>1</v>
      </c>
      <c r="S7" s="14"/>
      <c r="T7" s="14"/>
      <c r="U7" s="14">
        <v>1</v>
      </c>
      <c r="V7" s="14"/>
      <c r="W7" s="13"/>
      <c r="X7" s="14"/>
    </row>
    <row r="8" spans="1:24" ht="19" customHeight="1" x14ac:dyDescent="0.2">
      <c r="A8" s="129" t="s">
        <v>135</v>
      </c>
      <c r="B8" s="14">
        <v>0</v>
      </c>
      <c r="C8" s="14">
        <v>1</v>
      </c>
      <c r="D8" s="14">
        <v>0</v>
      </c>
      <c r="E8" s="14"/>
      <c r="F8" s="14"/>
      <c r="G8" s="14"/>
      <c r="H8" s="14"/>
      <c r="I8" s="14"/>
      <c r="J8" s="14">
        <v>1</v>
      </c>
      <c r="K8" s="14"/>
      <c r="L8" s="14"/>
      <c r="M8" s="14"/>
      <c r="N8" s="14"/>
      <c r="O8" s="14"/>
      <c r="P8" s="14"/>
      <c r="Q8" s="14"/>
      <c r="R8" s="14"/>
      <c r="S8" s="14"/>
      <c r="T8" s="14"/>
      <c r="U8" s="14"/>
      <c r="V8" s="14"/>
      <c r="W8" s="13"/>
      <c r="X8" s="14"/>
    </row>
    <row r="9" spans="1:24" ht="19" customHeight="1" x14ac:dyDescent="0.2">
      <c r="A9" s="129" t="s">
        <v>137</v>
      </c>
      <c r="B9" s="14"/>
      <c r="C9" s="14"/>
      <c r="D9" s="14"/>
      <c r="E9" s="14"/>
      <c r="F9" s="14"/>
      <c r="G9" s="14"/>
      <c r="H9" s="14"/>
      <c r="I9" s="14"/>
      <c r="J9" s="14"/>
      <c r="K9" s="14"/>
      <c r="L9" s="14"/>
      <c r="M9" s="14"/>
      <c r="N9" s="14"/>
      <c r="O9" s="14"/>
      <c r="P9" s="14"/>
      <c r="Q9" s="14"/>
      <c r="R9" s="14"/>
      <c r="S9" s="14">
        <v>1</v>
      </c>
      <c r="T9" s="14"/>
      <c r="U9" s="14"/>
      <c r="V9" s="14"/>
      <c r="W9" s="13"/>
      <c r="X9" s="14"/>
    </row>
    <row r="10" spans="1:24" ht="19" customHeight="1" x14ac:dyDescent="0.2">
      <c r="A10" s="14" t="s">
        <v>138</v>
      </c>
      <c r="B10" s="14">
        <v>0</v>
      </c>
      <c r="C10" s="14">
        <v>0</v>
      </c>
      <c r="D10" s="14">
        <v>0</v>
      </c>
      <c r="E10" s="14"/>
      <c r="F10" s="14"/>
      <c r="G10" s="14"/>
      <c r="H10" s="14"/>
      <c r="I10" s="14"/>
      <c r="J10" s="14">
        <v>1</v>
      </c>
      <c r="K10" s="14"/>
      <c r="L10" s="14"/>
      <c r="M10" s="14"/>
      <c r="N10" s="14"/>
      <c r="O10" s="14"/>
      <c r="P10" s="14"/>
      <c r="Q10" s="14"/>
      <c r="R10" s="14">
        <v>1</v>
      </c>
      <c r="S10" s="14"/>
      <c r="T10" s="14">
        <v>1</v>
      </c>
      <c r="U10" s="14">
        <v>1</v>
      </c>
      <c r="V10" s="14"/>
      <c r="W10" s="13"/>
      <c r="X10" s="14"/>
    </row>
    <row r="11" spans="1:24" ht="19" customHeight="1" x14ac:dyDescent="0.2">
      <c r="A11" s="130" t="s">
        <v>143</v>
      </c>
      <c r="B11" s="14">
        <v>0</v>
      </c>
      <c r="C11" s="14">
        <v>3</v>
      </c>
      <c r="D11" s="14">
        <v>0</v>
      </c>
      <c r="E11" s="14"/>
      <c r="F11" s="14"/>
      <c r="G11" s="14"/>
      <c r="H11" s="14"/>
      <c r="I11" s="14"/>
      <c r="J11" s="14">
        <v>1</v>
      </c>
      <c r="K11" s="14"/>
      <c r="L11" s="14"/>
      <c r="M11" s="14"/>
      <c r="N11" s="14"/>
      <c r="O11" s="14"/>
      <c r="P11" s="14"/>
      <c r="Q11" s="14"/>
      <c r="R11" s="14"/>
      <c r="S11" s="14"/>
      <c r="T11" s="14"/>
      <c r="U11" s="14"/>
      <c r="V11" s="14"/>
      <c r="W11" s="13"/>
      <c r="X11" s="14"/>
    </row>
    <row r="12" spans="1:24" ht="19" customHeight="1" x14ac:dyDescent="0.2">
      <c r="A12" s="129" t="s">
        <v>161</v>
      </c>
      <c r="B12" s="14">
        <v>0</v>
      </c>
      <c r="C12" s="14">
        <v>1</v>
      </c>
      <c r="D12" s="14">
        <v>0</v>
      </c>
      <c r="E12" s="14"/>
      <c r="F12" s="14"/>
      <c r="G12" s="14"/>
      <c r="H12" s="14"/>
      <c r="I12" s="14"/>
      <c r="J12" s="14"/>
      <c r="K12" s="14"/>
      <c r="L12" s="14"/>
      <c r="M12" s="14"/>
      <c r="N12" s="14"/>
      <c r="O12" s="14"/>
      <c r="P12" s="14"/>
      <c r="Q12" s="14"/>
      <c r="R12" s="14"/>
      <c r="S12" s="14"/>
      <c r="T12" s="14"/>
      <c r="U12" s="14"/>
      <c r="V12" s="14"/>
      <c r="W12" s="13"/>
      <c r="X12" s="14"/>
    </row>
    <row r="13" spans="1:24" ht="19" customHeight="1" x14ac:dyDescent="0.25">
      <c r="A13" s="186" t="s">
        <v>164</v>
      </c>
      <c r="B13" s="14">
        <v>1</v>
      </c>
      <c r="C13" s="14">
        <v>0</v>
      </c>
      <c r="D13" s="14">
        <v>0</v>
      </c>
      <c r="E13" s="14"/>
      <c r="F13" s="14"/>
      <c r="G13" s="14"/>
      <c r="H13" s="14"/>
      <c r="I13" s="14"/>
      <c r="J13" s="14">
        <v>1</v>
      </c>
      <c r="K13" s="14"/>
      <c r="L13" s="14"/>
      <c r="M13" s="14"/>
      <c r="N13" s="14"/>
      <c r="O13" s="14"/>
      <c r="P13" s="14"/>
      <c r="Q13" s="14"/>
      <c r="R13" s="14"/>
      <c r="S13" s="14"/>
      <c r="T13" s="14"/>
      <c r="U13" s="14">
        <v>1</v>
      </c>
      <c r="V13" s="14"/>
      <c r="W13" s="13"/>
      <c r="X13" s="14"/>
    </row>
    <row r="14" spans="1:24" ht="19" customHeight="1" x14ac:dyDescent="0.2">
      <c r="A14" s="189" t="s">
        <v>147</v>
      </c>
      <c r="B14" s="14">
        <v>0</v>
      </c>
      <c r="C14" s="14">
        <v>1</v>
      </c>
      <c r="D14" s="14">
        <v>0</v>
      </c>
      <c r="E14" s="14"/>
      <c r="F14" s="14"/>
      <c r="G14" s="14"/>
      <c r="H14" s="14"/>
      <c r="I14" s="14"/>
      <c r="J14" s="14"/>
      <c r="K14" s="14"/>
      <c r="L14" s="14"/>
      <c r="M14" s="14"/>
      <c r="N14" s="14"/>
      <c r="O14" s="14"/>
      <c r="P14" s="14"/>
      <c r="Q14" s="14"/>
      <c r="R14" s="14"/>
      <c r="S14" s="14"/>
      <c r="T14" s="14"/>
      <c r="U14" s="14">
        <v>1</v>
      </c>
      <c r="V14" s="14"/>
      <c r="W14" s="13"/>
      <c r="X14" s="14"/>
    </row>
    <row r="15" spans="1:24" ht="19" customHeight="1" x14ac:dyDescent="0.2">
      <c r="A15" s="129" t="s">
        <v>154</v>
      </c>
      <c r="B15" s="14"/>
      <c r="C15" s="14"/>
      <c r="D15" s="14"/>
      <c r="E15" s="14"/>
      <c r="F15" s="14"/>
      <c r="G15" s="14"/>
      <c r="H15" s="14"/>
      <c r="I15" s="14"/>
      <c r="J15" s="14"/>
      <c r="K15" s="14"/>
      <c r="L15" s="14"/>
      <c r="M15" s="14"/>
      <c r="N15" s="14"/>
      <c r="O15" s="14"/>
      <c r="P15" s="14"/>
      <c r="Q15" s="14"/>
      <c r="R15" s="14"/>
      <c r="S15" s="14"/>
      <c r="T15" s="14"/>
      <c r="U15" s="14"/>
      <c r="V15" s="14">
        <v>1</v>
      </c>
      <c r="W15" s="13"/>
      <c r="X15" s="14"/>
    </row>
    <row r="16" spans="1:24" ht="19" customHeight="1" x14ac:dyDescent="0.2">
      <c r="A16" s="129" t="s">
        <v>154</v>
      </c>
      <c r="B16" s="13">
        <v>1</v>
      </c>
      <c r="C16" s="13">
        <v>0</v>
      </c>
      <c r="D16" s="13">
        <v>0</v>
      </c>
      <c r="E16" s="13"/>
      <c r="F16" s="13"/>
      <c r="G16" s="13"/>
      <c r="H16" s="13"/>
      <c r="I16" s="13"/>
      <c r="J16" s="13"/>
      <c r="K16" s="13"/>
      <c r="L16" s="13"/>
      <c r="M16" s="13"/>
      <c r="N16" s="13"/>
      <c r="O16" s="41"/>
      <c r="P16" s="41"/>
      <c r="Q16" s="41"/>
      <c r="R16" s="13"/>
      <c r="S16" s="13"/>
      <c r="T16" s="13"/>
      <c r="U16" s="13">
        <v>1</v>
      </c>
      <c r="V16" s="13">
        <v>1</v>
      </c>
      <c r="W16" s="13"/>
      <c r="X16" s="14"/>
    </row>
    <row r="17" spans="1:24" ht="19" customHeight="1" x14ac:dyDescent="0.2">
      <c r="A17" s="28"/>
      <c r="B17" s="13"/>
      <c r="C17" s="13"/>
      <c r="D17" s="13"/>
      <c r="E17" s="13"/>
      <c r="F17" s="13"/>
      <c r="G17" s="13"/>
      <c r="H17" s="13"/>
      <c r="I17" s="13"/>
      <c r="J17" s="13"/>
      <c r="K17" s="13"/>
      <c r="L17" s="13"/>
      <c r="M17" s="13"/>
      <c r="N17" s="13"/>
      <c r="O17" s="41"/>
      <c r="P17" s="41"/>
      <c r="Q17" s="41"/>
      <c r="R17" s="13"/>
      <c r="S17" s="13"/>
      <c r="T17" s="13"/>
      <c r="U17" s="13"/>
      <c r="V17" s="13"/>
      <c r="W17" s="13"/>
      <c r="X17" s="14"/>
    </row>
    <row r="18" spans="1:24" ht="19" customHeight="1" x14ac:dyDescent="0.2">
      <c r="A18" s="50"/>
      <c r="B18" s="13"/>
      <c r="C18" s="13"/>
      <c r="D18" s="13"/>
      <c r="E18" s="13"/>
      <c r="F18" s="13"/>
      <c r="G18" s="13"/>
      <c r="H18" s="13"/>
      <c r="I18" s="13"/>
      <c r="J18" s="13"/>
      <c r="K18" s="13"/>
      <c r="L18" s="13"/>
      <c r="M18" s="13"/>
      <c r="N18" s="13"/>
      <c r="O18" s="41"/>
      <c r="P18" s="41"/>
      <c r="Q18" s="41"/>
      <c r="R18" s="13"/>
      <c r="S18" s="13"/>
      <c r="T18" s="13"/>
      <c r="U18" s="13"/>
      <c r="V18" s="13"/>
      <c r="W18" s="13"/>
      <c r="X18" s="14"/>
    </row>
    <row r="19" spans="1:24" ht="19" customHeight="1" x14ac:dyDescent="0.2">
      <c r="A19" s="28"/>
      <c r="B19" s="13"/>
      <c r="C19" s="13"/>
      <c r="D19" s="13"/>
      <c r="E19" s="13"/>
      <c r="F19" s="13"/>
      <c r="G19" s="13"/>
      <c r="H19" s="13"/>
      <c r="I19" s="13"/>
      <c r="J19" s="13"/>
      <c r="K19" s="13"/>
      <c r="L19" s="13"/>
      <c r="M19" s="13"/>
      <c r="N19" s="13"/>
      <c r="O19" s="41"/>
      <c r="P19" s="41"/>
      <c r="Q19" s="41"/>
      <c r="R19" s="13"/>
      <c r="S19" s="13"/>
      <c r="T19" s="13"/>
      <c r="U19" s="13"/>
      <c r="V19" s="13"/>
      <c r="W19" s="13"/>
      <c r="X19" s="14"/>
    </row>
    <row r="20" spans="1:24" ht="19" customHeight="1" x14ac:dyDescent="0.2">
      <c r="A20" s="28"/>
      <c r="B20" s="13"/>
      <c r="C20" s="13"/>
      <c r="D20" s="13"/>
      <c r="E20" s="13"/>
      <c r="F20" s="13"/>
      <c r="G20" s="13"/>
      <c r="H20" s="13"/>
      <c r="I20" s="13"/>
      <c r="J20" s="13"/>
      <c r="K20" s="13"/>
      <c r="L20" s="13"/>
      <c r="M20" s="13"/>
      <c r="N20" s="13"/>
      <c r="O20" s="41"/>
      <c r="P20" s="41"/>
      <c r="Q20" s="41"/>
      <c r="R20" s="13"/>
      <c r="S20" s="13"/>
      <c r="T20" s="13"/>
      <c r="U20" s="13"/>
      <c r="V20" s="13"/>
      <c r="W20" s="13"/>
      <c r="X20" s="14"/>
    </row>
    <row r="21" spans="1:24" ht="19" customHeight="1" x14ac:dyDescent="0.2">
      <c r="A21" s="28"/>
      <c r="B21" s="13"/>
      <c r="C21" s="13"/>
      <c r="D21" s="13"/>
      <c r="E21" s="13"/>
      <c r="F21" s="13"/>
      <c r="G21" s="13"/>
      <c r="H21" s="13"/>
      <c r="I21" s="13"/>
      <c r="J21" s="13"/>
      <c r="K21" s="13"/>
      <c r="L21" s="13"/>
      <c r="M21" s="13"/>
      <c r="N21" s="13"/>
      <c r="O21" s="41"/>
      <c r="P21" s="41"/>
      <c r="Q21" s="41"/>
      <c r="R21" s="13"/>
      <c r="S21" s="13"/>
      <c r="T21" s="13"/>
      <c r="U21" s="13"/>
      <c r="V21" s="13"/>
      <c r="W21" s="13"/>
      <c r="X21" s="14"/>
    </row>
    <row r="22" spans="1:24" ht="19" customHeight="1" x14ac:dyDescent="0.2">
      <c r="A22" s="22"/>
      <c r="B22" s="23"/>
      <c r="C22" s="23"/>
      <c r="D22" s="23"/>
      <c r="E22" s="23"/>
      <c r="F22" s="23"/>
      <c r="G22" s="23"/>
      <c r="H22" s="23"/>
      <c r="I22" s="23"/>
      <c r="J22" s="23"/>
      <c r="K22" s="23"/>
      <c r="L22" s="23"/>
      <c r="M22" s="23"/>
      <c r="N22" s="23"/>
      <c r="O22" s="24"/>
      <c r="P22" s="24"/>
      <c r="Q22" s="24"/>
      <c r="R22" s="23"/>
      <c r="S22" s="23"/>
      <c r="T22" s="23"/>
      <c r="U22" s="23"/>
      <c r="V22" s="23"/>
      <c r="W22" s="23"/>
      <c r="X22" s="25"/>
    </row>
    <row r="23" spans="1:24" ht="19" customHeight="1" x14ac:dyDescent="0.2">
      <c r="A23" s="26" t="s">
        <v>31</v>
      </c>
      <c r="B23" s="20">
        <f t="shared" ref="B23:N23" si="0">SUM(B4:B22)</f>
        <v>2</v>
      </c>
      <c r="C23" s="20">
        <f t="shared" si="0"/>
        <v>7</v>
      </c>
      <c r="D23" s="20">
        <f t="shared" si="0"/>
        <v>0</v>
      </c>
      <c r="E23" s="20">
        <f t="shared" si="0"/>
        <v>0</v>
      </c>
      <c r="F23" s="20">
        <f t="shared" si="0"/>
        <v>0</v>
      </c>
      <c r="G23" s="20">
        <f t="shared" si="0"/>
        <v>0</v>
      </c>
      <c r="H23" s="20">
        <f t="shared" si="0"/>
        <v>0</v>
      </c>
      <c r="I23" s="20">
        <f t="shared" si="0"/>
        <v>0</v>
      </c>
      <c r="J23" s="20">
        <f t="shared" si="0"/>
        <v>4</v>
      </c>
      <c r="K23" s="20">
        <f t="shared" si="0"/>
        <v>0</v>
      </c>
      <c r="L23" s="20">
        <f t="shared" si="0"/>
        <v>0</v>
      </c>
      <c r="M23" s="20">
        <f t="shared" si="0"/>
        <v>0</v>
      </c>
      <c r="N23" s="20">
        <f t="shared" si="0"/>
        <v>0</v>
      </c>
      <c r="O23" s="27">
        <f>(D23+J23+K23+N23)/(B23+J23+K23+M23)</f>
        <v>0.66666666666666663</v>
      </c>
      <c r="P23" s="27">
        <f>($D23+$E23+($F23*2)+(G23*3))/$B23</f>
        <v>0</v>
      </c>
      <c r="Q23" s="27">
        <f>D23/B23</f>
        <v>0</v>
      </c>
      <c r="R23" s="20">
        <f>SUM(R4:R22)</f>
        <v>3</v>
      </c>
      <c r="S23" s="20">
        <f>SUM(S4:S22)</f>
        <v>1</v>
      </c>
      <c r="T23" s="20">
        <f>SUM(T4:T22)</f>
        <v>1</v>
      </c>
      <c r="U23" s="20">
        <f>SUM(U4:U22)</f>
        <v>6</v>
      </c>
      <c r="V23" s="20">
        <f>SUM(V4:V22)</f>
        <v>2</v>
      </c>
      <c r="W23" s="27">
        <f>(U23+V23)/(T23+U23+V23)</f>
        <v>0.88888888888888884</v>
      </c>
      <c r="X23" s="27">
        <f>(D23-G23)/(B23-I23-G23+M23)</f>
        <v>0</v>
      </c>
    </row>
    <row r="24" spans="1:24" ht="19" customHeight="1" x14ac:dyDescent="0.2">
      <c r="A24" s="28"/>
      <c r="B24" s="13"/>
      <c r="C24" s="13"/>
      <c r="D24" s="13"/>
      <c r="E24" s="13"/>
      <c r="F24" s="13"/>
      <c r="G24" s="13"/>
      <c r="H24" s="13"/>
      <c r="I24" s="13"/>
      <c r="J24" s="13"/>
      <c r="K24" s="13"/>
      <c r="L24" s="13"/>
      <c r="M24" s="13"/>
      <c r="N24" s="13"/>
      <c r="O24" s="41"/>
      <c r="P24" s="41"/>
      <c r="Q24" s="41"/>
      <c r="R24" s="13"/>
      <c r="S24" s="13"/>
      <c r="T24" s="13"/>
      <c r="U24" s="13"/>
      <c r="V24" s="13"/>
      <c r="W24" s="41"/>
      <c r="X24" s="14"/>
    </row>
    <row r="25" spans="1:24" ht="19" customHeight="1" x14ac:dyDescent="0.2">
      <c r="A25" s="28"/>
      <c r="B25" s="13"/>
      <c r="C25" s="13"/>
      <c r="D25" s="13"/>
      <c r="E25" s="13"/>
      <c r="F25" s="13"/>
      <c r="G25" s="13"/>
      <c r="H25" s="13"/>
      <c r="I25" s="13"/>
      <c r="J25" s="13"/>
      <c r="K25" s="13"/>
      <c r="L25" s="13"/>
      <c r="M25" s="13"/>
      <c r="N25" s="13"/>
      <c r="O25" s="13"/>
      <c r="P25" s="13"/>
      <c r="Q25" s="13"/>
      <c r="R25" s="13"/>
      <c r="S25" s="13"/>
      <c r="T25" s="13"/>
      <c r="U25" s="13"/>
      <c r="V25" s="13"/>
      <c r="W25" s="14"/>
      <c r="X25" s="14"/>
    </row>
    <row r="26" spans="1:24" ht="19" customHeight="1" x14ac:dyDescent="0.2"/>
    <row r="27" spans="1:24" ht="19" customHeight="1" x14ac:dyDescent="0.2"/>
    <row r="28" spans="1:24" ht="19" customHeight="1" x14ac:dyDescent="0.2"/>
    <row r="29" spans="1:24" ht="17" customHeight="1" x14ac:dyDescent="0.2"/>
    <row r="30" spans="1:24" ht="19" customHeight="1" x14ac:dyDescent="0.2"/>
    <row r="31" spans="1:24" ht="19" customHeight="1" x14ac:dyDescent="0.2"/>
  </sheetData>
  <pageMargins left="0.75" right="0.75" top="1" bottom="1" header="0.5" footer="0.5"/>
  <pageSetup orientation="portrait"/>
  <headerFooter>
    <oddHeader>&amp;L&amp;"Geneva,Regular"&amp;10&amp;K000000Hay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63"/>
  <sheetViews>
    <sheetView showGridLines="0" topLeftCell="A8" workbookViewId="0">
      <selection activeCell="J61" sqref="J61"/>
    </sheetView>
  </sheetViews>
  <sheetFormatPr baseColWidth="10" defaultColWidth="8.125" defaultRowHeight="13" customHeight="1" x14ac:dyDescent="0.2"/>
  <cols>
    <col min="1" max="1" width="13" style="5" customWidth="1"/>
    <col min="2" max="2" width="2.125" style="5" customWidth="1"/>
    <col min="3" max="4" width="2.375" style="5" bestFit="1" customWidth="1"/>
    <col min="5" max="5" width="3" style="5" customWidth="1"/>
    <col min="6" max="6" width="4" style="5" customWidth="1"/>
    <col min="7" max="7" width="2" style="5" customWidth="1"/>
    <col min="8" max="8" width="2.5" style="5" bestFit="1" customWidth="1"/>
    <col min="9" max="10" width="2" style="5" customWidth="1"/>
    <col min="11" max="11" width="2.75" style="5" customWidth="1"/>
    <col min="12" max="12" width="2.875" style="5" customWidth="1"/>
    <col min="13" max="13" width="2.375" style="5" customWidth="1"/>
    <col min="14" max="14" width="3" style="5" customWidth="1"/>
    <col min="15" max="17" width="4.125" style="5" bestFit="1" customWidth="1"/>
    <col min="18" max="18" width="2.375" style="5" bestFit="1" customWidth="1"/>
    <col min="19" max="20" width="2" style="5" customWidth="1"/>
    <col min="21" max="22" width="2.375" style="5" bestFit="1" customWidth="1"/>
    <col min="23" max="23" width="4.125" style="5" customWidth="1"/>
    <col min="24" max="24" width="3.375" style="5" customWidth="1"/>
    <col min="25" max="256" width="8.125" customWidth="1"/>
  </cols>
  <sheetData>
    <row r="1" spans="1:24" ht="21" customHeight="1" x14ac:dyDescent="0.2">
      <c r="A1" s="45" t="s">
        <v>63</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14"/>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6"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60</v>
      </c>
      <c r="Q3" s="16" t="s">
        <v>22</v>
      </c>
      <c r="R3" s="16" t="s">
        <v>23</v>
      </c>
      <c r="S3" s="16" t="s">
        <v>24</v>
      </c>
      <c r="T3" s="16" t="s">
        <v>25</v>
      </c>
      <c r="U3" s="16" t="s">
        <v>26</v>
      </c>
      <c r="V3" s="16" t="s">
        <v>27</v>
      </c>
      <c r="W3" s="17" t="s">
        <v>28</v>
      </c>
      <c r="X3" s="16" t="s">
        <v>64</v>
      </c>
    </row>
    <row r="4" spans="1:24" ht="19" customHeight="1" x14ac:dyDescent="0.2">
      <c r="A4" s="19" t="s">
        <v>30</v>
      </c>
      <c r="B4" s="19">
        <v>3</v>
      </c>
      <c r="C4" s="19">
        <v>2</v>
      </c>
      <c r="D4" s="19">
        <v>1</v>
      </c>
      <c r="E4" s="19"/>
      <c r="F4" s="19"/>
      <c r="G4" s="19"/>
      <c r="H4" s="19">
        <v>1</v>
      </c>
      <c r="I4" s="19"/>
      <c r="J4" s="19">
        <v>1</v>
      </c>
      <c r="K4" s="19"/>
      <c r="L4" s="19"/>
      <c r="M4" s="19"/>
      <c r="N4" s="19"/>
      <c r="O4" s="19"/>
      <c r="P4" s="19"/>
      <c r="Q4" s="19"/>
      <c r="R4" s="19">
        <v>2</v>
      </c>
      <c r="S4" s="19"/>
      <c r="T4" s="19"/>
      <c r="U4" s="19">
        <v>2</v>
      </c>
      <c r="V4" s="19">
        <v>3</v>
      </c>
      <c r="W4" s="19"/>
      <c r="X4" s="19"/>
    </row>
    <row r="5" spans="1:24" ht="19" customHeight="1" x14ac:dyDescent="0.2">
      <c r="A5" s="129" t="s">
        <v>130</v>
      </c>
      <c r="B5" s="14">
        <v>3</v>
      </c>
      <c r="C5" s="14">
        <v>0</v>
      </c>
      <c r="D5" s="14">
        <v>1</v>
      </c>
      <c r="E5" s="14"/>
      <c r="F5" s="14"/>
      <c r="G5" s="14"/>
      <c r="H5" s="14"/>
      <c r="I5" s="14">
        <v>1</v>
      </c>
      <c r="J5" s="14"/>
      <c r="K5" s="14"/>
      <c r="L5" s="14"/>
      <c r="M5" s="14"/>
      <c r="N5" s="14"/>
      <c r="O5" s="14"/>
      <c r="P5" s="14"/>
      <c r="Q5" s="14"/>
      <c r="R5" s="14"/>
      <c r="S5" s="14"/>
      <c r="T5" s="14"/>
      <c r="U5" s="14">
        <v>2</v>
      </c>
      <c r="V5" s="14">
        <v>2</v>
      </c>
      <c r="W5" s="14"/>
      <c r="X5" s="14"/>
    </row>
    <row r="6" spans="1:24" ht="19" customHeight="1" x14ac:dyDescent="0.2">
      <c r="A6" s="14" t="s">
        <v>131</v>
      </c>
      <c r="B6" s="14">
        <v>3</v>
      </c>
      <c r="C6" s="14">
        <v>0</v>
      </c>
      <c r="D6" s="14">
        <v>0</v>
      </c>
      <c r="E6" s="14"/>
      <c r="F6" s="14"/>
      <c r="G6" s="14"/>
      <c r="H6" s="14"/>
      <c r="I6" s="14"/>
      <c r="J6" s="14">
        <v>1</v>
      </c>
      <c r="K6" s="14"/>
      <c r="L6" s="14"/>
      <c r="M6" s="14"/>
      <c r="N6" s="14"/>
      <c r="O6" s="14"/>
      <c r="P6" s="14"/>
      <c r="Q6" s="14"/>
      <c r="R6" s="14">
        <v>1</v>
      </c>
      <c r="S6" s="14"/>
      <c r="T6" s="14"/>
      <c r="U6" s="14">
        <v>2</v>
      </c>
      <c r="V6" s="14">
        <v>4</v>
      </c>
      <c r="W6" s="14"/>
      <c r="X6" s="14"/>
    </row>
    <row r="7" spans="1:24" ht="19" customHeight="1" x14ac:dyDescent="0.2">
      <c r="A7" s="14" t="s">
        <v>133</v>
      </c>
      <c r="B7" s="14">
        <v>3</v>
      </c>
      <c r="C7" s="14">
        <v>0</v>
      </c>
      <c r="D7" s="14">
        <v>2</v>
      </c>
      <c r="E7" s="14">
        <v>1</v>
      </c>
      <c r="F7" s="14"/>
      <c r="G7" s="14"/>
      <c r="H7" s="14"/>
      <c r="I7" s="14">
        <v>1</v>
      </c>
      <c r="J7" s="14">
        <v>1</v>
      </c>
      <c r="K7" s="14"/>
      <c r="L7" s="14"/>
      <c r="M7" s="14"/>
      <c r="N7" s="14"/>
      <c r="O7" s="14"/>
      <c r="P7" s="14"/>
      <c r="Q7" s="14"/>
      <c r="R7" s="14"/>
      <c r="S7" s="14"/>
      <c r="T7" s="14">
        <v>1</v>
      </c>
      <c r="U7" s="14"/>
      <c r="V7" s="14">
        <v>2</v>
      </c>
      <c r="W7" s="14"/>
      <c r="X7" s="14"/>
    </row>
    <row r="8" spans="1:24" ht="19" customHeight="1" x14ac:dyDescent="0.2">
      <c r="A8" s="14" t="s">
        <v>134</v>
      </c>
      <c r="B8" s="14">
        <v>4</v>
      </c>
      <c r="C8" s="14">
        <v>0</v>
      </c>
      <c r="D8" s="14">
        <v>1</v>
      </c>
      <c r="E8" s="14"/>
      <c r="F8" s="14"/>
      <c r="G8" s="14"/>
      <c r="H8" s="14">
        <v>1</v>
      </c>
      <c r="I8" s="14"/>
      <c r="J8" s="14"/>
      <c r="K8" s="14"/>
      <c r="L8" s="14"/>
      <c r="M8" s="14"/>
      <c r="N8" s="14"/>
      <c r="O8" s="14"/>
      <c r="P8" s="14"/>
      <c r="Q8" s="14"/>
      <c r="R8" s="14"/>
      <c r="S8" s="14">
        <v>1</v>
      </c>
      <c r="T8" s="14"/>
      <c r="U8" s="14">
        <v>3</v>
      </c>
      <c r="V8" s="14">
        <v>1</v>
      </c>
      <c r="W8" s="14"/>
      <c r="X8" s="14"/>
    </row>
    <row r="9" spans="1:24" ht="19" customHeight="1" x14ac:dyDescent="0.2">
      <c r="A9" s="14" t="s">
        <v>134</v>
      </c>
      <c r="B9" s="14">
        <v>4</v>
      </c>
      <c r="C9" s="14">
        <v>2</v>
      </c>
      <c r="D9" s="14">
        <v>1</v>
      </c>
      <c r="E9" s="14"/>
      <c r="F9" s="14">
        <v>1</v>
      </c>
      <c r="G9" s="14"/>
      <c r="H9" s="14"/>
      <c r="I9" s="14"/>
      <c r="J9" s="14"/>
      <c r="K9" s="14"/>
      <c r="L9" s="14"/>
      <c r="M9" s="14"/>
      <c r="N9" s="14"/>
      <c r="O9" s="14"/>
      <c r="P9" s="14"/>
      <c r="Q9" s="14"/>
      <c r="R9" s="14">
        <v>1</v>
      </c>
      <c r="S9" s="14"/>
      <c r="T9" s="14"/>
      <c r="U9" s="14">
        <v>1</v>
      </c>
      <c r="V9" s="14">
        <v>1</v>
      </c>
      <c r="W9" s="14"/>
      <c r="X9" s="14"/>
    </row>
    <row r="10" spans="1:24" ht="19" customHeight="1" x14ac:dyDescent="0.2">
      <c r="A10" s="129" t="s">
        <v>135</v>
      </c>
      <c r="B10" s="14">
        <v>4</v>
      </c>
      <c r="C10" s="14">
        <v>1</v>
      </c>
      <c r="D10" s="14">
        <v>1</v>
      </c>
      <c r="E10" s="14">
        <v>1</v>
      </c>
      <c r="F10" s="14"/>
      <c r="G10" s="14"/>
      <c r="H10" s="14"/>
      <c r="I10" s="14">
        <v>1</v>
      </c>
      <c r="J10" s="14"/>
      <c r="K10" s="14"/>
      <c r="L10" s="14"/>
      <c r="M10" s="14"/>
      <c r="N10" s="14"/>
      <c r="O10" s="14"/>
      <c r="P10" s="14"/>
      <c r="Q10" s="14"/>
      <c r="R10" s="14"/>
      <c r="S10" s="14"/>
      <c r="T10" s="14"/>
      <c r="U10" s="14">
        <v>1</v>
      </c>
      <c r="V10" s="14">
        <v>4</v>
      </c>
      <c r="W10" s="14"/>
      <c r="X10" s="14"/>
    </row>
    <row r="11" spans="1:24" ht="19" customHeight="1" x14ac:dyDescent="0.2">
      <c r="A11" s="14" t="s">
        <v>136</v>
      </c>
      <c r="B11" s="14">
        <v>4</v>
      </c>
      <c r="C11" s="14">
        <v>1</v>
      </c>
      <c r="D11" s="14">
        <v>1</v>
      </c>
      <c r="E11" s="32" t="s">
        <v>119</v>
      </c>
      <c r="F11" s="14"/>
      <c r="G11" s="14"/>
      <c r="H11" s="14">
        <v>1</v>
      </c>
      <c r="I11" s="14"/>
      <c r="J11" s="14"/>
      <c r="K11" s="14"/>
      <c r="L11" s="14"/>
      <c r="M11" s="14"/>
      <c r="N11" s="14"/>
      <c r="O11" s="14"/>
      <c r="P11" s="14"/>
      <c r="Q11" s="14"/>
      <c r="R11" s="14">
        <v>3</v>
      </c>
      <c r="S11" s="14">
        <v>1</v>
      </c>
      <c r="T11" s="14"/>
      <c r="U11" s="14">
        <v>4</v>
      </c>
      <c r="V11" s="14">
        <v>1</v>
      </c>
      <c r="W11" s="14"/>
      <c r="X11" s="14"/>
    </row>
    <row r="12" spans="1:24" ht="19" customHeight="1" x14ac:dyDescent="0.2">
      <c r="A12" s="14" t="s">
        <v>138</v>
      </c>
      <c r="B12" s="14">
        <v>1</v>
      </c>
      <c r="C12" s="14">
        <v>2</v>
      </c>
      <c r="D12" s="14">
        <v>1</v>
      </c>
      <c r="E12" s="14"/>
      <c r="F12" s="14"/>
      <c r="G12" s="14"/>
      <c r="H12" s="14">
        <v>1</v>
      </c>
      <c r="I12" s="14"/>
      <c r="J12" s="14"/>
      <c r="K12" s="14">
        <v>2</v>
      </c>
      <c r="L12" s="14"/>
      <c r="M12" s="14"/>
      <c r="N12" s="14"/>
      <c r="O12" s="14"/>
      <c r="P12" s="14"/>
      <c r="Q12" s="14"/>
      <c r="R12" s="14"/>
      <c r="S12" s="14"/>
      <c r="T12" s="14"/>
      <c r="U12" s="14"/>
      <c r="V12" s="14"/>
      <c r="W12" s="14"/>
      <c r="X12" s="14"/>
    </row>
    <row r="13" spans="1:24" ht="19" customHeight="1" x14ac:dyDescent="0.2">
      <c r="A13" s="14" t="s">
        <v>138</v>
      </c>
      <c r="B13" s="14">
        <v>4</v>
      </c>
      <c r="C13" s="14">
        <v>1</v>
      </c>
      <c r="D13" s="14">
        <v>3</v>
      </c>
      <c r="E13" s="14">
        <v>1</v>
      </c>
      <c r="F13" s="14"/>
      <c r="G13" s="14"/>
      <c r="H13" s="14"/>
      <c r="I13" s="14"/>
      <c r="J13" s="14"/>
      <c r="K13" s="14"/>
      <c r="L13" s="14"/>
      <c r="M13" s="14"/>
      <c r="N13" s="14"/>
      <c r="O13" s="14"/>
      <c r="P13" s="14"/>
      <c r="Q13" s="14"/>
      <c r="R13" s="14">
        <v>1</v>
      </c>
      <c r="S13" s="14"/>
      <c r="T13" s="14"/>
      <c r="U13" s="14"/>
      <c r="V13" s="14">
        <v>2</v>
      </c>
      <c r="W13" s="14"/>
      <c r="X13" s="14"/>
    </row>
    <row r="14" spans="1:24" ht="19" customHeight="1" x14ac:dyDescent="0.2">
      <c r="A14" s="14" t="s">
        <v>141</v>
      </c>
      <c r="B14" s="14">
        <v>4</v>
      </c>
      <c r="C14" s="14">
        <v>0</v>
      </c>
      <c r="D14" s="14">
        <v>0</v>
      </c>
      <c r="E14" s="14"/>
      <c r="F14" s="14"/>
      <c r="G14" s="14"/>
      <c r="H14" s="14">
        <v>1</v>
      </c>
      <c r="I14" s="14"/>
      <c r="J14" s="14"/>
      <c r="K14" s="14"/>
      <c r="L14" s="14"/>
      <c r="M14" s="14">
        <v>1</v>
      </c>
      <c r="N14" s="14"/>
      <c r="O14" s="14"/>
      <c r="P14" s="14"/>
      <c r="Q14" s="14"/>
      <c r="R14" s="14"/>
      <c r="S14" s="14"/>
      <c r="T14" s="32"/>
      <c r="U14" s="14">
        <v>1</v>
      </c>
      <c r="V14" s="14">
        <v>2</v>
      </c>
      <c r="W14" s="14"/>
      <c r="X14" s="14"/>
    </row>
    <row r="15" spans="1:24" ht="19" customHeight="1" x14ac:dyDescent="0.2">
      <c r="A15" s="14" t="s">
        <v>143</v>
      </c>
      <c r="B15" s="14">
        <v>2</v>
      </c>
      <c r="C15" s="14">
        <v>3</v>
      </c>
      <c r="D15" s="14">
        <v>1</v>
      </c>
      <c r="E15" s="14">
        <v>1</v>
      </c>
      <c r="F15" s="14"/>
      <c r="G15" s="14"/>
      <c r="H15" s="14">
        <v>1</v>
      </c>
      <c r="I15" s="14"/>
      <c r="J15" s="14">
        <v>1</v>
      </c>
      <c r="K15" s="14"/>
      <c r="L15" s="14"/>
      <c r="M15" s="14"/>
      <c r="N15" s="14"/>
      <c r="O15" s="14"/>
      <c r="P15" s="14"/>
      <c r="Q15" s="14"/>
      <c r="R15" s="14">
        <v>3</v>
      </c>
      <c r="S15" s="14"/>
      <c r="T15" s="14"/>
      <c r="U15" s="14"/>
      <c r="V15" s="14">
        <v>1</v>
      </c>
      <c r="W15" s="14"/>
      <c r="X15" s="14"/>
    </row>
    <row r="16" spans="1:24" ht="19" customHeight="1" x14ac:dyDescent="0.2">
      <c r="A16" s="9" t="s">
        <v>144</v>
      </c>
      <c r="B16" s="14">
        <v>2</v>
      </c>
      <c r="C16" s="14">
        <v>0</v>
      </c>
      <c r="D16" s="14">
        <v>0</v>
      </c>
      <c r="E16" s="14"/>
      <c r="F16" s="14"/>
      <c r="G16" s="14"/>
      <c r="H16" s="14">
        <v>1</v>
      </c>
      <c r="I16" s="14">
        <v>1</v>
      </c>
      <c r="J16" s="14"/>
      <c r="K16" s="14">
        <v>2</v>
      </c>
      <c r="L16" s="14"/>
      <c r="M16" s="14"/>
      <c r="N16" s="14"/>
      <c r="O16" s="14"/>
      <c r="P16" s="14"/>
      <c r="Q16" s="14"/>
      <c r="R16" s="14"/>
      <c r="S16" s="14">
        <v>1</v>
      </c>
      <c r="T16" s="14"/>
      <c r="U16" s="14">
        <v>2</v>
      </c>
      <c r="V16" s="14">
        <v>2</v>
      </c>
      <c r="W16" s="14"/>
      <c r="X16" s="14"/>
    </row>
    <row r="17" spans="1:24" ht="19" customHeight="1" x14ac:dyDescent="0.2">
      <c r="A17" s="9" t="s">
        <v>145</v>
      </c>
      <c r="B17" s="14">
        <v>3</v>
      </c>
      <c r="C17" s="14">
        <v>2</v>
      </c>
      <c r="D17" s="14">
        <v>2</v>
      </c>
      <c r="E17" s="14"/>
      <c r="F17" s="14"/>
      <c r="G17" s="14"/>
      <c r="H17" s="14"/>
      <c r="I17" s="14"/>
      <c r="J17" s="14">
        <v>2</v>
      </c>
      <c r="K17" s="14"/>
      <c r="L17" s="14"/>
      <c r="M17" s="14"/>
      <c r="N17" s="14"/>
      <c r="O17" s="14"/>
      <c r="P17" s="14"/>
      <c r="Q17" s="14"/>
      <c r="R17" s="14">
        <v>2</v>
      </c>
      <c r="S17" s="14">
        <v>2</v>
      </c>
      <c r="T17" s="14"/>
      <c r="U17" s="14"/>
      <c r="V17" s="14">
        <v>3</v>
      </c>
      <c r="W17" s="14"/>
      <c r="X17" s="14"/>
    </row>
    <row r="18" spans="1:24" ht="19" customHeight="1" x14ac:dyDescent="0.2">
      <c r="A18" s="9" t="s">
        <v>147</v>
      </c>
      <c r="B18" s="14">
        <v>1</v>
      </c>
      <c r="C18" s="14">
        <v>1</v>
      </c>
      <c r="D18" s="14">
        <v>0</v>
      </c>
      <c r="E18" s="14"/>
      <c r="F18" s="14"/>
      <c r="G18" s="14"/>
      <c r="H18" s="14"/>
      <c r="I18" s="14"/>
      <c r="J18" s="14">
        <v>1</v>
      </c>
      <c r="K18" s="14"/>
      <c r="L18" s="14"/>
      <c r="M18" s="14"/>
      <c r="N18" s="14"/>
      <c r="O18" s="14"/>
      <c r="P18" s="14"/>
      <c r="Q18" s="14"/>
      <c r="R18" s="32"/>
      <c r="S18" s="14"/>
      <c r="T18" s="14"/>
      <c r="U18" s="14">
        <v>1</v>
      </c>
      <c r="V18" s="14"/>
      <c r="W18" s="14"/>
      <c r="X18" s="14"/>
    </row>
    <row r="19" spans="1:24" ht="19" customHeight="1" x14ac:dyDescent="0.2">
      <c r="A19" s="9" t="s">
        <v>147</v>
      </c>
      <c r="B19" s="14">
        <v>3</v>
      </c>
      <c r="C19" s="14">
        <v>0</v>
      </c>
      <c r="D19" s="14">
        <v>1</v>
      </c>
      <c r="E19" s="14"/>
      <c r="F19" s="14"/>
      <c r="G19" s="14"/>
      <c r="H19" s="14"/>
      <c r="I19" s="14"/>
      <c r="J19" s="14"/>
      <c r="K19" s="14"/>
      <c r="L19" s="14"/>
      <c r="M19" s="14"/>
      <c r="N19" s="14"/>
      <c r="O19" s="14"/>
      <c r="P19" s="14"/>
      <c r="Q19" s="14"/>
      <c r="R19" s="14"/>
      <c r="S19" s="14"/>
      <c r="T19" s="14"/>
      <c r="U19" s="14">
        <v>3</v>
      </c>
      <c r="V19" s="14">
        <v>1</v>
      </c>
      <c r="W19" s="14"/>
      <c r="X19" s="14"/>
    </row>
    <row r="20" spans="1:24" ht="19" customHeight="1" x14ac:dyDescent="0.2">
      <c r="A20" s="9" t="s">
        <v>148</v>
      </c>
      <c r="B20" s="14">
        <v>3</v>
      </c>
      <c r="C20" s="14">
        <v>0</v>
      </c>
      <c r="D20" s="14">
        <v>2</v>
      </c>
      <c r="E20" s="14"/>
      <c r="F20" s="14"/>
      <c r="G20" s="14"/>
      <c r="H20" s="14"/>
      <c r="I20" s="14"/>
      <c r="J20" s="14">
        <v>1</v>
      </c>
      <c r="K20" s="14"/>
      <c r="L20" s="14"/>
      <c r="M20" s="14"/>
      <c r="N20" s="14"/>
      <c r="O20" s="14"/>
      <c r="P20" s="14"/>
      <c r="Q20" s="14"/>
      <c r="R20" s="14"/>
      <c r="S20" s="14"/>
      <c r="T20" s="14">
        <v>1</v>
      </c>
      <c r="U20" s="14">
        <v>1</v>
      </c>
      <c r="V20" s="14">
        <v>1</v>
      </c>
      <c r="W20" s="14"/>
      <c r="X20" s="14"/>
    </row>
    <row r="21" spans="1:24" ht="19" customHeight="1" x14ac:dyDescent="0.2">
      <c r="A21" s="9" t="s">
        <v>149</v>
      </c>
      <c r="B21" s="14">
        <v>3</v>
      </c>
      <c r="C21" s="14">
        <v>0</v>
      </c>
      <c r="D21" s="14">
        <v>1</v>
      </c>
      <c r="E21" s="14"/>
      <c r="F21" s="14"/>
      <c r="G21" s="14"/>
      <c r="H21" s="14"/>
      <c r="I21" s="14"/>
      <c r="J21" s="14">
        <v>1</v>
      </c>
      <c r="K21" s="14"/>
      <c r="L21" s="14"/>
      <c r="M21" s="14"/>
      <c r="N21" s="14">
        <v>1</v>
      </c>
      <c r="O21" s="14"/>
      <c r="P21" s="14"/>
      <c r="Q21" s="14"/>
      <c r="R21" s="14">
        <v>1</v>
      </c>
      <c r="S21" s="14">
        <v>1</v>
      </c>
      <c r="T21" s="14"/>
      <c r="U21" s="14">
        <v>3</v>
      </c>
      <c r="V21" s="14">
        <v>2</v>
      </c>
      <c r="W21" s="14"/>
      <c r="X21" s="14"/>
    </row>
    <row r="22" spans="1:24" ht="19" customHeight="1" x14ac:dyDescent="0.2">
      <c r="A22" s="9" t="s">
        <v>152</v>
      </c>
      <c r="B22" s="14">
        <v>3</v>
      </c>
      <c r="C22" s="14">
        <v>1</v>
      </c>
      <c r="D22" s="14">
        <v>1</v>
      </c>
      <c r="E22" s="14"/>
      <c r="F22" s="14"/>
      <c r="G22" s="14"/>
      <c r="H22" s="14"/>
      <c r="I22" s="14"/>
      <c r="J22" s="14"/>
      <c r="K22" s="14"/>
      <c r="L22" s="14"/>
      <c r="M22" s="14"/>
      <c r="N22" s="14"/>
      <c r="O22" s="14"/>
      <c r="P22" s="14"/>
      <c r="Q22" s="14"/>
      <c r="R22" s="14"/>
      <c r="S22" s="14"/>
      <c r="T22" s="14"/>
      <c r="U22" s="14">
        <v>1</v>
      </c>
      <c r="V22" s="14">
        <v>1</v>
      </c>
      <c r="W22" s="14"/>
      <c r="X22" s="14"/>
    </row>
    <row r="23" spans="1:24" ht="19" customHeight="1" x14ac:dyDescent="0.2">
      <c r="A23" s="129" t="s">
        <v>154</v>
      </c>
      <c r="B23" s="14">
        <v>2</v>
      </c>
      <c r="C23" s="14">
        <v>0</v>
      </c>
      <c r="D23" s="14">
        <v>0</v>
      </c>
      <c r="E23" s="14"/>
      <c r="F23" s="14"/>
      <c r="G23" s="14"/>
      <c r="H23" s="14"/>
      <c r="I23" s="14">
        <v>2</v>
      </c>
      <c r="J23" s="14">
        <v>1</v>
      </c>
      <c r="K23" s="14"/>
      <c r="L23" s="14"/>
      <c r="M23" s="14"/>
      <c r="N23" s="14"/>
      <c r="O23" s="14"/>
      <c r="P23" s="14"/>
      <c r="Q23" s="14"/>
      <c r="R23" s="14"/>
      <c r="S23" s="14"/>
      <c r="T23" s="14">
        <v>1</v>
      </c>
      <c r="U23" s="14">
        <v>3</v>
      </c>
      <c r="V23" s="14">
        <v>1</v>
      </c>
      <c r="W23" s="14"/>
      <c r="X23" s="14"/>
    </row>
    <row r="24" spans="1:24" ht="19" customHeight="1" x14ac:dyDescent="0.2">
      <c r="A24" s="129" t="s">
        <v>154</v>
      </c>
      <c r="B24" s="14">
        <v>4</v>
      </c>
      <c r="C24" s="14">
        <v>0</v>
      </c>
      <c r="D24" s="14">
        <v>2</v>
      </c>
      <c r="E24" s="14"/>
      <c r="F24" s="14"/>
      <c r="G24" s="14"/>
      <c r="H24" s="14">
        <v>1</v>
      </c>
      <c r="I24" s="14"/>
      <c r="J24" s="14"/>
      <c r="K24" s="14"/>
      <c r="L24" s="14"/>
      <c r="M24" s="14"/>
      <c r="N24" s="14"/>
      <c r="O24" s="14"/>
      <c r="P24" s="14"/>
      <c r="Q24" s="14"/>
      <c r="R24" s="14"/>
      <c r="S24" s="14"/>
      <c r="T24" s="14">
        <v>2</v>
      </c>
      <c r="U24" s="14">
        <v>2</v>
      </c>
      <c r="V24" s="14">
        <v>6</v>
      </c>
      <c r="W24" s="14"/>
      <c r="X24" s="14"/>
    </row>
    <row r="25" spans="1:24" ht="19" customHeight="1" x14ac:dyDescent="0.2">
      <c r="A25" s="130" t="s">
        <v>159</v>
      </c>
      <c r="B25" s="14">
        <v>2</v>
      </c>
      <c r="C25" s="14">
        <v>1</v>
      </c>
      <c r="D25" s="14">
        <v>1</v>
      </c>
      <c r="E25" s="14"/>
      <c r="F25" s="14"/>
      <c r="G25" s="14"/>
      <c r="H25" s="14">
        <v>1</v>
      </c>
      <c r="I25" s="14"/>
      <c r="J25" s="14">
        <v>1</v>
      </c>
      <c r="K25" s="14">
        <v>1</v>
      </c>
      <c r="L25" s="14"/>
      <c r="M25" s="14"/>
      <c r="N25" s="14"/>
      <c r="O25" s="14"/>
      <c r="P25" s="14"/>
      <c r="Q25" s="14"/>
      <c r="R25" s="14">
        <v>3</v>
      </c>
      <c r="S25" s="14"/>
      <c r="T25" s="14"/>
      <c r="U25" s="14">
        <v>2</v>
      </c>
      <c r="V25" s="14"/>
      <c r="W25" s="14"/>
      <c r="X25" s="14"/>
    </row>
    <row r="26" spans="1:24" ht="19" customHeight="1" x14ac:dyDescent="0.2">
      <c r="A26" s="9" t="s">
        <v>161</v>
      </c>
      <c r="B26" s="14">
        <v>3</v>
      </c>
      <c r="C26" s="14">
        <v>0</v>
      </c>
      <c r="D26" s="14">
        <v>1</v>
      </c>
      <c r="E26" s="14">
        <v>1</v>
      </c>
      <c r="F26" s="14"/>
      <c r="G26" s="14"/>
      <c r="H26" s="14"/>
      <c r="I26" s="14"/>
      <c r="J26" s="14">
        <v>1</v>
      </c>
      <c r="K26" s="14"/>
      <c r="L26" s="14"/>
      <c r="M26" s="14"/>
      <c r="N26" s="14"/>
      <c r="O26" s="14"/>
      <c r="P26" s="14"/>
      <c r="Q26" s="14"/>
      <c r="R26" s="14"/>
      <c r="S26" s="14"/>
      <c r="T26" s="14"/>
      <c r="U26" s="14"/>
      <c r="V26" s="14">
        <v>1</v>
      </c>
      <c r="W26" s="14"/>
      <c r="X26" s="14"/>
    </row>
    <row r="27" spans="1:24" ht="19" customHeight="1" x14ac:dyDescent="0.25">
      <c r="A27" s="186" t="s">
        <v>164</v>
      </c>
      <c r="B27" s="14">
        <v>3</v>
      </c>
      <c r="C27" s="14">
        <v>1</v>
      </c>
      <c r="D27" s="14">
        <v>3</v>
      </c>
      <c r="E27" s="14"/>
      <c r="F27" s="14">
        <v>1</v>
      </c>
      <c r="G27" s="14"/>
      <c r="H27" s="14">
        <v>3</v>
      </c>
      <c r="I27" s="32"/>
      <c r="J27" s="14"/>
      <c r="K27" s="14"/>
      <c r="L27" s="14"/>
      <c r="M27" s="14"/>
      <c r="N27" s="14"/>
      <c r="O27" s="14"/>
      <c r="P27" s="14"/>
      <c r="Q27" s="14"/>
      <c r="R27" s="14">
        <v>1</v>
      </c>
      <c r="S27" s="14"/>
      <c r="T27" s="14">
        <v>2</v>
      </c>
      <c r="U27" s="14">
        <v>3</v>
      </c>
      <c r="V27" s="14">
        <v>3</v>
      </c>
      <c r="W27" s="14"/>
      <c r="X27" s="14"/>
    </row>
    <row r="28" spans="1:24" ht="19" customHeight="1" x14ac:dyDescent="0.2">
      <c r="A28" s="189" t="s">
        <v>147</v>
      </c>
      <c r="B28" s="14">
        <v>3</v>
      </c>
      <c r="C28" s="14">
        <v>1</v>
      </c>
      <c r="D28" s="14">
        <v>2</v>
      </c>
      <c r="E28" s="14">
        <v>1</v>
      </c>
      <c r="F28" s="32"/>
      <c r="G28" s="14"/>
      <c r="H28" s="14">
        <v>1</v>
      </c>
      <c r="I28" s="14"/>
      <c r="J28" s="14"/>
      <c r="K28" s="14">
        <v>1</v>
      </c>
      <c r="L28" s="14"/>
      <c r="M28" s="14"/>
      <c r="N28" s="14"/>
      <c r="O28" s="14"/>
      <c r="P28" s="14"/>
      <c r="Q28" s="14"/>
      <c r="R28" s="14"/>
      <c r="S28" s="14">
        <v>2</v>
      </c>
      <c r="T28" s="14"/>
      <c r="U28" s="14">
        <v>4</v>
      </c>
      <c r="V28" s="14">
        <v>2</v>
      </c>
      <c r="W28" s="14"/>
      <c r="X28" s="14"/>
    </row>
    <row r="29" spans="1:24" ht="19" customHeight="1" x14ac:dyDescent="0.2">
      <c r="A29" s="129" t="s">
        <v>154</v>
      </c>
      <c r="B29" s="14">
        <v>3</v>
      </c>
      <c r="C29" s="14">
        <v>1</v>
      </c>
      <c r="D29" s="14">
        <v>0</v>
      </c>
      <c r="E29" s="14"/>
      <c r="F29" s="32"/>
      <c r="G29" s="32"/>
      <c r="H29" s="32"/>
      <c r="I29" s="32"/>
      <c r="J29" s="32">
        <v>1</v>
      </c>
      <c r="K29" s="32"/>
      <c r="L29" s="32"/>
      <c r="M29" s="32"/>
      <c r="N29" s="32"/>
      <c r="O29" s="32"/>
      <c r="P29" s="32"/>
      <c r="Q29" s="32"/>
      <c r="R29" s="32"/>
      <c r="S29" s="14" t="s">
        <v>168</v>
      </c>
      <c r="T29" s="32"/>
      <c r="U29" s="32">
        <v>2</v>
      </c>
      <c r="V29" s="14">
        <v>2</v>
      </c>
      <c r="W29" s="32"/>
      <c r="X29" s="32"/>
    </row>
    <row r="30" spans="1:24" ht="19" customHeight="1" x14ac:dyDescent="0.2">
      <c r="A30" s="193" t="s">
        <v>170</v>
      </c>
      <c r="B30" s="14">
        <v>3</v>
      </c>
      <c r="C30" s="14">
        <v>1</v>
      </c>
      <c r="D30" s="14">
        <v>1</v>
      </c>
      <c r="E30" s="32"/>
      <c r="F30" s="32"/>
      <c r="G30" s="32"/>
      <c r="H30" s="32">
        <v>1</v>
      </c>
      <c r="I30" s="32"/>
      <c r="J30" s="32"/>
      <c r="K30" s="14"/>
      <c r="L30" s="14"/>
      <c r="M30" s="32">
        <v>1</v>
      </c>
      <c r="N30" s="32"/>
      <c r="O30" s="32"/>
      <c r="P30" s="32"/>
      <c r="Q30" s="32"/>
      <c r="R30" s="32"/>
      <c r="S30" s="32"/>
      <c r="T30" s="32"/>
      <c r="U30" s="32">
        <v>1</v>
      </c>
      <c r="V30" s="14"/>
      <c r="W30" s="32"/>
      <c r="X30" s="32"/>
    </row>
    <row r="31" spans="1:24" ht="19" customHeight="1" x14ac:dyDescent="0.2">
      <c r="A31" s="129" t="s">
        <v>154</v>
      </c>
      <c r="B31" s="14">
        <v>4</v>
      </c>
      <c r="C31" s="14">
        <v>0</v>
      </c>
      <c r="D31" s="14">
        <v>1</v>
      </c>
      <c r="E31" s="14"/>
      <c r="F31" s="14"/>
      <c r="G31" s="14"/>
      <c r="H31" s="14">
        <v>1</v>
      </c>
      <c r="I31" s="14"/>
      <c r="J31" s="14"/>
      <c r="K31" s="14"/>
      <c r="L31" s="14"/>
      <c r="M31" s="14"/>
      <c r="N31" s="14">
        <v>1</v>
      </c>
      <c r="O31" s="14"/>
      <c r="P31" s="14"/>
      <c r="Q31" s="14"/>
      <c r="R31" s="14"/>
      <c r="S31" s="14"/>
      <c r="T31" s="14"/>
      <c r="U31" s="14">
        <v>4</v>
      </c>
      <c r="V31" s="14">
        <v>1</v>
      </c>
      <c r="W31" s="14"/>
      <c r="X31" s="14"/>
    </row>
    <row r="32" spans="1:24" ht="19" customHeight="1" x14ac:dyDescent="0.2">
      <c r="A32" s="23"/>
      <c r="B32" s="23"/>
      <c r="C32" s="23"/>
      <c r="D32" s="23"/>
      <c r="E32" s="23"/>
      <c r="F32" s="23"/>
      <c r="G32" s="23"/>
      <c r="H32" s="23"/>
      <c r="I32" s="23"/>
      <c r="J32" s="23"/>
      <c r="K32" s="23"/>
      <c r="L32" s="23"/>
      <c r="M32" s="23"/>
      <c r="N32" s="23"/>
      <c r="O32" s="24"/>
      <c r="P32" s="24"/>
      <c r="Q32" s="24"/>
      <c r="R32" s="23"/>
      <c r="S32" s="23"/>
      <c r="T32" s="23"/>
      <c r="U32" s="23"/>
      <c r="V32" s="23"/>
      <c r="W32" s="23"/>
      <c r="X32" s="25"/>
    </row>
    <row r="33" spans="1:24" ht="17" customHeight="1" x14ac:dyDescent="0.2">
      <c r="A33" s="20" t="s">
        <v>31</v>
      </c>
      <c r="B33" s="20">
        <f t="shared" ref="B33:N33" si="0">SUM(B4:B32)</f>
        <v>84</v>
      </c>
      <c r="C33" s="20">
        <f t="shared" si="0"/>
        <v>21</v>
      </c>
      <c r="D33" s="20">
        <f t="shared" si="0"/>
        <v>31</v>
      </c>
      <c r="E33" s="20">
        <f t="shared" si="0"/>
        <v>6</v>
      </c>
      <c r="F33" s="20">
        <f t="shared" si="0"/>
        <v>2</v>
      </c>
      <c r="G33" s="20">
        <f t="shared" si="0"/>
        <v>0</v>
      </c>
      <c r="H33" s="20">
        <f t="shared" si="0"/>
        <v>15</v>
      </c>
      <c r="I33" s="20">
        <f t="shared" si="0"/>
        <v>6</v>
      </c>
      <c r="J33" s="20">
        <f t="shared" si="0"/>
        <v>13</v>
      </c>
      <c r="K33" s="20">
        <f t="shared" si="0"/>
        <v>6</v>
      </c>
      <c r="L33" s="20">
        <f t="shared" si="0"/>
        <v>0</v>
      </c>
      <c r="M33" s="20">
        <f t="shared" si="0"/>
        <v>2</v>
      </c>
      <c r="N33" s="20">
        <f t="shared" si="0"/>
        <v>2</v>
      </c>
      <c r="O33" s="27">
        <f>(D33+J33+K33+N33)/(B33+J33+K33+M33)</f>
        <v>0.49523809523809526</v>
      </c>
      <c r="P33" s="27">
        <f>($D33+$E33+($F33*2)+(G33*3))/$B33</f>
        <v>0.48809523809523808</v>
      </c>
      <c r="Q33" s="27">
        <f>D33/B33</f>
        <v>0.36904761904761907</v>
      </c>
      <c r="R33" s="20">
        <f>SUM(R4:R32)</f>
        <v>18</v>
      </c>
      <c r="S33" s="20">
        <f>SUM(S4:S32)</f>
        <v>8</v>
      </c>
      <c r="T33" s="20">
        <f>SUM(T4:T32)</f>
        <v>7</v>
      </c>
      <c r="U33" s="20">
        <f>SUM(U4:U32)</f>
        <v>48</v>
      </c>
      <c r="V33" s="20">
        <f>SUM(V4:V32)</f>
        <v>49</v>
      </c>
      <c r="W33" s="27">
        <f>(U33+V33)/(T33+U33+V33)</f>
        <v>0.93269230769230771</v>
      </c>
      <c r="X33" s="27">
        <f>(D33-G33)/(B33-I33-G33+M33)</f>
        <v>0.38750000000000001</v>
      </c>
    </row>
    <row r="34" spans="1:24" ht="19"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4"/>
      <c r="X34" s="14"/>
    </row>
    <row r="35" spans="1:24" ht="19"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4"/>
      <c r="X35" s="14"/>
    </row>
    <row r="36" spans="1:24" ht="19"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row>
    <row r="37" spans="1:24" ht="19"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row>
    <row r="38" spans="1:24" ht="21" customHeight="1" x14ac:dyDescent="0.2">
      <c r="A38" s="11"/>
      <c r="B38" s="11"/>
      <c r="C38" s="11"/>
      <c r="D38" s="11"/>
      <c r="E38" s="11"/>
      <c r="F38" s="11"/>
      <c r="G38" s="11"/>
      <c r="H38" s="11"/>
      <c r="I38" s="11"/>
      <c r="J38" s="11"/>
      <c r="K38" s="11"/>
      <c r="L38" s="11"/>
      <c r="M38" s="11"/>
      <c r="N38" s="11"/>
      <c r="O38" s="11"/>
      <c r="P38" s="11"/>
      <c r="Q38" s="11"/>
      <c r="R38" s="11"/>
      <c r="S38" s="11"/>
      <c r="T38" s="11"/>
      <c r="U38" s="13"/>
      <c r="V38" s="13"/>
      <c r="W38" s="14"/>
      <c r="X38" s="14"/>
    </row>
    <row r="39" spans="1:24" ht="22" customHeight="1" x14ac:dyDescent="0.2">
      <c r="A39" s="64" t="s">
        <v>65</v>
      </c>
      <c r="B39" s="14"/>
      <c r="C39" s="14"/>
      <c r="D39" s="14"/>
      <c r="E39" s="31"/>
      <c r="F39" s="14"/>
      <c r="G39" s="14"/>
      <c r="H39" s="14"/>
      <c r="I39" s="14"/>
      <c r="J39" s="14"/>
      <c r="K39" s="14"/>
      <c r="L39" s="14"/>
      <c r="M39" s="14"/>
      <c r="N39" s="14"/>
      <c r="O39" s="14"/>
      <c r="P39" s="14"/>
      <c r="Q39" s="14"/>
      <c r="R39" s="14"/>
      <c r="S39" s="14"/>
      <c r="T39" s="14"/>
      <c r="U39" s="13"/>
      <c r="V39" s="13"/>
      <c r="W39" s="14"/>
      <c r="X39" s="14"/>
    </row>
    <row r="40" spans="1:24" ht="52.25" customHeight="1" x14ac:dyDescent="0.2">
      <c r="A40" s="16" t="s">
        <v>6</v>
      </c>
      <c r="B40" s="16" t="s">
        <v>7</v>
      </c>
      <c r="C40" s="16" t="s">
        <v>8</v>
      </c>
      <c r="D40" s="16" t="s">
        <v>9</v>
      </c>
      <c r="E40" s="16" t="s">
        <v>10</v>
      </c>
      <c r="F40" s="16" t="s">
        <v>11</v>
      </c>
      <c r="G40" s="16" t="s">
        <v>12</v>
      </c>
      <c r="H40" s="16" t="s">
        <v>13</v>
      </c>
      <c r="I40" s="16" t="s">
        <v>14</v>
      </c>
      <c r="J40" s="16" t="s">
        <v>15</v>
      </c>
      <c r="K40" s="16" t="s">
        <v>16</v>
      </c>
      <c r="L40" s="16" t="s">
        <v>17</v>
      </c>
      <c r="M40" s="16" t="s">
        <v>18</v>
      </c>
      <c r="N40" s="16" t="s">
        <v>19</v>
      </c>
      <c r="O40" s="16" t="s">
        <v>20</v>
      </c>
      <c r="P40" s="17" t="s">
        <v>21</v>
      </c>
      <c r="Q40" s="16" t="s">
        <v>22</v>
      </c>
      <c r="R40" s="16" t="s">
        <v>23</v>
      </c>
      <c r="S40" s="16" t="s">
        <v>24</v>
      </c>
      <c r="T40" s="16" t="s">
        <v>25</v>
      </c>
      <c r="U40" s="16" t="s">
        <v>26</v>
      </c>
      <c r="V40" s="16" t="s">
        <v>27</v>
      </c>
      <c r="W40" s="17" t="s">
        <v>28</v>
      </c>
      <c r="X40" s="48" t="s">
        <v>29</v>
      </c>
    </row>
    <row r="41" spans="1:24" ht="19" customHeight="1" x14ac:dyDescent="0.2">
      <c r="A41" s="14" t="s">
        <v>131</v>
      </c>
      <c r="B41" s="19">
        <v>1</v>
      </c>
      <c r="C41" s="19">
        <v>0</v>
      </c>
      <c r="D41" s="19">
        <v>1</v>
      </c>
      <c r="E41" s="19"/>
      <c r="F41" s="35"/>
      <c r="G41" s="35"/>
      <c r="H41" s="35"/>
      <c r="I41" s="35"/>
      <c r="J41" s="35"/>
      <c r="K41" s="35"/>
      <c r="L41" s="35"/>
      <c r="M41" s="35"/>
      <c r="N41" s="35"/>
      <c r="O41" s="27"/>
      <c r="P41" s="27"/>
      <c r="Q41" s="27"/>
      <c r="R41" s="35"/>
      <c r="S41" s="35"/>
      <c r="T41" s="35"/>
      <c r="U41" s="35"/>
      <c r="V41" s="35"/>
      <c r="W41" s="35"/>
      <c r="X41" s="19"/>
    </row>
    <row r="42" spans="1:24" ht="19" customHeight="1" x14ac:dyDescent="0.2">
      <c r="A42" s="130" t="s">
        <v>133</v>
      </c>
      <c r="B42" s="13">
        <v>0</v>
      </c>
      <c r="C42" s="13">
        <v>1</v>
      </c>
      <c r="D42" s="13">
        <v>0</v>
      </c>
      <c r="E42" s="13"/>
      <c r="F42" s="13"/>
      <c r="G42" s="13"/>
      <c r="H42" s="13"/>
      <c r="I42" s="13"/>
      <c r="J42" s="13">
        <v>1</v>
      </c>
      <c r="K42" s="13"/>
      <c r="L42" s="13"/>
      <c r="M42" s="13"/>
      <c r="N42" s="13"/>
      <c r="O42" s="41"/>
      <c r="P42" s="41"/>
      <c r="Q42" s="41"/>
      <c r="R42" s="13"/>
      <c r="S42" s="13"/>
      <c r="T42" s="13"/>
      <c r="U42" s="13"/>
      <c r="V42" s="13"/>
      <c r="W42" s="13"/>
      <c r="X42" s="14"/>
    </row>
    <row r="43" spans="1:24" ht="19" customHeight="1" x14ac:dyDescent="0.2">
      <c r="A43" s="130" t="s">
        <v>134</v>
      </c>
      <c r="B43" s="13">
        <v>3</v>
      </c>
      <c r="C43" s="13">
        <v>0</v>
      </c>
      <c r="D43" s="13">
        <v>0</v>
      </c>
      <c r="E43" s="13"/>
      <c r="F43" s="13"/>
      <c r="G43" s="13"/>
      <c r="H43" s="13"/>
      <c r="I43" s="13"/>
      <c r="J43" s="13"/>
      <c r="K43" s="13">
        <v>1</v>
      </c>
      <c r="L43" s="13"/>
      <c r="M43" s="13"/>
      <c r="N43" s="13"/>
      <c r="O43" s="41"/>
      <c r="P43" s="41"/>
      <c r="Q43" s="41"/>
      <c r="R43" s="13"/>
      <c r="S43" s="13"/>
      <c r="T43" s="13"/>
      <c r="U43" s="13"/>
      <c r="V43" s="13"/>
      <c r="W43" s="13"/>
      <c r="X43" s="14"/>
    </row>
    <row r="44" spans="1:24" ht="19" customHeight="1" x14ac:dyDescent="0.2">
      <c r="A44" s="130" t="s">
        <v>134</v>
      </c>
      <c r="B44" s="13">
        <v>3</v>
      </c>
      <c r="C44" s="13">
        <v>0</v>
      </c>
      <c r="D44" s="13">
        <v>0</v>
      </c>
      <c r="E44" s="13"/>
      <c r="F44" s="13"/>
      <c r="G44" s="13"/>
      <c r="H44" s="13">
        <v>1</v>
      </c>
      <c r="I44" s="13">
        <v>2</v>
      </c>
      <c r="J44" s="13"/>
      <c r="K44" s="13"/>
      <c r="L44" s="13"/>
      <c r="M44" s="13"/>
      <c r="N44" s="13">
        <v>1</v>
      </c>
      <c r="O44" s="41"/>
      <c r="P44" s="41"/>
      <c r="Q44" s="41"/>
      <c r="R44" s="13"/>
      <c r="S44" s="13"/>
      <c r="T44" s="13"/>
      <c r="U44" s="13">
        <v>1</v>
      </c>
      <c r="V44" s="13">
        <v>7</v>
      </c>
      <c r="W44" s="13"/>
      <c r="X44" s="14"/>
    </row>
    <row r="45" spans="1:24" ht="19" customHeight="1" x14ac:dyDescent="0.2">
      <c r="A45" s="130" t="s">
        <v>136</v>
      </c>
      <c r="B45" s="13">
        <v>1</v>
      </c>
      <c r="C45" s="13">
        <v>0</v>
      </c>
      <c r="D45" s="13">
        <v>0</v>
      </c>
      <c r="E45" s="13"/>
      <c r="F45" s="13"/>
      <c r="G45" s="13"/>
      <c r="H45" s="13"/>
      <c r="I45" s="13"/>
      <c r="J45" s="13"/>
      <c r="K45" s="13"/>
      <c r="L45" s="13"/>
      <c r="M45" s="13"/>
      <c r="N45" s="13"/>
      <c r="O45" s="41"/>
      <c r="P45" s="41"/>
      <c r="Q45" s="41"/>
      <c r="R45" s="13"/>
      <c r="S45" s="13"/>
      <c r="T45" s="13"/>
      <c r="U45" s="13"/>
      <c r="V45" s="13"/>
      <c r="W45" s="13"/>
      <c r="X45" s="14"/>
    </row>
    <row r="46" spans="1:24" ht="19" customHeight="1" x14ac:dyDescent="0.2">
      <c r="A46" s="130" t="s">
        <v>137</v>
      </c>
      <c r="B46" s="13">
        <v>3</v>
      </c>
      <c r="C46" s="13">
        <v>1</v>
      </c>
      <c r="D46" s="13">
        <v>1</v>
      </c>
      <c r="E46" s="13"/>
      <c r="F46" s="13"/>
      <c r="G46" s="13"/>
      <c r="H46" s="13"/>
      <c r="I46" s="13"/>
      <c r="J46" s="13"/>
      <c r="K46" s="13"/>
      <c r="L46" s="13"/>
      <c r="M46" s="13"/>
      <c r="N46" s="13">
        <v>1</v>
      </c>
      <c r="O46" s="41"/>
      <c r="P46" s="41"/>
      <c r="Q46" s="41"/>
      <c r="R46" s="13"/>
      <c r="S46" s="13"/>
      <c r="T46" s="13"/>
      <c r="U46" s="13">
        <v>1</v>
      </c>
      <c r="V46" s="13">
        <v>4</v>
      </c>
      <c r="W46" s="13"/>
      <c r="X46" s="14"/>
    </row>
    <row r="47" spans="1:24" ht="19" customHeight="1" x14ac:dyDescent="0.2">
      <c r="A47" s="130" t="s">
        <v>138</v>
      </c>
      <c r="B47" s="13">
        <v>1</v>
      </c>
      <c r="C47" s="13">
        <v>0</v>
      </c>
      <c r="D47" s="13">
        <v>1</v>
      </c>
      <c r="E47" s="13"/>
      <c r="F47" s="13"/>
      <c r="G47" s="13"/>
      <c r="H47" s="13">
        <v>1</v>
      </c>
      <c r="I47" s="13"/>
      <c r="J47" s="13"/>
      <c r="K47" s="13"/>
      <c r="L47" s="13"/>
      <c r="M47" s="13"/>
      <c r="N47" s="13"/>
      <c r="O47" s="41"/>
      <c r="P47" s="41"/>
      <c r="Q47" s="41"/>
      <c r="R47" s="13"/>
      <c r="S47" s="13"/>
      <c r="T47" s="13"/>
      <c r="U47" s="13"/>
      <c r="V47" s="13"/>
      <c r="W47" s="13"/>
      <c r="X47" s="14"/>
    </row>
    <row r="48" spans="1:24" ht="19" customHeight="1" x14ac:dyDescent="0.2">
      <c r="A48" s="130" t="s">
        <v>141</v>
      </c>
      <c r="B48" s="13">
        <v>2</v>
      </c>
      <c r="C48" s="13">
        <v>0</v>
      </c>
      <c r="D48" s="13">
        <v>1</v>
      </c>
      <c r="E48" s="13">
        <v>1</v>
      </c>
      <c r="F48" s="13"/>
      <c r="G48" s="13"/>
      <c r="H48" s="13">
        <v>1</v>
      </c>
      <c r="I48" s="13"/>
      <c r="J48" s="13">
        <v>1</v>
      </c>
      <c r="K48" s="13"/>
      <c r="L48" s="13"/>
      <c r="M48" s="13"/>
      <c r="N48" s="13">
        <v>1</v>
      </c>
      <c r="O48" s="41"/>
      <c r="P48" s="41"/>
      <c r="Q48" s="41"/>
      <c r="R48" s="13"/>
      <c r="S48" s="13"/>
      <c r="T48" s="13"/>
      <c r="U48" s="13"/>
      <c r="V48" s="13"/>
      <c r="W48" s="13"/>
      <c r="X48" s="14"/>
    </row>
    <row r="49" spans="1:24" ht="19" customHeight="1" x14ac:dyDescent="0.2">
      <c r="A49" s="130" t="s">
        <v>143</v>
      </c>
      <c r="B49" s="13">
        <v>1</v>
      </c>
      <c r="C49" s="13">
        <v>2</v>
      </c>
      <c r="D49" s="13">
        <v>1</v>
      </c>
      <c r="E49" s="13"/>
      <c r="F49" s="13"/>
      <c r="G49" s="13"/>
      <c r="H49" s="13">
        <v>1</v>
      </c>
      <c r="I49" s="13"/>
      <c r="J49" s="13">
        <v>1</v>
      </c>
      <c r="K49" s="13"/>
      <c r="L49" s="13"/>
      <c r="M49" s="13">
        <v>1</v>
      </c>
      <c r="N49" s="13"/>
      <c r="O49" s="41"/>
      <c r="P49" s="41"/>
      <c r="Q49" s="41"/>
      <c r="R49" s="13"/>
      <c r="S49" s="13"/>
      <c r="T49" s="13"/>
      <c r="U49" s="13"/>
      <c r="V49" s="13"/>
      <c r="W49" s="13"/>
      <c r="X49" s="14"/>
    </row>
    <row r="50" spans="1:24" ht="19" customHeight="1" x14ac:dyDescent="0.2">
      <c r="A50" s="9" t="s">
        <v>144</v>
      </c>
      <c r="B50" s="13">
        <v>3</v>
      </c>
      <c r="C50" s="13">
        <v>1</v>
      </c>
      <c r="D50" s="13">
        <v>1</v>
      </c>
      <c r="E50" s="13"/>
      <c r="F50" s="13"/>
      <c r="G50" s="13"/>
      <c r="H50" s="13"/>
      <c r="I50" s="13">
        <v>1</v>
      </c>
      <c r="J50" s="13"/>
      <c r="K50" s="13">
        <v>1</v>
      </c>
      <c r="L50" s="13"/>
      <c r="M50" s="13"/>
      <c r="N50" s="13"/>
      <c r="O50" s="41"/>
      <c r="P50" s="41"/>
      <c r="Q50" s="41"/>
      <c r="R50" s="13"/>
      <c r="S50" s="13"/>
      <c r="T50" s="13">
        <v>1</v>
      </c>
      <c r="U50" s="13"/>
      <c r="V50" s="13">
        <v>9</v>
      </c>
      <c r="W50" s="13"/>
      <c r="X50" s="14"/>
    </row>
    <row r="51" spans="1:24" ht="19" customHeight="1" x14ac:dyDescent="0.2">
      <c r="A51" s="9" t="s">
        <v>145</v>
      </c>
      <c r="B51" s="13">
        <v>4</v>
      </c>
      <c r="C51" s="13">
        <v>0</v>
      </c>
      <c r="D51" s="13">
        <v>3</v>
      </c>
      <c r="E51" s="13">
        <v>3</v>
      </c>
      <c r="F51" s="13"/>
      <c r="G51" s="13"/>
      <c r="H51" s="13">
        <v>4</v>
      </c>
      <c r="I51" s="13">
        <v>1</v>
      </c>
      <c r="J51" s="13">
        <v>1</v>
      </c>
      <c r="K51" s="13"/>
      <c r="L51" s="13"/>
      <c r="M51" s="13"/>
      <c r="N51" s="13"/>
      <c r="O51" s="41"/>
      <c r="P51" s="41"/>
      <c r="Q51" s="41"/>
      <c r="R51" s="13"/>
      <c r="S51" s="13"/>
      <c r="T51" s="13"/>
      <c r="U51" s="13"/>
      <c r="V51" s="13">
        <v>1</v>
      </c>
      <c r="W51" s="13"/>
      <c r="X51" s="14"/>
    </row>
    <row r="52" spans="1:24" ht="19" customHeight="1" x14ac:dyDescent="0.2">
      <c r="A52" s="9" t="s">
        <v>147</v>
      </c>
      <c r="B52" s="13">
        <v>2</v>
      </c>
      <c r="C52" s="13">
        <v>0</v>
      </c>
      <c r="D52" s="13">
        <v>0</v>
      </c>
      <c r="E52" s="13"/>
      <c r="F52" s="13"/>
      <c r="G52" s="13"/>
      <c r="H52" s="13"/>
      <c r="I52" s="13">
        <v>1</v>
      </c>
      <c r="J52" s="13"/>
      <c r="K52" s="13"/>
      <c r="L52" s="13"/>
      <c r="M52" s="13"/>
      <c r="N52" s="13"/>
      <c r="O52" s="41"/>
      <c r="P52" s="41"/>
      <c r="Q52" s="41"/>
      <c r="R52" s="13"/>
      <c r="S52" s="13"/>
      <c r="T52" s="13"/>
      <c r="U52" s="13"/>
      <c r="V52" s="13">
        <v>2</v>
      </c>
      <c r="W52" s="13"/>
      <c r="X52" s="14"/>
    </row>
    <row r="53" spans="1:24" ht="19" customHeight="1" x14ac:dyDescent="0.2">
      <c r="A53" s="129" t="s">
        <v>147</v>
      </c>
      <c r="B53" s="13">
        <v>2</v>
      </c>
      <c r="C53" s="13">
        <v>0</v>
      </c>
      <c r="D53" s="13">
        <v>0</v>
      </c>
      <c r="E53" s="13"/>
      <c r="F53" s="13"/>
      <c r="G53" s="13"/>
      <c r="H53" s="13"/>
      <c r="I53" s="13">
        <v>2</v>
      </c>
      <c r="J53" s="13"/>
      <c r="K53" s="13"/>
      <c r="L53" s="13"/>
      <c r="M53" s="13"/>
      <c r="N53" s="13"/>
      <c r="O53" s="41"/>
      <c r="P53" s="41"/>
      <c r="Q53" s="41"/>
      <c r="R53" s="13"/>
      <c r="S53" s="13"/>
      <c r="T53" s="13"/>
      <c r="U53" s="13"/>
      <c r="V53" s="13"/>
      <c r="W53" s="13"/>
      <c r="X53" s="14"/>
    </row>
    <row r="54" spans="1:24" ht="19" customHeight="1" x14ac:dyDescent="0.2">
      <c r="A54" s="129" t="s">
        <v>148</v>
      </c>
      <c r="B54" s="13">
        <v>3</v>
      </c>
      <c r="C54" s="13">
        <v>0</v>
      </c>
      <c r="D54" s="13">
        <v>1</v>
      </c>
      <c r="E54" s="13"/>
      <c r="F54" s="13"/>
      <c r="G54" s="13"/>
      <c r="H54" s="13"/>
      <c r="I54" s="13">
        <v>1</v>
      </c>
      <c r="J54" s="13"/>
      <c r="K54" s="13"/>
      <c r="L54" s="13"/>
      <c r="M54" s="13"/>
      <c r="N54" s="13"/>
      <c r="O54" s="41"/>
      <c r="P54" s="41"/>
      <c r="Q54" s="41"/>
      <c r="R54" s="13"/>
      <c r="S54" s="13"/>
      <c r="T54" s="13"/>
      <c r="U54" s="13"/>
      <c r="V54" s="13"/>
      <c r="W54" s="13"/>
      <c r="X54" s="14"/>
    </row>
    <row r="55" spans="1:24" ht="19" customHeight="1" x14ac:dyDescent="0.2">
      <c r="A55" s="9" t="s">
        <v>149</v>
      </c>
      <c r="B55" s="13">
        <v>1</v>
      </c>
      <c r="C55" s="13">
        <v>0</v>
      </c>
      <c r="D55" s="13">
        <v>0</v>
      </c>
      <c r="E55" s="13"/>
      <c r="F55" s="13"/>
      <c r="G55" s="13"/>
      <c r="H55" s="13"/>
      <c r="I55" s="13">
        <v>1</v>
      </c>
      <c r="J55" s="13"/>
      <c r="K55" s="13"/>
      <c r="L55" s="13"/>
      <c r="M55" s="13"/>
      <c r="N55" s="13"/>
      <c r="O55" s="41"/>
      <c r="P55" s="41"/>
      <c r="Q55" s="41"/>
      <c r="R55" s="13"/>
      <c r="S55" s="13"/>
      <c r="T55" s="13"/>
      <c r="U55" s="13"/>
      <c r="V55" s="13"/>
      <c r="W55" s="13"/>
      <c r="X55" s="14"/>
    </row>
    <row r="56" spans="1:24" ht="19" customHeight="1" x14ac:dyDescent="0.2">
      <c r="A56" s="130" t="s">
        <v>159</v>
      </c>
      <c r="B56" s="13">
        <v>1</v>
      </c>
      <c r="C56" s="13">
        <v>1</v>
      </c>
      <c r="D56" s="13">
        <v>0</v>
      </c>
      <c r="E56" s="13"/>
      <c r="F56" s="13"/>
      <c r="G56" s="13"/>
      <c r="H56" s="13"/>
      <c r="I56" s="13"/>
      <c r="J56" s="13"/>
      <c r="K56" s="13"/>
      <c r="L56" s="13"/>
      <c r="M56" s="13"/>
      <c r="N56" s="13"/>
      <c r="O56" s="41"/>
      <c r="P56" s="41"/>
      <c r="Q56" s="41"/>
      <c r="R56" s="13"/>
      <c r="S56" s="13"/>
      <c r="T56" s="13"/>
      <c r="U56" s="13"/>
      <c r="V56" s="13"/>
      <c r="W56" s="13"/>
      <c r="X56" s="14"/>
    </row>
    <row r="57" spans="1:24" ht="19" customHeight="1" x14ac:dyDescent="0.25">
      <c r="A57" s="186" t="s">
        <v>164</v>
      </c>
      <c r="B57" s="13">
        <v>3</v>
      </c>
      <c r="C57" s="13">
        <v>1</v>
      </c>
      <c r="D57" s="13">
        <v>0</v>
      </c>
      <c r="E57" s="13"/>
      <c r="F57" s="13"/>
      <c r="G57" s="13"/>
      <c r="H57" s="13"/>
      <c r="I57" s="13"/>
      <c r="J57" s="13">
        <v>1</v>
      </c>
      <c r="K57" s="13"/>
      <c r="L57" s="13"/>
      <c r="M57" s="13"/>
      <c r="N57" s="13"/>
      <c r="O57" s="41"/>
      <c r="P57" s="41"/>
      <c r="Q57" s="41"/>
      <c r="R57" s="13"/>
      <c r="S57" s="13"/>
      <c r="T57" s="13"/>
      <c r="U57" s="13"/>
      <c r="V57" s="13">
        <v>8</v>
      </c>
      <c r="W57" s="13"/>
      <c r="X57" s="14"/>
    </row>
    <row r="58" spans="1:24" ht="19" customHeight="1" x14ac:dyDescent="0.2">
      <c r="A58" s="189" t="s">
        <v>147</v>
      </c>
      <c r="B58" s="13">
        <v>1</v>
      </c>
      <c r="C58" s="13">
        <v>1</v>
      </c>
      <c r="D58" s="13">
        <v>1</v>
      </c>
      <c r="E58" s="13"/>
      <c r="F58" s="13">
        <v>1</v>
      </c>
      <c r="G58" s="13"/>
      <c r="H58" s="13">
        <v>1</v>
      </c>
      <c r="I58" s="13"/>
      <c r="J58" s="13"/>
      <c r="K58" s="13"/>
      <c r="L58" s="13"/>
      <c r="M58" s="13"/>
      <c r="N58" s="13"/>
      <c r="O58" s="41"/>
      <c r="P58" s="41"/>
      <c r="Q58" s="41"/>
      <c r="R58" s="13"/>
      <c r="S58" s="13"/>
      <c r="T58" s="13"/>
      <c r="U58" s="13"/>
      <c r="V58" s="13"/>
      <c r="W58" s="13"/>
      <c r="X58" s="14"/>
    </row>
    <row r="59" spans="1:24" ht="19" customHeight="1" x14ac:dyDescent="0.2">
      <c r="A59" s="129" t="s">
        <v>154</v>
      </c>
      <c r="B59" s="135">
        <v>1</v>
      </c>
      <c r="C59" s="135">
        <v>0</v>
      </c>
      <c r="D59" s="135">
        <v>0</v>
      </c>
      <c r="E59" s="135"/>
      <c r="F59" s="135"/>
      <c r="G59" s="135"/>
      <c r="H59" s="135"/>
      <c r="I59" s="135">
        <v>1</v>
      </c>
      <c r="J59" s="135"/>
      <c r="K59" s="135"/>
      <c r="L59" s="135"/>
      <c r="M59" s="135"/>
      <c r="N59" s="135"/>
      <c r="O59" s="191"/>
      <c r="P59" s="191"/>
      <c r="Q59" s="191"/>
      <c r="R59" s="135"/>
      <c r="S59" s="135"/>
      <c r="T59" s="135"/>
      <c r="U59" s="135"/>
      <c r="V59" s="135"/>
      <c r="W59" s="135"/>
      <c r="X59" s="192"/>
    </row>
    <row r="60" spans="1:24" ht="19" customHeight="1" x14ac:dyDescent="0.2">
      <c r="A60" s="193" t="s">
        <v>170</v>
      </c>
      <c r="B60" s="135">
        <v>1</v>
      </c>
      <c r="C60" s="135">
        <v>0</v>
      </c>
      <c r="D60" s="135">
        <v>0</v>
      </c>
      <c r="E60" s="135"/>
      <c r="F60" s="135"/>
      <c r="G60" s="135"/>
      <c r="H60" s="135"/>
      <c r="I60" s="135">
        <v>1</v>
      </c>
      <c r="J60" s="135"/>
      <c r="K60" s="135"/>
      <c r="L60" s="135"/>
      <c r="M60" s="135"/>
      <c r="N60" s="135"/>
      <c r="O60" s="191"/>
      <c r="P60" s="191"/>
      <c r="Q60" s="191"/>
      <c r="R60" s="135"/>
      <c r="S60" s="135"/>
      <c r="T60" s="135"/>
      <c r="U60" s="135"/>
      <c r="V60" s="135"/>
      <c r="W60" s="135"/>
      <c r="X60" s="192"/>
    </row>
    <row r="61" spans="1:24" ht="19" customHeight="1" x14ac:dyDescent="0.2">
      <c r="A61" s="129" t="s">
        <v>154</v>
      </c>
      <c r="B61" s="23">
        <v>1</v>
      </c>
      <c r="C61" s="23">
        <v>0</v>
      </c>
      <c r="D61" s="23">
        <v>0</v>
      </c>
      <c r="E61" s="23"/>
      <c r="F61" s="23"/>
      <c r="G61" s="23"/>
      <c r="H61" s="23"/>
      <c r="I61" s="23">
        <v>1</v>
      </c>
      <c r="J61" s="23"/>
      <c r="K61" s="23"/>
      <c r="L61" s="23"/>
      <c r="M61" s="23"/>
      <c r="N61" s="23"/>
      <c r="O61" s="24"/>
      <c r="P61" s="24"/>
      <c r="Q61" s="24"/>
      <c r="R61" s="23"/>
      <c r="S61" s="23"/>
      <c r="T61" s="23"/>
      <c r="U61" s="23"/>
      <c r="V61" s="23"/>
      <c r="W61" s="23"/>
      <c r="X61" s="25"/>
    </row>
    <row r="62" spans="1:24" ht="17" customHeight="1" x14ac:dyDescent="0.2">
      <c r="A62" s="20" t="s">
        <v>31</v>
      </c>
      <c r="B62" s="35">
        <f t="shared" ref="B62:N62" si="1">SUM(B41:B61)</f>
        <v>38</v>
      </c>
      <c r="C62" s="35">
        <f t="shared" si="1"/>
        <v>8</v>
      </c>
      <c r="D62" s="35">
        <f t="shared" si="1"/>
        <v>11</v>
      </c>
      <c r="E62" s="35">
        <f t="shared" si="1"/>
        <v>4</v>
      </c>
      <c r="F62" s="35">
        <f t="shared" si="1"/>
        <v>1</v>
      </c>
      <c r="G62" s="35">
        <f t="shared" si="1"/>
        <v>0</v>
      </c>
      <c r="H62" s="35">
        <f t="shared" si="1"/>
        <v>9</v>
      </c>
      <c r="I62" s="35">
        <f t="shared" si="1"/>
        <v>12</v>
      </c>
      <c r="J62" s="35">
        <f t="shared" si="1"/>
        <v>5</v>
      </c>
      <c r="K62" s="35">
        <f t="shared" si="1"/>
        <v>2</v>
      </c>
      <c r="L62" s="35">
        <f t="shared" si="1"/>
        <v>0</v>
      </c>
      <c r="M62" s="35">
        <f t="shared" si="1"/>
        <v>1</v>
      </c>
      <c r="N62" s="35">
        <f t="shared" si="1"/>
        <v>3</v>
      </c>
      <c r="O62" s="27">
        <f>(D62+J62+K62+N62)/(B62+J62+K62+M62)</f>
        <v>0.45652173913043476</v>
      </c>
      <c r="P62" s="27">
        <f>($D62+$E62+($F62*2)+(G62*3))/$B62</f>
        <v>0.44736842105263158</v>
      </c>
      <c r="Q62" s="27">
        <f>D62/B62</f>
        <v>0.28947368421052633</v>
      </c>
      <c r="R62" s="35">
        <f>SUM(R41:R61)</f>
        <v>0</v>
      </c>
      <c r="S62" s="35">
        <f>SUM(S41:S61)</f>
        <v>0</v>
      </c>
      <c r="T62" s="35">
        <f>SUM(T41:T61)</f>
        <v>1</v>
      </c>
      <c r="U62" s="35">
        <f>SUM(U41:U61)</f>
        <v>2</v>
      </c>
      <c r="V62" s="35">
        <f>SUM(V41:V61)</f>
        <v>31</v>
      </c>
      <c r="W62" s="27">
        <f>(U62+V62)/(T62+U62+V62)</f>
        <v>0.97058823529411764</v>
      </c>
      <c r="X62" s="27">
        <f>(D62-G62)/(B62-I62-G62+M62)</f>
        <v>0.40740740740740738</v>
      </c>
    </row>
    <row r="63" spans="1:24" ht="19" customHeight="1" x14ac:dyDescent="0.2">
      <c r="A63" s="13"/>
      <c r="B63" s="13"/>
      <c r="C63" s="13"/>
      <c r="D63" s="13"/>
      <c r="E63" s="13"/>
      <c r="F63" s="13"/>
      <c r="G63" s="13"/>
      <c r="H63" s="13"/>
      <c r="I63" s="13"/>
      <c r="J63" s="13"/>
      <c r="K63" s="13"/>
      <c r="L63" s="13"/>
      <c r="M63" s="13"/>
      <c r="N63" s="13"/>
      <c r="O63" s="13"/>
      <c r="P63" s="13"/>
      <c r="Q63" s="13"/>
      <c r="R63" s="13"/>
      <c r="S63" s="13"/>
      <c r="T63" s="13"/>
      <c r="U63" s="13"/>
      <c r="V63" s="13"/>
      <c r="W63" s="14"/>
      <c r="X63" s="14"/>
    </row>
  </sheetData>
  <pageMargins left="0.75" right="0.75" top="1" bottom="1" header="0.5" footer="0.5"/>
  <pageSetup orientation="portrait"/>
  <headerFooter>
    <oddHeader>&amp;L&amp;"Geneva,Regular"&amp;10&amp;K000000Young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2"/>
  <sheetViews>
    <sheetView showGridLines="0" topLeftCell="A2" workbookViewId="0">
      <selection activeCell="AA52" sqref="Y52:AA53"/>
    </sheetView>
  </sheetViews>
  <sheetFormatPr baseColWidth="10" defaultColWidth="8.125" defaultRowHeight="13" customHeight="1" x14ac:dyDescent="0.2"/>
  <cols>
    <col min="1" max="1" width="12.875" style="5" customWidth="1"/>
    <col min="2" max="2" width="2.125" style="5" customWidth="1"/>
    <col min="3" max="4" width="2" style="5" customWidth="1"/>
    <col min="5" max="5" width="3.5" style="5" customWidth="1"/>
    <col min="6" max="6" width="4.75" style="5" customWidth="1"/>
    <col min="7" max="7" width="2.25" style="5" bestFit="1" customWidth="1"/>
    <col min="8" max="8" width="2" style="5" customWidth="1"/>
    <col min="9" max="9" width="2.375" style="5" bestFit="1" customWidth="1"/>
    <col min="10" max="10" width="2.25" style="5" bestFit="1" customWidth="1"/>
    <col min="11" max="11" width="2.75" style="5" customWidth="1"/>
    <col min="12" max="12" width="3" style="5" customWidth="1"/>
    <col min="13" max="13" width="2.375" style="5" customWidth="1"/>
    <col min="14" max="14" width="3.625" style="5" customWidth="1"/>
    <col min="15" max="15" width="4.625" style="5" customWidth="1"/>
    <col min="16" max="16" width="5.375" style="5" customWidth="1"/>
    <col min="17" max="17" width="3.625" style="5" customWidth="1"/>
    <col min="18" max="19" width="2" style="5" customWidth="1"/>
    <col min="20" max="20" width="1.5" style="5" customWidth="1"/>
    <col min="21" max="22" width="1.875" style="5" customWidth="1"/>
    <col min="23" max="23" width="4.125" style="5" customWidth="1"/>
    <col min="24" max="24" width="3.625" style="5" customWidth="1"/>
    <col min="25" max="256" width="8.125" customWidth="1"/>
  </cols>
  <sheetData>
    <row r="1" spans="1:24" ht="21" customHeight="1" x14ac:dyDescent="0.2">
      <c r="A1" s="10" t="s">
        <v>68</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ht="19" customHeight="1" x14ac:dyDescent="0.2">
      <c r="A4" s="130" t="s">
        <v>134</v>
      </c>
      <c r="B4" s="20">
        <v>0</v>
      </c>
      <c r="C4" s="20">
        <v>0</v>
      </c>
      <c r="D4" s="20">
        <v>0</v>
      </c>
      <c r="E4" s="20"/>
      <c r="F4" s="20"/>
      <c r="G4" s="20"/>
      <c r="H4" s="20"/>
      <c r="I4" s="20"/>
      <c r="J4" s="20">
        <v>1</v>
      </c>
      <c r="K4" s="20"/>
      <c r="L4" s="20"/>
      <c r="M4" s="20"/>
      <c r="N4" s="20"/>
      <c r="O4" s="20"/>
      <c r="P4" s="20"/>
      <c r="Q4" s="20"/>
      <c r="R4" s="20"/>
      <c r="S4" s="20"/>
      <c r="T4" s="20"/>
      <c r="U4" s="20"/>
      <c r="V4" s="20"/>
      <c r="W4" s="19"/>
      <c r="X4" s="19"/>
    </row>
    <row r="5" spans="1:24" ht="19" customHeight="1" x14ac:dyDescent="0.2">
      <c r="A5" s="129" t="s">
        <v>135</v>
      </c>
      <c r="B5" s="12">
        <v>0</v>
      </c>
      <c r="C5" s="12">
        <v>0</v>
      </c>
      <c r="D5" s="12">
        <v>0</v>
      </c>
      <c r="E5" s="12"/>
      <c r="F5" s="12"/>
      <c r="G5" s="12"/>
      <c r="H5" s="12">
        <v>1</v>
      </c>
      <c r="I5" s="12"/>
      <c r="J5" s="12"/>
      <c r="K5" s="12"/>
      <c r="L5" s="12"/>
      <c r="M5" s="12"/>
      <c r="N5" s="12"/>
      <c r="O5" s="12"/>
      <c r="P5" s="12"/>
      <c r="Q5" s="12"/>
      <c r="R5" s="12"/>
      <c r="S5" s="12"/>
      <c r="T5" s="12"/>
      <c r="U5" s="12"/>
      <c r="V5" s="12"/>
      <c r="W5" s="14"/>
      <c r="X5" s="14"/>
    </row>
    <row r="6" spans="1:24" ht="19" customHeight="1" x14ac:dyDescent="0.2">
      <c r="A6" s="130" t="s">
        <v>138</v>
      </c>
      <c r="B6" s="12">
        <v>0</v>
      </c>
      <c r="C6" s="12">
        <v>1</v>
      </c>
      <c r="D6" s="12">
        <v>0</v>
      </c>
      <c r="E6" s="12"/>
      <c r="F6" s="12"/>
      <c r="G6" s="12"/>
      <c r="H6" s="12"/>
      <c r="I6" s="12"/>
      <c r="J6" s="12">
        <v>1</v>
      </c>
      <c r="K6" s="12"/>
      <c r="L6" s="12"/>
      <c r="M6" s="12"/>
      <c r="N6" s="12"/>
      <c r="O6" s="12"/>
      <c r="P6" s="12"/>
      <c r="Q6" s="12"/>
      <c r="R6" s="12"/>
      <c r="S6" s="12"/>
      <c r="T6" s="12"/>
      <c r="U6" s="12"/>
      <c r="V6" s="12"/>
      <c r="W6" s="14"/>
      <c r="X6" s="14"/>
    </row>
    <row r="7" spans="1:24" ht="19" customHeight="1" x14ac:dyDescent="0.2">
      <c r="A7" s="130" t="s">
        <v>138</v>
      </c>
      <c r="B7" s="12">
        <v>3</v>
      </c>
      <c r="C7" s="12">
        <v>0</v>
      </c>
      <c r="D7" s="12">
        <v>0</v>
      </c>
      <c r="E7" s="12"/>
      <c r="F7" s="12"/>
      <c r="G7" s="12"/>
      <c r="H7" s="12"/>
      <c r="I7" s="12"/>
      <c r="J7" s="12"/>
      <c r="K7" s="12"/>
      <c r="L7" s="12"/>
      <c r="M7" s="12"/>
      <c r="N7" s="12">
        <v>1</v>
      </c>
      <c r="O7" s="12"/>
      <c r="P7" s="12"/>
      <c r="Q7" s="12"/>
      <c r="R7" s="12"/>
      <c r="S7" s="12"/>
      <c r="T7" s="12"/>
      <c r="U7" s="12"/>
      <c r="V7" s="12"/>
      <c r="W7" s="14"/>
      <c r="X7" s="14"/>
    </row>
    <row r="8" spans="1:24" ht="19" customHeight="1" x14ac:dyDescent="0.2">
      <c r="A8" s="130" t="s">
        <v>143</v>
      </c>
      <c r="B8" s="12">
        <v>1</v>
      </c>
      <c r="C8" s="12">
        <v>0</v>
      </c>
      <c r="D8" s="12">
        <v>0</v>
      </c>
      <c r="E8" s="12"/>
      <c r="F8" s="12"/>
      <c r="G8" s="12"/>
      <c r="H8" s="12"/>
      <c r="I8" s="12">
        <v>1</v>
      </c>
      <c r="J8" s="12"/>
      <c r="K8" s="12"/>
      <c r="L8" s="12"/>
      <c r="M8" s="12"/>
      <c r="N8" s="12"/>
      <c r="O8" s="12"/>
      <c r="P8" s="12"/>
      <c r="Q8" s="12"/>
      <c r="R8" s="12"/>
      <c r="S8" s="12"/>
      <c r="T8" s="12"/>
      <c r="U8" s="12"/>
      <c r="V8" s="12"/>
      <c r="W8" s="14"/>
      <c r="X8" s="14"/>
    </row>
    <row r="9" spans="1:24" ht="19" customHeight="1" x14ac:dyDescent="0.2">
      <c r="A9" s="174" t="s">
        <v>148</v>
      </c>
      <c r="B9" s="12">
        <v>1</v>
      </c>
      <c r="C9" s="12">
        <v>0</v>
      </c>
      <c r="D9" s="12">
        <v>0</v>
      </c>
      <c r="E9" s="12"/>
      <c r="F9" s="12"/>
      <c r="G9" s="12"/>
      <c r="H9" s="12"/>
      <c r="I9" s="12">
        <v>1</v>
      </c>
      <c r="J9" s="12"/>
      <c r="K9" s="12"/>
      <c r="L9" s="12"/>
      <c r="M9" s="12"/>
      <c r="N9" s="12"/>
      <c r="O9" s="12"/>
      <c r="P9" s="12"/>
      <c r="Q9" s="12"/>
      <c r="R9" s="12"/>
      <c r="S9" s="12"/>
      <c r="T9" s="12"/>
      <c r="U9" s="12"/>
      <c r="V9" s="12"/>
      <c r="W9" s="14"/>
      <c r="X9" s="14"/>
    </row>
    <row r="10" spans="1:24" ht="19" customHeight="1" x14ac:dyDescent="0.2">
      <c r="A10" s="129" t="s">
        <v>161</v>
      </c>
      <c r="B10" s="12">
        <v>0</v>
      </c>
      <c r="C10" s="12">
        <v>0</v>
      </c>
      <c r="D10" s="12">
        <v>0</v>
      </c>
      <c r="E10" s="12"/>
      <c r="F10" s="12"/>
      <c r="G10" s="12"/>
      <c r="H10" s="12"/>
      <c r="I10" s="12"/>
      <c r="J10" s="12">
        <v>1</v>
      </c>
      <c r="K10" s="12"/>
      <c r="L10" s="12"/>
      <c r="M10" s="12"/>
      <c r="N10" s="12"/>
      <c r="O10" s="12"/>
      <c r="P10" s="12"/>
      <c r="Q10" s="12"/>
      <c r="R10" s="12"/>
      <c r="S10" s="12"/>
      <c r="T10" s="12"/>
      <c r="U10" s="12"/>
      <c r="V10" s="12"/>
      <c r="W10" s="14"/>
      <c r="X10" s="14"/>
    </row>
    <row r="11" spans="1:24" ht="19" customHeight="1" x14ac:dyDescent="0.2">
      <c r="A11" s="14" t="s">
        <v>166</v>
      </c>
      <c r="B11" s="12"/>
      <c r="C11" s="12"/>
      <c r="D11" s="12"/>
      <c r="E11" s="12"/>
      <c r="F11" s="12"/>
      <c r="G11" s="12"/>
      <c r="H11" s="12"/>
      <c r="I11" s="12"/>
      <c r="J11" s="12"/>
      <c r="K11" s="12"/>
      <c r="L11" s="12"/>
      <c r="M11" s="12"/>
      <c r="N11" s="12"/>
      <c r="O11" s="12"/>
      <c r="P11" s="12"/>
      <c r="Q11" s="12"/>
      <c r="R11" s="12"/>
      <c r="S11" s="12"/>
      <c r="T11" s="12">
        <v>1</v>
      </c>
      <c r="U11" s="12"/>
      <c r="V11" s="12"/>
      <c r="W11" s="14"/>
      <c r="X11" s="14"/>
    </row>
    <row r="12" spans="1:24" ht="19" customHeight="1" x14ac:dyDescent="0.2">
      <c r="A12" s="129" t="s">
        <v>154</v>
      </c>
      <c r="B12" s="12"/>
      <c r="C12" s="12"/>
      <c r="D12" s="12"/>
      <c r="E12" s="12"/>
      <c r="F12" s="12"/>
      <c r="G12" s="12"/>
      <c r="H12" s="12"/>
      <c r="I12" s="12"/>
      <c r="J12" s="12"/>
      <c r="K12" s="12"/>
      <c r="L12" s="12"/>
      <c r="M12" s="12"/>
      <c r="N12" s="12"/>
      <c r="O12" s="12"/>
      <c r="P12" s="12"/>
      <c r="Q12" s="12"/>
      <c r="R12" s="12"/>
      <c r="S12" s="12"/>
      <c r="T12" s="12"/>
      <c r="U12" s="12">
        <v>1</v>
      </c>
      <c r="V12" s="12"/>
      <c r="W12" s="14"/>
      <c r="X12" s="14"/>
    </row>
    <row r="13" spans="1:24" ht="19" customHeight="1" x14ac:dyDescent="0.2">
      <c r="A13" s="9"/>
      <c r="B13" s="12"/>
      <c r="C13" s="12"/>
      <c r="D13" s="12"/>
      <c r="E13" s="12"/>
      <c r="F13" s="12"/>
      <c r="G13" s="12"/>
      <c r="H13" s="12"/>
      <c r="I13" s="12"/>
      <c r="J13" s="12"/>
      <c r="K13" s="12"/>
      <c r="L13" s="12"/>
      <c r="M13" s="12"/>
      <c r="N13" s="12"/>
      <c r="O13" s="12"/>
      <c r="P13" s="12"/>
      <c r="Q13" s="12"/>
      <c r="R13" s="12"/>
      <c r="S13" s="12"/>
      <c r="T13" s="12"/>
      <c r="U13" s="12"/>
      <c r="V13" s="12"/>
      <c r="W13" s="14"/>
      <c r="X13" s="14"/>
    </row>
    <row r="14" spans="1:24" ht="19" customHeight="1" x14ac:dyDescent="0.2">
      <c r="A14" s="38"/>
      <c r="B14" s="12"/>
      <c r="C14" s="12"/>
      <c r="D14" s="12"/>
      <c r="E14" s="12"/>
      <c r="F14" s="12"/>
      <c r="G14" s="12"/>
      <c r="H14" s="12"/>
      <c r="I14" s="12"/>
      <c r="J14" s="12"/>
      <c r="K14" s="12"/>
      <c r="L14" s="12"/>
      <c r="M14" s="12"/>
      <c r="N14" s="12"/>
      <c r="O14" s="12"/>
      <c r="P14" s="12"/>
      <c r="Q14" s="12"/>
      <c r="R14" s="12"/>
      <c r="S14" s="12"/>
      <c r="T14" s="12"/>
      <c r="U14" s="12"/>
      <c r="V14" s="12"/>
      <c r="W14" s="14"/>
      <c r="X14" s="14"/>
    </row>
    <row r="15" spans="1:24" ht="19" customHeight="1" x14ac:dyDescent="0.2">
      <c r="A15" s="50"/>
      <c r="B15" s="13"/>
      <c r="C15" s="13"/>
      <c r="D15" s="13"/>
      <c r="E15" s="13"/>
      <c r="F15" s="13"/>
      <c r="G15" s="13"/>
      <c r="H15" s="13"/>
      <c r="I15" s="13"/>
      <c r="J15" s="13"/>
      <c r="K15" s="13"/>
      <c r="L15" s="13"/>
      <c r="M15" s="13"/>
      <c r="N15" s="13"/>
      <c r="O15" s="41"/>
      <c r="P15" s="41"/>
      <c r="Q15" s="41"/>
      <c r="R15" s="13"/>
      <c r="S15" s="13"/>
      <c r="T15" s="13"/>
      <c r="U15" s="13"/>
      <c r="V15" s="13"/>
      <c r="W15" s="13"/>
      <c r="X15" s="14"/>
    </row>
    <row r="16" spans="1:24" ht="19" customHeight="1" x14ac:dyDescent="0.2">
      <c r="A16" s="22"/>
      <c r="B16" s="23"/>
      <c r="C16" s="23"/>
      <c r="D16" s="23"/>
      <c r="E16" s="23"/>
      <c r="F16" s="23"/>
      <c r="G16" s="23"/>
      <c r="H16" s="23"/>
      <c r="I16" s="23"/>
      <c r="J16" s="23"/>
      <c r="K16" s="23"/>
      <c r="L16" s="23"/>
      <c r="M16" s="23"/>
      <c r="N16" s="23"/>
      <c r="O16" s="24"/>
      <c r="P16" s="24"/>
      <c r="Q16" s="24"/>
      <c r="R16" s="23"/>
      <c r="S16" s="23"/>
      <c r="T16" s="23"/>
      <c r="U16" s="23"/>
      <c r="V16" s="23"/>
      <c r="W16" s="23"/>
      <c r="X16" s="25"/>
    </row>
    <row r="17" spans="1:24" ht="17" customHeight="1" x14ac:dyDescent="0.2">
      <c r="A17" s="26" t="s">
        <v>31</v>
      </c>
      <c r="B17" s="20">
        <f t="shared" ref="B17:N17" si="0">SUM(B4:B16)</f>
        <v>5</v>
      </c>
      <c r="C17" s="20">
        <f t="shared" si="0"/>
        <v>1</v>
      </c>
      <c r="D17" s="20">
        <f t="shared" si="0"/>
        <v>0</v>
      </c>
      <c r="E17" s="20">
        <f t="shared" si="0"/>
        <v>0</v>
      </c>
      <c r="F17" s="20">
        <f t="shared" si="0"/>
        <v>0</v>
      </c>
      <c r="G17" s="20">
        <f t="shared" si="0"/>
        <v>0</v>
      </c>
      <c r="H17" s="20">
        <f t="shared" si="0"/>
        <v>1</v>
      </c>
      <c r="I17" s="20">
        <f t="shared" si="0"/>
        <v>2</v>
      </c>
      <c r="J17" s="20">
        <f t="shared" si="0"/>
        <v>3</v>
      </c>
      <c r="K17" s="20">
        <f t="shared" si="0"/>
        <v>0</v>
      </c>
      <c r="L17" s="20">
        <f t="shared" si="0"/>
        <v>0</v>
      </c>
      <c r="M17" s="20">
        <f t="shared" si="0"/>
        <v>0</v>
      </c>
      <c r="N17" s="20">
        <f t="shared" si="0"/>
        <v>1</v>
      </c>
      <c r="O17" s="27">
        <f>(D17+J17+K17+N17)/(B17+J17+K17)</f>
        <v>0.5</v>
      </c>
      <c r="P17" s="27">
        <f>($D17+$E17+($F17*2)+(G17*3))/$B17</f>
        <v>0</v>
      </c>
      <c r="Q17" s="27">
        <f>D17/B17</f>
        <v>0</v>
      </c>
      <c r="R17" s="20">
        <f>SUM(R4:R16)</f>
        <v>0</v>
      </c>
      <c r="S17" s="20">
        <f>SUM(S4:S16)</f>
        <v>0</v>
      </c>
      <c r="T17" s="20">
        <f>SUM(T4:T16)</f>
        <v>1</v>
      </c>
      <c r="U17" s="20">
        <f>SUM(U4:U16)</f>
        <v>1</v>
      </c>
      <c r="V17" s="20">
        <f>SUM(V4:V16)</f>
        <v>0</v>
      </c>
      <c r="W17" s="27">
        <f>(U17+V17)/(T17+U17+V17)</f>
        <v>0.5</v>
      </c>
      <c r="X17" s="27">
        <f>(D17-G17)/(B17-I17+M17)</f>
        <v>0</v>
      </c>
    </row>
    <row r="18" spans="1:24" ht="19" customHeight="1" x14ac:dyDescent="0.2">
      <c r="A18" s="28"/>
      <c r="B18" s="13"/>
      <c r="C18" s="13"/>
      <c r="D18" s="13"/>
      <c r="E18" s="13"/>
      <c r="F18" s="13"/>
      <c r="G18" s="13"/>
      <c r="H18" s="13"/>
      <c r="I18" s="13"/>
      <c r="J18" s="13"/>
      <c r="K18" s="13"/>
      <c r="L18" s="13"/>
      <c r="M18" s="13"/>
      <c r="N18" s="13"/>
      <c r="O18" s="13"/>
      <c r="P18" s="13"/>
      <c r="Q18" s="13"/>
      <c r="R18" s="13"/>
      <c r="S18" s="13"/>
      <c r="T18" s="13"/>
      <c r="U18" s="13"/>
      <c r="V18" s="13"/>
      <c r="W18" s="14"/>
      <c r="X18" s="14"/>
    </row>
    <row r="19" spans="1:24" ht="19" customHeight="1" x14ac:dyDescent="0.2">
      <c r="A19" s="28"/>
      <c r="B19" s="13"/>
      <c r="C19" s="13"/>
      <c r="D19" s="13"/>
      <c r="E19" s="13"/>
      <c r="F19" s="13"/>
      <c r="G19" s="13"/>
      <c r="H19" s="13"/>
      <c r="I19" s="13"/>
      <c r="J19" s="13"/>
      <c r="K19" s="13"/>
      <c r="L19" s="13"/>
      <c r="M19" s="13"/>
      <c r="N19" s="13"/>
      <c r="O19" s="13"/>
      <c r="P19" s="13"/>
      <c r="Q19" s="13"/>
      <c r="R19" s="13"/>
      <c r="S19" s="13"/>
      <c r="T19" s="13"/>
      <c r="U19" s="13"/>
      <c r="V19" s="13"/>
      <c r="W19" s="14"/>
      <c r="X19" s="14"/>
    </row>
    <row r="20" spans="1:24" ht="19" customHeight="1" x14ac:dyDescent="0.2">
      <c r="A20" s="21" t="s">
        <v>32</v>
      </c>
      <c r="B20" s="13"/>
      <c r="C20" s="13"/>
      <c r="D20" s="13"/>
      <c r="E20" s="13"/>
      <c r="F20" s="13"/>
      <c r="G20" s="13"/>
      <c r="H20" s="13"/>
      <c r="I20" s="13"/>
      <c r="J20" s="13"/>
      <c r="K20" s="13"/>
      <c r="L20" s="13"/>
      <c r="M20" s="13"/>
      <c r="N20" s="13"/>
      <c r="O20" s="13"/>
      <c r="P20" s="13"/>
      <c r="Q20" s="13"/>
      <c r="R20" s="13"/>
      <c r="S20" s="13"/>
      <c r="T20" s="13"/>
      <c r="U20" s="13"/>
      <c r="V20" s="13"/>
      <c r="W20" s="14"/>
      <c r="X20" s="14"/>
    </row>
    <row r="21" spans="1:24" ht="19" customHeight="1" x14ac:dyDescent="0.2">
      <c r="A21" s="29" t="s">
        <v>6</v>
      </c>
      <c r="B21" s="16" t="s">
        <v>33</v>
      </c>
      <c r="C21" s="16" t="s">
        <v>34</v>
      </c>
      <c r="D21" s="16" t="s">
        <v>35</v>
      </c>
      <c r="E21" s="16" t="s">
        <v>36</v>
      </c>
      <c r="F21" s="16" t="s">
        <v>37</v>
      </c>
      <c r="G21" s="16" t="s">
        <v>8</v>
      </c>
      <c r="H21" s="16" t="s">
        <v>9</v>
      </c>
      <c r="I21" s="16" t="s">
        <v>14</v>
      </c>
      <c r="J21" s="16" t="s">
        <v>15</v>
      </c>
      <c r="K21" s="16" t="s">
        <v>16</v>
      </c>
      <c r="L21" s="16" t="s">
        <v>38</v>
      </c>
      <c r="M21" s="16" t="s">
        <v>39</v>
      </c>
      <c r="N21" s="16" t="s">
        <v>40</v>
      </c>
      <c r="O21" s="16" t="s">
        <v>41</v>
      </c>
      <c r="P21" s="16" t="s">
        <v>7</v>
      </c>
      <c r="Q21" s="16" t="s">
        <v>42</v>
      </c>
      <c r="R21" s="30"/>
      <c r="S21" s="13"/>
      <c r="T21" s="13"/>
      <c r="U21" s="13"/>
      <c r="V21" s="13"/>
      <c r="W21" s="14"/>
      <c r="X21" s="14"/>
    </row>
    <row r="22" spans="1:24" ht="19" customHeight="1" x14ac:dyDescent="0.2">
      <c r="A22" s="14" t="s">
        <v>166</v>
      </c>
      <c r="B22" s="20">
        <v>1</v>
      </c>
      <c r="C22" s="20"/>
      <c r="D22" s="20"/>
      <c r="E22" s="20"/>
      <c r="F22" s="20">
        <v>0.67</v>
      </c>
      <c r="G22" s="20">
        <v>1</v>
      </c>
      <c r="H22" s="20">
        <v>2</v>
      </c>
      <c r="I22" s="20">
        <v>1</v>
      </c>
      <c r="J22" s="20"/>
      <c r="K22" s="20"/>
      <c r="L22" s="20"/>
      <c r="M22" s="20">
        <v>1</v>
      </c>
      <c r="N22" s="20"/>
      <c r="O22" s="20"/>
      <c r="P22" s="20"/>
      <c r="Q22" s="20">
        <v>27</v>
      </c>
      <c r="R22" s="19"/>
      <c r="S22" s="14"/>
      <c r="T22" s="13"/>
      <c r="U22" s="13"/>
      <c r="V22" s="13"/>
      <c r="W22" s="14"/>
      <c r="X22" s="14"/>
    </row>
    <row r="23" spans="1:24" ht="19" customHeight="1" x14ac:dyDescent="0.2">
      <c r="A23" s="129" t="s">
        <v>154</v>
      </c>
      <c r="B23" s="12">
        <v>1</v>
      </c>
      <c r="C23" s="12"/>
      <c r="D23" s="12"/>
      <c r="E23" s="12">
        <v>1</v>
      </c>
      <c r="F23" s="12">
        <v>2</v>
      </c>
      <c r="G23" s="12">
        <v>1</v>
      </c>
      <c r="H23" s="12">
        <v>3</v>
      </c>
      <c r="I23" s="12">
        <v>3</v>
      </c>
      <c r="J23" s="12">
        <v>2</v>
      </c>
      <c r="K23" s="12">
        <v>2</v>
      </c>
      <c r="L23" s="12"/>
      <c r="M23" s="12">
        <v>1</v>
      </c>
      <c r="N23" s="12"/>
      <c r="O23" s="12"/>
      <c r="P23" s="12">
        <v>11</v>
      </c>
      <c r="Q23" s="12">
        <v>44</v>
      </c>
      <c r="R23" s="14"/>
      <c r="S23" s="14"/>
      <c r="T23" s="13"/>
      <c r="U23" s="14"/>
      <c r="V23" s="14"/>
      <c r="W23" s="14"/>
      <c r="X23" s="14"/>
    </row>
    <row r="24" spans="1:24" ht="19" customHeight="1" x14ac:dyDescent="0.2">
      <c r="A24" s="9"/>
      <c r="B24" s="12"/>
      <c r="C24" s="12"/>
      <c r="D24" s="12"/>
      <c r="E24" s="12"/>
      <c r="F24" s="12"/>
      <c r="G24" s="12"/>
      <c r="H24" s="12"/>
      <c r="I24" s="12"/>
      <c r="J24" s="12"/>
      <c r="K24" s="12"/>
      <c r="L24" s="12"/>
      <c r="M24" s="12"/>
      <c r="N24" s="12"/>
      <c r="O24" s="12"/>
      <c r="P24" s="12"/>
      <c r="Q24" s="12"/>
      <c r="R24" s="14"/>
      <c r="S24" s="14"/>
      <c r="T24" s="13"/>
      <c r="U24" s="14"/>
      <c r="V24" s="14"/>
      <c r="W24" s="14"/>
      <c r="X24" s="14"/>
    </row>
    <row r="25" spans="1:24" ht="19" customHeight="1" x14ac:dyDescent="0.2">
      <c r="A25" s="9"/>
      <c r="B25" s="12"/>
      <c r="C25" s="12"/>
      <c r="D25" s="12"/>
      <c r="E25" s="12"/>
      <c r="F25" s="12"/>
      <c r="G25" s="12"/>
      <c r="H25" s="12"/>
      <c r="I25" s="12"/>
      <c r="J25" s="12"/>
      <c r="K25" s="12"/>
      <c r="L25" s="12"/>
      <c r="M25" s="12"/>
      <c r="N25" s="12"/>
      <c r="O25" s="12"/>
      <c r="P25" s="12"/>
      <c r="Q25" s="12"/>
      <c r="R25" s="14"/>
      <c r="S25" s="14"/>
      <c r="T25" s="13"/>
      <c r="U25" s="14"/>
      <c r="V25" s="14"/>
      <c r="W25" s="14"/>
      <c r="X25" s="14"/>
    </row>
    <row r="26" spans="1:24" ht="19" customHeight="1" x14ac:dyDescent="0.2">
      <c r="A26" s="9"/>
      <c r="B26" s="12"/>
      <c r="C26" s="12"/>
      <c r="D26" s="12"/>
      <c r="E26" s="12"/>
      <c r="F26" s="12"/>
      <c r="G26" s="12"/>
      <c r="H26" s="12"/>
      <c r="I26" s="12"/>
      <c r="J26" s="12"/>
      <c r="K26" s="12"/>
      <c r="L26" s="12"/>
      <c r="M26" s="12"/>
      <c r="N26" s="12"/>
      <c r="O26" s="12"/>
      <c r="P26" s="12"/>
      <c r="Q26" s="12"/>
      <c r="R26" s="14"/>
      <c r="S26" s="14"/>
      <c r="T26" s="13"/>
      <c r="U26" s="14"/>
      <c r="V26" s="14"/>
      <c r="W26" s="14"/>
      <c r="X26" s="14"/>
    </row>
    <row r="27" spans="1:24" ht="19" customHeight="1" x14ac:dyDescent="0.2">
      <c r="A27" s="14"/>
      <c r="B27" s="12"/>
      <c r="C27" s="12"/>
      <c r="D27" s="12"/>
      <c r="E27" s="12"/>
      <c r="F27" s="12"/>
      <c r="G27" s="12"/>
      <c r="H27" s="12"/>
      <c r="I27" s="12"/>
      <c r="J27" s="12"/>
      <c r="K27" s="12"/>
      <c r="L27" s="12"/>
      <c r="M27" s="12"/>
      <c r="N27" s="12"/>
      <c r="O27" s="12"/>
      <c r="P27" s="12"/>
      <c r="Q27" s="12"/>
      <c r="R27" s="14"/>
      <c r="S27" s="14"/>
      <c r="T27" s="13"/>
      <c r="U27" s="14"/>
      <c r="V27" s="14"/>
      <c r="W27" s="14"/>
      <c r="X27" s="14"/>
    </row>
    <row r="28" spans="1:24" ht="19" customHeight="1" x14ac:dyDescent="0.2">
      <c r="A28" s="9"/>
      <c r="B28" s="12"/>
      <c r="C28" s="12"/>
      <c r="D28" s="12"/>
      <c r="E28" s="12"/>
      <c r="F28" s="12"/>
      <c r="G28" s="12"/>
      <c r="H28" s="12"/>
      <c r="I28" s="12"/>
      <c r="J28" s="12"/>
      <c r="K28" s="12"/>
      <c r="L28" s="12"/>
      <c r="M28" s="12"/>
      <c r="N28" s="12"/>
      <c r="O28" s="12"/>
      <c r="P28" s="12"/>
      <c r="Q28" s="12"/>
      <c r="R28" s="14"/>
      <c r="S28" s="14"/>
      <c r="T28" s="13"/>
      <c r="U28" s="14"/>
      <c r="V28" s="14"/>
      <c r="W28" s="14"/>
      <c r="X28" s="14"/>
    </row>
    <row r="29" spans="1:24" ht="19" customHeight="1" x14ac:dyDescent="0.2">
      <c r="A29" s="38"/>
      <c r="B29" s="12"/>
      <c r="C29" s="12"/>
      <c r="D29" s="12"/>
      <c r="E29" s="12"/>
      <c r="F29" s="12"/>
      <c r="G29" s="12"/>
      <c r="H29" s="12"/>
      <c r="I29" s="12"/>
      <c r="J29" s="12"/>
      <c r="K29" s="12"/>
      <c r="L29" s="12"/>
      <c r="M29" s="12"/>
      <c r="N29" s="12"/>
      <c r="O29" s="12"/>
      <c r="P29" s="12"/>
      <c r="Q29" s="12"/>
      <c r="R29" s="14"/>
      <c r="S29" s="14"/>
      <c r="T29" s="13"/>
      <c r="U29" s="14"/>
      <c r="V29" s="14"/>
      <c r="W29" s="14"/>
      <c r="X29" s="14"/>
    </row>
    <row r="30" spans="1:24" ht="19" customHeight="1" x14ac:dyDescent="0.2">
      <c r="A30" s="38"/>
      <c r="B30" s="12"/>
      <c r="C30" s="12"/>
      <c r="D30" s="12"/>
      <c r="E30" s="12"/>
      <c r="F30" s="12"/>
      <c r="G30" s="12"/>
      <c r="H30" s="12"/>
      <c r="I30" s="12"/>
      <c r="J30" s="12"/>
      <c r="K30" s="12"/>
      <c r="L30" s="12"/>
      <c r="M30" s="12"/>
      <c r="N30" s="12"/>
      <c r="O30" s="12"/>
      <c r="P30" s="12"/>
      <c r="Q30" s="12"/>
      <c r="R30" s="14"/>
      <c r="S30" s="14"/>
      <c r="T30" s="13"/>
      <c r="U30" s="14"/>
      <c r="V30" s="14"/>
      <c r="W30" s="14"/>
      <c r="X30" s="14"/>
    </row>
    <row r="31" spans="1:24" ht="19" customHeight="1" x14ac:dyDescent="0.2">
      <c r="A31" s="38"/>
      <c r="B31" s="12"/>
      <c r="C31" s="12"/>
      <c r="D31" s="12"/>
      <c r="E31" s="12"/>
      <c r="F31" s="12"/>
      <c r="G31" s="12"/>
      <c r="H31" s="12"/>
      <c r="I31" s="12"/>
      <c r="J31" s="12"/>
      <c r="K31" s="12"/>
      <c r="L31" s="12"/>
      <c r="M31" s="12"/>
      <c r="N31" s="12"/>
      <c r="O31" s="12"/>
      <c r="P31" s="12"/>
      <c r="Q31" s="12"/>
      <c r="R31" s="14"/>
      <c r="S31" s="14"/>
      <c r="T31" s="13"/>
      <c r="U31" s="14"/>
      <c r="V31" s="14"/>
      <c r="W31" s="14"/>
      <c r="X31" s="14"/>
    </row>
    <row r="32" spans="1:24" ht="19" customHeight="1" x14ac:dyDescent="0.2">
      <c r="A32" s="38"/>
      <c r="B32" s="12"/>
      <c r="C32" s="12"/>
      <c r="D32" s="12"/>
      <c r="E32" s="12"/>
      <c r="F32" s="12"/>
      <c r="G32" s="12"/>
      <c r="H32" s="12"/>
      <c r="I32" s="12"/>
      <c r="J32" s="12"/>
      <c r="K32" s="12"/>
      <c r="L32" s="12"/>
      <c r="M32" s="12"/>
      <c r="N32" s="12"/>
      <c r="O32" s="12"/>
      <c r="P32" s="12"/>
      <c r="Q32" s="12"/>
      <c r="R32" s="14"/>
      <c r="S32" s="14"/>
      <c r="T32" s="13"/>
      <c r="U32" s="14"/>
      <c r="V32" s="14"/>
      <c r="W32" s="14"/>
      <c r="X32" s="14"/>
    </row>
    <row r="33" spans="1:24" ht="19" customHeight="1" x14ac:dyDescent="0.2">
      <c r="A33" s="22"/>
      <c r="B33" s="23"/>
      <c r="C33" s="23"/>
      <c r="D33" s="23"/>
      <c r="E33" s="33"/>
      <c r="F33" s="23"/>
      <c r="G33" s="23"/>
      <c r="H33" s="23"/>
      <c r="I33" s="23"/>
      <c r="J33" s="23"/>
      <c r="K33" s="23"/>
      <c r="L33" s="34"/>
      <c r="M33" s="23"/>
      <c r="N33" s="23"/>
      <c r="O33" s="23"/>
      <c r="P33" s="23"/>
      <c r="Q33" s="23"/>
      <c r="R33" s="23"/>
      <c r="S33" s="13"/>
      <c r="T33" s="13"/>
      <c r="U33" s="14"/>
      <c r="V33" s="14"/>
      <c r="W33" s="14"/>
      <c r="X33" s="14"/>
    </row>
    <row r="34" spans="1:24" ht="19" customHeight="1" x14ac:dyDescent="0.2">
      <c r="A34" s="26" t="s">
        <v>31</v>
      </c>
      <c r="B34" s="35">
        <f t="shared" ref="B34:M34" si="1">SUM(B22:B33)</f>
        <v>2</v>
      </c>
      <c r="C34" s="35">
        <f t="shared" si="1"/>
        <v>0</v>
      </c>
      <c r="D34" s="35">
        <f t="shared" si="1"/>
        <v>0</v>
      </c>
      <c r="E34" s="35">
        <f t="shared" si="1"/>
        <v>1</v>
      </c>
      <c r="F34" s="36">
        <f t="shared" si="1"/>
        <v>2.67</v>
      </c>
      <c r="G34" s="35">
        <f t="shared" si="1"/>
        <v>2</v>
      </c>
      <c r="H34" s="35">
        <f t="shared" si="1"/>
        <v>5</v>
      </c>
      <c r="I34" s="35">
        <f t="shared" si="1"/>
        <v>4</v>
      </c>
      <c r="J34" s="35">
        <f t="shared" si="1"/>
        <v>2</v>
      </c>
      <c r="K34" s="35">
        <f t="shared" si="1"/>
        <v>2</v>
      </c>
      <c r="L34" s="35">
        <f t="shared" si="1"/>
        <v>0</v>
      </c>
      <c r="M34" s="35">
        <f t="shared" si="1"/>
        <v>2</v>
      </c>
      <c r="N34" s="36">
        <f>(M34*7)/F34</f>
        <v>5.2434456928838955</v>
      </c>
      <c r="O34" s="36">
        <f>SUM(H34+J34+K34)/F34</f>
        <v>3.3707865168539328</v>
      </c>
      <c r="P34" s="19">
        <f>SUM(P22:P33)</f>
        <v>11</v>
      </c>
      <c r="Q34" s="19">
        <f>SUM(Q22:Q33)</f>
        <v>71</v>
      </c>
      <c r="R34" s="65"/>
      <c r="S34" s="14"/>
      <c r="T34" s="14"/>
      <c r="U34" s="14"/>
      <c r="V34" s="14"/>
      <c r="W34" s="14"/>
      <c r="X34" s="14"/>
    </row>
    <row r="35" spans="1:24" ht="19" customHeight="1" x14ac:dyDescent="0.2">
      <c r="A35" s="38"/>
      <c r="B35" s="14"/>
      <c r="C35" s="14"/>
      <c r="D35" s="14"/>
      <c r="E35" s="14"/>
      <c r="F35" s="14"/>
      <c r="G35" s="14"/>
      <c r="H35" s="14"/>
      <c r="I35" s="14"/>
      <c r="J35" s="14"/>
      <c r="K35" s="14"/>
      <c r="L35" s="14"/>
      <c r="M35" s="14"/>
      <c r="N35" s="14"/>
      <c r="O35" s="14"/>
      <c r="P35" s="14"/>
      <c r="Q35" s="14"/>
      <c r="R35" s="14"/>
      <c r="S35" s="14"/>
      <c r="T35" s="14"/>
      <c r="U35" s="14"/>
      <c r="V35" s="14"/>
      <c r="W35" s="14"/>
      <c r="X35" s="14"/>
    </row>
    <row r="36" spans="1:24" ht="19" customHeight="1" x14ac:dyDescent="0.2">
      <c r="A36" s="38"/>
      <c r="B36" s="14"/>
      <c r="C36" s="14"/>
      <c r="D36" s="14"/>
      <c r="E36" s="14"/>
      <c r="F36" s="14"/>
      <c r="G36" s="14"/>
      <c r="H36" s="14"/>
      <c r="I36" s="14"/>
      <c r="J36" s="14"/>
      <c r="K36" s="14"/>
      <c r="L36" s="14"/>
      <c r="M36" s="14"/>
      <c r="N36" s="14"/>
      <c r="O36" s="14"/>
      <c r="P36" s="14"/>
      <c r="Q36" s="14"/>
      <c r="R36" s="14"/>
      <c r="S36" s="14"/>
      <c r="T36" s="14"/>
      <c r="U36" s="14"/>
      <c r="V36" s="14"/>
      <c r="W36" s="14"/>
      <c r="X36" s="14"/>
    </row>
    <row r="37" spans="1:24" ht="19" customHeight="1" x14ac:dyDescent="0.2">
      <c r="A37" s="38"/>
      <c r="B37" s="14"/>
      <c r="C37" s="14"/>
      <c r="D37" s="14"/>
      <c r="E37" s="14"/>
      <c r="F37" s="14"/>
      <c r="G37" s="14"/>
      <c r="H37" s="14"/>
      <c r="I37" s="14"/>
      <c r="J37" s="14"/>
      <c r="K37" s="14"/>
      <c r="L37" s="14"/>
      <c r="M37" s="14"/>
      <c r="N37" s="14"/>
      <c r="O37" s="14"/>
      <c r="P37" s="14"/>
      <c r="Q37" s="14"/>
      <c r="R37" s="14"/>
      <c r="S37" s="14"/>
      <c r="T37" s="14"/>
      <c r="U37" s="14"/>
      <c r="V37" s="14"/>
      <c r="W37" s="14"/>
      <c r="X37" s="14"/>
    </row>
    <row r="38" spans="1:24" ht="21" customHeight="1" x14ac:dyDescent="0.2">
      <c r="A38" s="203" t="s">
        <v>69</v>
      </c>
      <c r="B38" s="205"/>
      <c r="C38" s="205"/>
      <c r="D38" s="205"/>
      <c r="E38" s="205"/>
      <c r="F38" s="205"/>
      <c r="G38" s="205"/>
      <c r="H38" s="205"/>
      <c r="I38" s="205"/>
      <c r="J38" s="205"/>
      <c r="K38" s="205"/>
      <c r="L38" s="205"/>
      <c r="M38" s="205"/>
      <c r="N38" s="205"/>
      <c r="O38" s="205"/>
      <c r="P38" s="205"/>
      <c r="Q38" s="205"/>
      <c r="R38" s="205"/>
      <c r="S38" s="14"/>
      <c r="T38" s="14"/>
      <c r="U38" s="14"/>
      <c r="V38" s="14"/>
      <c r="W38" s="14"/>
      <c r="X38" s="14"/>
    </row>
    <row r="39" spans="1:24" ht="21" customHeight="1" x14ac:dyDescent="0.2">
      <c r="A39" s="56"/>
      <c r="B39" s="11"/>
      <c r="C39" s="11"/>
      <c r="D39" s="11"/>
      <c r="E39" s="11"/>
      <c r="F39" s="11"/>
      <c r="G39" s="11"/>
      <c r="H39" s="11"/>
      <c r="I39" s="11"/>
      <c r="J39" s="11"/>
      <c r="K39" s="11"/>
      <c r="L39" s="11"/>
      <c r="M39" s="11"/>
      <c r="N39" s="11"/>
      <c r="O39" s="11"/>
      <c r="P39" s="11"/>
      <c r="Q39" s="11"/>
      <c r="R39" s="11"/>
      <c r="S39" s="14"/>
      <c r="T39" s="14"/>
      <c r="U39" s="14"/>
      <c r="V39" s="14"/>
      <c r="W39" s="14"/>
      <c r="X39" s="14"/>
    </row>
    <row r="40" spans="1:24" ht="28.25" customHeight="1" x14ac:dyDescent="0.2">
      <c r="A40" s="15" t="s">
        <v>6</v>
      </c>
      <c r="B40" s="16" t="s">
        <v>7</v>
      </c>
      <c r="C40" s="16" t="s">
        <v>8</v>
      </c>
      <c r="D40" s="16" t="s">
        <v>9</v>
      </c>
      <c r="E40" s="16" t="s">
        <v>10</v>
      </c>
      <c r="F40" s="16" t="s">
        <v>11</v>
      </c>
      <c r="G40" s="16" t="s">
        <v>12</v>
      </c>
      <c r="H40" s="16" t="s">
        <v>13</v>
      </c>
      <c r="I40" s="16" t="s">
        <v>14</v>
      </c>
      <c r="J40" s="16" t="s">
        <v>15</v>
      </c>
      <c r="K40" s="16" t="s">
        <v>16</v>
      </c>
      <c r="L40" s="16" t="s">
        <v>17</v>
      </c>
      <c r="M40" s="16" t="s">
        <v>18</v>
      </c>
      <c r="N40" s="16" t="s">
        <v>19</v>
      </c>
      <c r="O40" s="16" t="s">
        <v>20</v>
      </c>
      <c r="P40" s="17" t="s">
        <v>21</v>
      </c>
      <c r="Q40" s="16" t="s">
        <v>22</v>
      </c>
      <c r="R40" s="16" t="s">
        <v>23</v>
      </c>
      <c r="S40" s="16" t="s">
        <v>24</v>
      </c>
      <c r="T40" s="16" t="s">
        <v>25</v>
      </c>
      <c r="U40" s="16" t="s">
        <v>26</v>
      </c>
      <c r="V40" s="16" t="s">
        <v>27</v>
      </c>
      <c r="W40" s="17" t="s">
        <v>28</v>
      </c>
      <c r="X40" s="16" t="s">
        <v>29</v>
      </c>
    </row>
    <row r="41" spans="1:24" ht="19" customHeight="1" x14ac:dyDescent="0.2">
      <c r="A41" s="129" t="s">
        <v>137</v>
      </c>
      <c r="B41" s="19">
        <v>1</v>
      </c>
      <c r="C41" s="19">
        <v>0</v>
      </c>
      <c r="D41" s="19">
        <v>0</v>
      </c>
      <c r="E41" s="19"/>
      <c r="F41" s="19"/>
      <c r="G41" s="19"/>
      <c r="H41" s="19"/>
      <c r="I41" s="19"/>
      <c r="J41" s="19"/>
      <c r="K41" s="19"/>
      <c r="L41" s="19"/>
      <c r="M41" s="19"/>
      <c r="N41" s="19"/>
      <c r="O41" s="19"/>
      <c r="P41" s="19"/>
      <c r="Q41" s="19"/>
      <c r="R41" s="19"/>
      <c r="S41" s="19"/>
      <c r="T41" s="19"/>
      <c r="U41" s="19"/>
      <c r="V41" s="19"/>
      <c r="W41" s="19"/>
      <c r="X41" s="19"/>
    </row>
    <row r="42" spans="1:24" ht="19" customHeight="1" x14ac:dyDescent="0.2">
      <c r="A42" s="129" t="s">
        <v>144</v>
      </c>
      <c r="B42" s="14"/>
      <c r="C42" s="14"/>
      <c r="D42" s="14"/>
      <c r="E42" s="14"/>
      <c r="F42" s="14"/>
      <c r="G42" s="14"/>
      <c r="H42" s="14"/>
      <c r="I42" s="14"/>
      <c r="J42" s="14"/>
      <c r="K42" s="14"/>
      <c r="L42" s="14"/>
      <c r="M42" s="14"/>
      <c r="N42" s="14"/>
      <c r="O42" s="14"/>
      <c r="P42" s="14"/>
      <c r="Q42" s="14"/>
      <c r="R42" s="14"/>
      <c r="S42" s="14"/>
      <c r="T42" s="14"/>
      <c r="U42" s="14">
        <v>1</v>
      </c>
      <c r="V42" s="14"/>
      <c r="W42" s="14"/>
      <c r="X42" s="14"/>
    </row>
    <row r="43" spans="1:24" ht="19" customHeight="1" x14ac:dyDescent="0.25">
      <c r="A43" s="186" t="s">
        <v>164</v>
      </c>
      <c r="B43" s="14"/>
      <c r="C43" s="14"/>
      <c r="D43" s="14"/>
      <c r="E43" s="14"/>
      <c r="F43" s="14"/>
      <c r="G43" s="14"/>
      <c r="H43" s="14"/>
      <c r="I43" s="14"/>
      <c r="J43" s="14"/>
      <c r="K43" s="14"/>
      <c r="L43" s="14"/>
      <c r="M43" s="14"/>
      <c r="N43" s="14"/>
      <c r="O43" s="14"/>
      <c r="P43" s="14"/>
      <c r="Q43" s="14"/>
      <c r="R43" s="14"/>
      <c r="S43" s="14"/>
      <c r="T43" s="14"/>
      <c r="U43" s="14">
        <v>1</v>
      </c>
      <c r="V43" s="14"/>
      <c r="W43" s="13"/>
      <c r="X43" s="14"/>
    </row>
    <row r="44" spans="1:24" ht="19" customHeight="1" x14ac:dyDescent="0.2">
      <c r="A44" s="38"/>
      <c r="B44" s="14"/>
      <c r="C44" s="14"/>
      <c r="D44" s="14"/>
      <c r="E44" s="14"/>
      <c r="F44" s="14"/>
      <c r="G44" s="14"/>
      <c r="H44" s="14"/>
      <c r="I44" s="14"/>
      <c r="J44" s="14"/>
      <c r="K44" s="14"/>
      <c r="L44" s="14"/>
      <c r="M44" s="14"/>
      <c r="N44" s="14"/>
      <c r="O44" s="14"/>
      <c r="P44" s="14"/>
      <c r="Q44" s="14"/>
      <c r="R44" s="14"/>
      <c r="S44" s="14"/>
      <c r="T44" s="14"/>
      <c r="U44" s="14"/>
      <c r="V44" s="14"/>
      <c r="W44" s="13"/>
      <c r="X44" s="14"/>
    </row>
    <row r="45" spans="1:24" ht="19" customHeight="1" x14ac:dyDescent="0.2">
      <c r="A45" s="38"/>
      <c r="B45" s="14"/>
      <c r="C45" s="14"/>
      <c r="D45" s="14"/>
      <c r="E45" s="14"/>
      <c r="F45" s="14"/>
      <c r="G45" s="14"/>
      <c r="H45" s="14"/>
      <c r="I45" s="14"/>
      <c r="J45" s="14"/>
      <c r="K45" s="14"/>
      <c r="L45" s="14"/>
      <c r="M45" s="14"/>
      <c r="N45" s="14"/>
      <c r="O45" s="14"/>
      <c r="P45" s="14"/>
      <c r="Q45" s="14"/>
      <c r="R45" s="14"/>
      <c r="S45" s="14"/>
      <c r="T45" s="14"/>
      <c r="U45" s="14"/>
      <c r="V45" s="14"/>
      <c r="W45" s="13"/>
      <c r="X45" s="14"/>
    </row>
    <row r="46" spans="1:24" ht="19" customHeight="1" x14ac:dyDescent="0.2">
      <c r="A46" s="38"/>
      <c r="B46" s="14"/>
      <c r="C46" s="14"/>
      <c r="D46" s="14"/>
      <c r="E46" s="14"/>
      <c r="F46" s="14"/>
      <c r="G46" s="14"/>
      <c r="H46" s="14"/>
      <c r="I46" s="14"/>
      <c r="J46" s="14"/>
      <c r="K46" s="14"/>
      <c r="L46" s="14"/>
      <c r="M46" s="14"/>
      <c r="N46" s="14"/>
      <c r="O46" s="14"/>
      <c r="P46" s="14"/>
      <c r="Q46" s="14"/>
      <c r="R46" s="14"/>
      <c r="S46" s="14"/>
      <c r="T46" s="14"/>
      <c r="U46" s="14"/>
      <c r="V46" s="14"/>
      <c r="W46" s="23"/>
      <c r="X46" s="25"/>
    </row>
    <row r="47" spans="1:24" ht="19" customHeight="1" x14ac:dyDescent="0.2">
      <c r="A47" s="22"/>
      <c r="B47" s="23"/>
      <c r="C47" s="23"/>
      <c r="D47" s="23"/>
      <c r="E47" s="23"/>
      <c r="F47" s="23"/>
      <c r="G47" s="23"/>
      <c r="H47" s="23"/>
      <c r="I47" s="23"/>
      <c r="J47" s="23"/>
      <c r="K47" s="23"/>
      <c r="L47" s="23"/>
      <c r="M47" s="23"/>
      <c r="N47" s="23"/>
      <c r="O47" s="23"/>
      <c r="P47" s="23"/>
      <c r="Q47" s="23"/>
      <c r="R47" s="23"/>
      <c r="S47" s="23"/>
      <c r="T47" s="23"/>
      <c r="U47" s="23"/>
      <c r="V47" s="23"/>
      <c r="W47" s="51"/>
      <c r="X47" s="66"/>
    </row>
    <row r="48" spans="1:24" ht="17" customHeight="1" x14ac:dyDescent="0.2">
      <c r="A48" s="26" t="s">
        <v>31</v>
      </c>
      <c r="B48" s="20">
        <f t="shared" ref="B48:N48" si="2">SUM(B41:B47)</f>
        <v>1</v>
      </c>
      <c r="C48" s="20">
        <f t="shared" si="2"/>
        <v>0</v>
      </c>
      <c r="D48" s="20">
        <f t="shared" si="2"/>
        <v>0</v>
      </c>
      <c r="E48" s="20">
        <f t="shared" si="2"/>
        <v>0</v>
      </c>
      <c r="F48" s="20">
        <f t="shared" si="2"/>
        <v>0</v>
      </c>
      <c r="G48" s="20">
        <f t="shared" si="2"/>
        <v>0</v>
      </c>
      <c r="H48" s="20">
        <f t="shared" si="2"/>
        <v>0</v>
      </c>
      <c r="I48" s="20">
        <f t="shared" si="2"/>
        <v>0</v>
      </c>
      <c r="J48" s="20">
        <f t="shared" si="2"/>
        <v>0</v>
      </c>
      <c r="K48" s="20">
        <f t="shared" si="2"/>
        <v>0</v>
      </c>
      <c r="L48" s="20">
        <f t="shared" si="2"/>
        <v>0</v>
      </c>
      <c r="M48" s="20">
        <f t="shared" si="2"/>
        <v>0</v>
      </c>
      <c r="N48" s="20">
        <f t="shared" si="2"/>
        <v>0</v>
      </c>
      <c r="O48" s="27">
        <f>(D48+J48+K48+N48)/(B48+J48+K48+M48)</f>
        <v>0</v>
      </c>
      <c r="P48" s="27">
        <f>($D48+$E48+($F48*2)+(G48*3))/$B48</f>
        <v>0</v>
      </c>
      <c r="Q48" s="27">
        <f>D48/B48</f>
        <v>0</v>
      </c>
      <c r="R48" s="20">
        <f>SUM(R41:R47)</f>
        <v>0</v>
      </c>
      <c r="S48" s="20">
        <f>SUM(S41:S47)</f>
        <v>0</v>
      </c>
      <c r="T48" s="20">
        <f>SUM(T41:T47)</f>
        <v>0</v>
      </c>
      <c r="U48" s="20">
        <f>SUM(U41:U47)</f>
        <v>2</v>
      </c>
      <c r="V48" s="20">
        <f>SUM(V41:V47)</f>
        <v>0</v>
      </c>
      <c r="W48" s="27">
        <f>(U48+V48)/(T48+U48+V48)</f>
        <v>1</v>
      </c>
      <c r="X48" s="27">
        <f>(D48-G48)/(B48-I48-G48+M48)</f>
        <v>0</v>
      </c>
    </row>
    <row r="49" spans="1:24" ht="21" customHeight="1" x14ac:dyDescent="0.2">
      <c r="A49" s="56"/>
      <c r="B49" s="11"/>
      <c r="C49" s="11"/>
      <c r="D49" s="11"/>
      <c r="E49" s="11"/>
      <c r="F49" s="11"/>
      <c r="G49" s="11"/>
      <c r="H49" s="11"/>
      <c r="I49" s="11"/>
      <c r="J49" s="11"/>
      <c r="K49" s="11"/>
      <c r="L49" s="11"/>
      <c r="M49" s="11"/>
      <c r="N49" s="11"/>
      <c r="O49" s="11"/>
      <c r="P49" s="11"/>
      <c r="Q49" s="11"/>
      <c r="R49" s="11"/>
      <c r="S49" s="14"/>
      <c r="T49" s="14"/>
      <c r="U49" s="14"/>
      <c r="V49" s="14"/>
      <c r="W49" s="14"/>
      <c r="X49" s="14"/>
    </row>
    <row r="50" spans="1:24" ht="19" customHeight="1" x14ac:dyDescent="0.2">
      <c r="A50" s="21" t="s">
        <v>32</v>
      </c>
      <c r="B50" s="13"/>
      <c r="C50" s="13"/>
      <c r="D50" s="13"/>
      <c r="E50" s="13"/>
      <c r="F50" s="13"/>
      <c r="G50" s="13"/>
      <c r="H50" s="13"/>
      <c r="I50" s="13"/>
      <c r="J50" s="13"/>
      <c r="K50" s="13"/>
      <c r="L50" s="13"/>
      <c r="M50" s="13"/>
      <c r="N50" s="13"/>
      <c r="O50" s="13"/>
      <c r="P50" s="13"/>
      <c r="Q50" s="13"/>
      <c r="R50" s="13"/>
      <c r="S50" s="14"/>
      <c r="T50" s="14"/>
      <c r="U50" s="14"/>
      <c r="V50" s="14"/>
      <c r="W50" s="14"/>
      <c r="X50" s="14"/>
    </row>
    <row r="51" spans="1:24" ht="28.25" customHeight="1" x14ac:dyDescent="0.2">
      <c r="A51" s="29" t="s">
        <v>6</v>
      </c>
      <c r="B51" s="16" t="s">
        <v>33</v>
      </c>
      <c r="C51" s="16" t="s">
        <v>34</v>
      </c>
      <c r="D51" s="16" t="s">
        <v>35</v>
      </c>
      <c r="E51" s="16" t="s">
        <v>36</v>
      </c>
      <c r="F51" s="16" t="s">
        <v>37</v>
      </c>
      <c r="G51" s="16" t="s">
        <v>8</v>
      </c>
      <c r="H51" s="16" t="s">
        <v>9</v>
      </c>
      <c r="I51" s="16" t="s">
        <v>14</v>
      </c>
      <c r="J51" s="16" t="s">
        <v>15</v>
      </c>
      <c r="K51" s="16" t="s">
        <v>16</v>
      </c>
      <c r="L51" s="16" t="s">
        <v>38</v>
      </c>
      <c r="M51" s="16" t="s">
        <v>39</v>
      </c>
      <c r="N51" s="16" t="s">
        <v>40</v>
      </c>
      <c r="O51" s="16" t="s">
        <v>41</v>
      </c>
      <c r="P51" s="16" t="s">
        <v>7</v>
      </c>
      <c r="Q51" s="16" t="s">
        <v>42</v>
      </c>
      <c r="R51" s="30"/>
      <c r="S51" s="30"/>
      <c r="T51" s="16" t="s">
        <v>25</v>
      </c>
      <c r="U51" s="16" t="s">
        <v>26</v>
      </c>
      <c r="V51" s="16" t="s">
        <v>27</v>
      </c>
      <c r="W51" s="17" t="s">
        <v>28</v>
      </c>
      <c r="X51" s="14"/>
    </row>
    <row r="52" spans="1:24" ht="19" customHeight="1" x14ac:dyDescent="0.2">
      <c r="A52" s="130" t="s">
        <v>131</v>
      </c>
      <c r="B52" s="19">
        <v>1</v>
      </c>
      <c r="C52" s="19"/>
      <c r="D52" s="19"/>
      <c r="E52" s="19"/>
      <c r="F52" s="197">
        <v>1</v>
      </c>
      <c r="G52" s="19">
        <v>1</v>
      </c>
      <c r="H52" s="19">
        <v>2</v>
      </c>
      <c r="I52" s="19"/>
      <c r="J52" s="19"/>
      <c r="K52" s="19"/>
      <c r="L52" s="19">
        <v>2</v>
      </c>
      <c r="M52" s="19">
        <v>1</v>
      </c>
      <c r="N52" s="19"/>
      <c r="O52" s="19"/>
      <c r="P52" s="19">
        <v>5</v>
      </c>
      <c r="Q52" s="19">
        <v>17</v>
      </c>
      <c r="R52" s="19"/>
      <c r="S52" s="35"/>
      <c r="T52" s="35"/>
      <c r="U52" s="35"/>
      <c r="V52" s="35"/>
      <c r="W52" s="35"/>
      <c r="X52" s="14"/>
    </row>
    <row r="53" spans="1:24" ht="19" customHeight="1" x14ac:dyDescent="0.2">
      <c r="A53" s="130" t="s">
        <v>134</v>
      </c>
      <c r="B53" s="14">
        <v>1</v>
      </c>
      <c r="C53" s="14"/>
      <c r="D53" s="14"/>
      <c r="E53" s="14"/>
      <c r="F53" s="198">
        <v>2</v>
      </c>
      <c r="G53" s="14">
        <v>3</v>
      </c>
      <c r="H53" s="14">
        <v>1</v>
      </c>
      <c r="I53" s="14">
        <v>3</v>
      </c>
      <c r="J53" s="14">
        <v>2</v>
      </c>
      <c r="K53" s="14"/>
      <c r="L53" s="14">
        <v>2</v>
      </c>
      <c r="M53" s="14">
        <v>1</v>
      </c>
      <c r="N53" s="14"/>
      <c r="O53" s="14"/>
      <c r="P53" s="14">
        <v>10</v>
      </c>
      <c r="Q53" s="14">
        <v>46</v>
      </c>
      <c r="R53" s="14"/>
      <c r="S53" s="13"/>
      <c r="T53" s="13"/>
      <c r="U53" s="13"/>
      <c r="V53" s="13"/>
      <c r="W53" s="13"/>
      <c r="X53" s="14"/>
    </row>
    <row r="54" spans="1:24" ht="19" customHeight="1" x14ac:dyDescent="0.2">
      <c r="A54" s="129" t="s">
        <v>137</v>
      </c>
      <c r="B54" s="14">
        <v>1</v>
      </c>
      <c r="C54" s="14"/>
      <c r="D54" s="14"/>
      <c r="E54" s="14"/>
      <c r="F54" s="198">
        <v>1</v>
      </c>
      <c r="G54" s="14">
        <v>0</v>
      </c>
      <c r="H54" s="14">
        <v>0</v>
      </c>
      <c r="I54" s="14">
        <v>1</v>
      </c>
      <c r="J54" s="14">
        <v>3</v>
      </c>
      <c r="K54" s="14"/>
      <c r="L54" s="14"/>
      <c r="M54" s="14">
        <v>0</v>
      </c>
      <c r="N54" s="14"/>
      <c r="O54" s="14"/>
      <c r="P54" s="14">
        <v>6</v>
      </c>
      <c r="Q54" s="14">
        <v>26</v>
      </c>
      <c r="R54" s="14"/>
      <c r="S54" s="13"/>
      <c r="T54" s="13"/>
      <c r="U54" s="13"/>
      <c r="V54" s="13"/>
      <c r="W54" s="13"/>
      <c r="X54" s="14"/>
    </row>
    <row r="55" spans="1:24" ht="19" customHeight="1" x14ac:dyDescent="0.2">
      <c r="A55" s="130" t="s">
        <v>138</v>
      </c>
      <c r="B55" s="14">
        <v>1</v>
      </c>
      <c r="C55" s="14"/>
      <c r="D55" s="14"/>
      <c r="E55" s="14"/>
      <c r="F55" s="198">
        <v>1</v>
      </c>
      <c r="G55" s="14">
        <v>0</v>
      </c>
      <c r="H55" s="14">
        <v>0</v>
      </c>
      <c r="I55" s="14">
        <v>2</v>
      </c>
      <c r="J55" s="14"/>
      <c r="K55" s="14"/>
      <c r="L55" s="14"/>
      <c r="M55" s="14">
        <v>0</v>
      </c>
      <c r="N55" s="14"/>
      <c r="O55" s="14"/>
      <c r="P55" s="14">
        <v>4</v>
      </c>
      <c r="Q55" s="14">
        <v>12</v>
      </c>
      <c r="R55" s="14"/>
      <c r="S55" s="13"/>
      <c r="T55" s="13"/>
      <c r="U55" s="13"/>
      <c r="V55" s="13"/>
      <c r="W55" s="13"/>
      <c r="X55" s="14"/>
    </row>
    <row r="56" spans="1:24" ht="19" customHeight="1" x14ac:dyDescent="0.2">
      <c r="A56" s="129" t="s">
        <v>144</v>
      </c>
      <c r="B56" s="14">
        <v>1</v>
      </c>
      <c r="C56" s="14"/>
      <c r="D56" s="14">
        <v>1</v>
      </c>
      <c r="E56" s="14"/>
      <c r="F56" s="198">
        <v>2</v>
      </c>
      <c r="G56" s="14">
        <v>4</v>
      </c>
      <c r="H56" s="14">
        <v>4</v>
      </c>
      <c r="I56" s="14">
        <v>2</v>
      </c>
      <c r="J56" s="14">
        <v>2</v>
      </c>
      <c r="K56" s="14"/>
      <c r="L56" s="14"/>
      <c r="M56" s="14">
        <v>4</v>
      </c>
      <c r="N56" s="14"/>
      <c r="O56" s="14"/>
      <c r="P56" s="14">
        <v>11</v>
      </c>
      <c r="Q56" s="14">
        <v>54</v>
      </c>
      <c r="R56" s="14"/>
      <c r="S56" s="13"/>
      <c r="T56" s="13"/>
      <c r="U56" s="13"/>
      <c r="V56" s="13"/>
      <c r="W56" s="13"/>
      <c r="X56" s="14"/>
    </row>
    <row r="57" spans="1:24" ht="19" customHeight="1" x14ac:dyDescent="0.2">
      <c r="A57" s="129" t="s">
        <v>149</v>
      </c>
      <c r="B57" s="14">
        <v>1</v>
      </c>
      <c r="C57" s="14"/>
      <c r="D57" s="14">
        <v>1</v>
      </c>
      <c r="E57" s="14"/>
      <c r="F57" s="198">
        <v>1</v>
      </c>
      <c r="G57" s="14">
        <v>2</v>
      </c>
      <c r="H57" s="14">
        <v>0</v>
      </c>
      <c r="I57" s="14">
        <v>2</v>
      </c>
      <c r="J57" s="14">
        <v>3</v>
      </c>
      <c r="K57" s="14"/>
      <c r="L57" s="14">
        <v>2</v>
      </c>
      <c r="M57" s="14">
        <v>2</v>
      </c>
      <c r="N57" s="14"/>
      <c r="O57" s="14"/>
      <c r="P57" s="14">
        <v>7</v>
      </c>
      <c r="Q57" s="14">
        <v>29</v>
      </c>
      <c r="R57" s="14"/>
      <c r="S57" s="13"/>
      <c r="T57" s="13"/>
      <c r="U57" s="13"/>
      <c r="V57" s="13"/>
      <c r="W57" s="13"/>
      <c r="X57" s="14"/>
    </row>
    <row r="58" spans="1:24" ht="19" customHeight="1" x14ac:dyDescent="0.25">
      <c r="A58" s="186" t="s">
        <v>164</v>
      </c>
      <c r="B58" s="14">
        <v>1</v>
      </c>
      <c r="C58" s="14">
        <v>1</v>
      </c>
      <c r="D58" s="14"/>
      <c r="E58" s="14"/>
      <c r="F58" s="198">
        <v>3</v>
      </c>
      <c r="G58" s="14">
        <v>0</v>
      </c>
      <c r="H58" s="14">
        <v>1</v>
      </c>
      <c r="I58" s="14">
        <v>0</v>
      </c>
      <c r="J58" s="14">
        <v>5</v>
      </c>
      <c r="K58" s="14"/>
      <c r="L58" s="14">
        <v>2</v>
      </c>
      <c r="M58" s="14">
        <v>0</v>
      </c>
      <c r="N58" s="14"/>
      <c r="O58" s="14"/>
      <c r="P58" s="14">
        <v>14</v>
      </c>
      <c r="Q58" s="14">
        <v>56</v>
      </c>
      <c r="R58" s="14"/>
      <c r="S58" s="13"/>
      <c r="T58" s="13"/>
      <c r="U58" s="13"/>
      <c r="V58" s="13"/>
      <c r="W58" s="13"/>
      <c r="X58" s="14"/>
    </row>
    <row r="59" spans="1:24" ht="19" customHeight="1" x14ac:dyDescent="0.2">
      <c r="A59" s="38"/>
      <c r="B59" s="14"/>
      <c r="C59" s="14"/>
      <c r="D59" s="14"/>
      <c r="E59" s="14"/>
      <c r="F59" s="198"/>
      <c r="G59" s="14"/>
      <c r="H59" s="14"/>
      <c r="I59" s="14"/>
      <c r="J59" s="14"/>
      <c r="K59" s="14"/>
      <c r="L59" s="14"/>
      <c r="M59" s="14"/>
      <c r="N59" s="14"/>
      <c r="O59" s="14"/>
      <c r="P59" s="14"/>
      <c r="Q59" s="14"/>
      <c r="R59" s="14"/>
      <c r="S59" s="13"/>
      <c r="T59" s="13"/>
      <c r="U59" s="13"/>
      <c r="V59" s="13"/>
      <c r="W59" s="13"/>
      <c r="X59" s="14"/>
    </row>
    <row r="60" spans="1:24" ht="19" customHeight="1" x14ac:dyDescent="0.2">
      <c r="A60" s="38"/>
      <c r="B60" s="14"/>
      <c r="C60" s="14"/>
      <c r="D60" s="14"/>
      <c r="E60" s="14"/>
      <c r="F60" s="198"/>
      <c r="G60" s="14"/>
      <c r="H60" s="14"/>
      <c r="I60" s="14"/>
      <c r="J60" s="14"/>
      <c r="K60" s="14"/>
      <c r="L60" s="14"/>
      <c r="M60" s="14"/>
      <c r="N60" s="14"/>
      <c r="O60" s="14"/>
      <c r="P60" s="14"/>
      <c r="Q60" s="14"/>
      <c r="R60" s="14"/>
      <c r="S60" s="13"/>
      <c r="T60" s="13"/>
      <c r="U60" s="13"/>
      <c r="V60" s="13"/>
      <c r="W60" s="13"/>
      <c r="X60" s="14"/>
    </row>
    <row r="61" spans="1:24" ht="19" customHeight="1" x14ac:dyDescent="0.2">
      <c r="A61" s="38"/>
      <c r="B61" s="14"/>
      <c r="C61" s="14"/>
      <c r="D61" s="14"/>
      <c r="E61" s="14"/>
      <c r="F61" s="198"/>
      <c r="G61" s="14"/>
      <c r="H61" s="14"/>
      <c r="I61" s="14"/>
      <c r="J61" s="14"/>
      <c r="K61" s="14"/>
      <c r="L61" s="14"/>
      <c r="M61" s="14"/>
      <c r="N61" s="14"/>
      <c r="O61" s="14"/>
      <c r="P61" s="14"/>
      <c r="Q61" s="14"/>
      <c r="R61" s="14"/>
      <c r="S61" s="13"/>
      <c r="T61" s="13"/>
      <c r="U61" s="13"/>
      <c r="V61" s="13"/>
      <c r="W61" s="13"/>
      <c r="X61" s="14"/>
    </row>
    <row r="62" spans="1:24" ht="19" customHeight="1" x14ac:dyDescent="0.2">
      <c r="A62" s="38"/>
      <c r="B62" s="14"/>
      <c r="C62" s="14"/>
      <c r="D62" s="14"/>
      <c r="E62" s="14"/>
      <c r="F62" s="198"/>
      <c r="G62" s="14"/>
      <c r="H62" s="14"/>
      <c r="I62" s="14"/>
      <c r="J62" s="14"/>
      <c r="K62" s="14"/>
      <c r="L62" s="14"/>
      <c r="M62" s="14"/>
      <c r="N62" s="14"/>
      <c r="O62" s="14"/>
      <c r="P62" s="14"/>
      <c r="Q62" s="14"/>
      <c r="R62" s="14"/>
      <c r="S62" s="13"/>
      <c r="T62" s="13"/>
      <c r="U62" s="13"/>
      <c r="V62" s="13"/>
      <c r="W62" s="13"/>
      <c r="X62" s="14"/>
    </row>
    <row r="63" spans="1:24" ht="19" customHeight="1" x14ac:dyDescent="0.2">
      <c r="A63" s="38"/>
      <c r="B63" s="14"/>
      <c r="C63" s="14"/>
      <c r="D63" s="14"/>
      <c r="E63" s="14"/>
      <c r="F63" s="198"/>
      <c r="G63" s="14"/>
      <c r="H63" s="14"/>
      <c r="I63" s="14"/>
      <c r="J63" s="14"/>
      <c r="K63" s="14"/>
      <c r="L63" s="14"/>
      <c r="M63" s="14"/>
      <c r="N63" s="14"/>
      <c r="O63" s="14"/>
      <c r="P63" s="14"/>
      <c r="Q63" s="14"/>
      <c r="R63" s="14"/>
      <c r="S63" s="13"/>
      <c r="T63" s="13"/>
      <c r="U63" s="13"/>
      <c r="V63" s="13"/>
      <c r="W63" s="13"/>
      <c r="X63" s="14"/>
    </row>
    <row r="64" spans="1:24" ht="19" customHeight="1" x14ac:dyDescent="0.2">
      <c r="A64" s="28"/>
      <c r="B64" s="13"/>
      <c r="C64" s="13"/>
      <c r="D64" s="13"/>
      <c r="E64" s="43"/>
      <c r="F64" s="44"/>
      <c r="G64" s="13"/>
      <c r="H64" s="13"/>
      <c r="I64" s="13"/>
      <c r="J64" s="13"/>
      <c r="K64" s="13"/>
      <c r="L64" s="13"/>
      <c r="M64" s="13"/>
      <c r="N64" s="13"/>
      <c r="O64" s="13"/>
      <c r="P64" s="13"/>
      <c r="Q64" s="13"/>
      <c r="R64" s="13"/>
      <c r="S64" s="13"/>
      <c r="T64" s="13"/>
      <c r="U64" s="13"/>
      <c r="V64" s="13"/>
      <c r="W64" s="13"/>
      <c r="X64" s="14"/>
    </row>
    <row r="65" spans="1:24" ht="19" customHeight="1" x14ac:dyDescent="0.2">
      <c r="A65" s="28"/>
      <c r="B65" s="13"/>
      <c r="C65" s="13"/>
      <c r="D65" s="13"/>
      <c r="E65" s="43"/>
      <c r="F65" s="44"/>
      <c r="G65" s="13"/>
      <c r="H65" s="13"/>
      <c r="I65" s="13"/>
      <c r="J65" s="13"/>
      <c r="K65" s="13"/>
      <c r="L65" s="13"/>
      <c r="M65" s="13"/>
      <c r="N65" s="13"/>
      <c r="O65" s="13"/>
      <c r="P65" s="13"/>
      <c r="Q65" s="13"/>
      <c r="R65" s="13"/>
      <c r="S65" s="13"/>
      <c r="T65" s="13"/>
      <c r="U65" s="13"/>
      <c r="V65" s="13"/>
      <c r="W65" s="13"/>
      <c r="X65" s="14"/>
    </row>
    <row r="66" spans="1:24" ht="19" customHeight="1" x14ac:dyDescent="0.2">
      <c r="A66" s="28"/>
      <c r="B66" s="13"/>
      <c r="C66" s="13"/>
      <c r="D66" s="13"/>
      <c r="E66" s="43"/>
      <c r="F66" s="44"/>
      <c r="G66" s="13"/>
      <c r="H66" s="13"/>
      <c r="I66" s="13"/>
      <c r="J66" s="13"/>
      <c r="K66" s="13"/>
      <c r="L66" s="13"/>
      <c r="M66" s="13"/>
      <c r="N66" s="13"/>
      <c r="O66" s="13"/>
      <c r="P66" s="13"/>
      <c r="Q66" s="13"/>
      <c r="R66" s="13"/>
      <c r="S66" s="13"/>
      <c r="T66" s="13"/>
      <c r="U66" s="13"/>
      <c r="V66" s="13"/>
      <c r="W66" s="13"/>
      <c r="X66" s="14"/>
    </row>
    <row r="67" spans="1:24" ht="19" customHeight="1" x14ac:dyDescent="0.2">
      <c r="A67" s="22"/>
      <c r="B67" s="23"/>
      <c r="C67" s="23"/>
      <c r="D67" s="23"/>
      <c r="E67" s="33"/>
      <c r="F67" s="34"/>
      <c r="G67" s="23"/>
      <c r="H67" s="23"/>
      <c r="I67" s="23"/>
      <c r="J67" s="23"/>
      <c r="K67" s="23"/>
      <c r="L67" s="34"/>
      <c r="M67" s="23"/>
      <c r="N67" s="23"/>
      <c r="O67" s="23"/>
      <c r="P67" s="23"/>
      <c r="Q67" s="23"/>
      <c r="R67" s="23"/>
      <c r="S67" s="23"/>
      <c r="T67" s="23"/>
      <c r="U67" s="23"/>
      <c r="V67" s="23"/>
      <c r="W67" s="23"/>
      <c r="X67" s="14"/>
    </row>
    <row r="68" spans="1:24" ht="19" customHeight="1" x14ac:dyDescent="0.2">
      <c r="A68" s="26" t="s">
        <v>31</v>
      </c>
      <c r="B68" s="35">
        <f t="shared" ref="B68:M68" si="3">SUM(B52:B67)</f>
        <v>7</v>
      </c>
      <c r="C68" s="35">
        <f t="shared" si="3"/>
        <v>1</v>
      </c>
      <c r="D68" s="35">
        <f t="shared" si="3"/>
        <v>2</v>
      </c>
      <c r="E68" s="35">
        <f t="shared" si="3"/>
        <v>0</v>
      </c>
      <c r="F68" s="36">
        <f t="shared" si="3"/>
        <v>11</v>
      </c>
      <c r="G68" s="35">
        <f t="shared" si="3"/>
        <v>10</v>
      </c>
      <c r="H68" s="35">
        <f t="shared" si="3"/>
        <v>8</v>
      </c>
      <c r="I68" s="35">
        <f t="shared" si="3"/>
        <v>10</v>
      </c>
      <c r="J68" s="35">
        <f t="shared" si="3"/>
        <v>15</v>
      </c>
      <c r="K68" s="35">
        <f t="shared" si="3"/>
        <v>0</v>
      </c>
      <c r="L68" s="35">
        <f t="shared" si="3"/>
        <v>8</v>
      </c>
      <c r="M68" s="35">
        <f t="shared" si="3"/>
        <v>8</v>
      </c>
      <c r="N68" s="36">
        <f>(M68*7)/F68</f>
        <v>5.0909090909090908</v>
      </c>
      <c r="O68" s="36">
        <f>SUM(H68+J68+K68)/F68</f>
        <v>2.0909090909090908</v>
      </c>
      <c r="P68" s="35">
        <f t="shared" ref="P68:V68" si="4">SUM(P52:P67)</f>
        <v>57</v>
      </c>
      <c r="Q68" s="35">
        <f t="shared" si="4"/>
        <v>240</v>
      </c>
      <c r="R68" s="35">
        <f t="shared" si="4"/>
        <v>0</v>
      </c>
      <c r="S68" s="35">
        <f t="shared" si="4"/>
        <v>0</v>
      </c>
      <c r="T68" s="35">
        <f t="shared" si="4"/>
        <v>0</v>
      </c>
      <c r="U68" s="35">
        <f t="shared" si="4"/>
        <v>0</v>
      </c>
      <c r="V68" s="35">
        <f t="shared" si="4"/>
        <v>0</v>
      </c>
      <c r="W68" s="27" t="e">
        <f>(U68+V68)/(T68+U68+V68)</f>
        <v>#DIV/0!</v>
      </c>
      <c r="X68" s="14"/>
    </row>
    <row r="69" spans="1:24" ht="19" customHeight="1" x14ac:dyDescent="0.2">
      <c r="A69" s="38"/>
      <c r="B69" s="14"/>
      <c r="C69" s="14"/>
      <c r="D69" s="14"/>
      <c r="E69" s="14"/>
      <c r="F69" s="14"/>
      <c r="G69" s="14"/>
      <c r="H69" s="14"/>
      <c r="I69" s="14"/>
      <c r="J69" s="14"/>
      <c r="K69" s="14"/>
      <c r="L69" s="14"/>
      <c r="M69" s="14"/>
      <c r="N69" s="14"/>
      <c r="O69" s="14"/>
      <c r="P69" s="14"/>
      <c r="Q69" s="14"/>
      <c r="R69" s="14"/>
      <c r="S69" s="13"/>
      <c r="T69" s="13"/>
      <c r="U69" s="13"/>
      <c r="V69" s="13"/>
      <c r="W69" s="13"/>
      <c r="X69" s="14"/>
    </row>
    <row r="70" spans="1:24" ht="19" customHeight="1" x14ac:dyDescent="0.2">
      <c r="A70" s="38"/>
      <c r="B70" s="14"/>
      <c r="C70" s="14"/>
      <c r="D70" s="14"/>
      <c r="E70" s="14"/>
      <c r="F70" s="14"/>
      <c r="G70" s="14"/>
      <c r="H70" s="14"/>
      <c r="I70" s="14"/>
      <c r="J70" s="14"/>
      <c r="K70" s="14"/>
      <c r="L70" s="14"/>
      <c r="M70" s="14"/>
      <c r="N70" s="14"/>
      <c r="O70" s="14"/>
      <c r="P70" s="14"/>
      <c r="Q70" s="14"/>
      <c r="R70" s="14"/>
      <c r="S70" s="13"/>
      <c r="T70" s="13"/>
      <c r="U70" s="13"/>
      <c r="V70" s="13"/>
      <c r="W70" s="13"/>
      <c r="X70" s="14"/>
    </row>
    <row r="71" spans="1:24" ht="19" customHeight="1" x14ac:dyDescent="0.2">
      <c r="A71" s="38"/>
      <c r="B71" s="14"/>
      <c r="C71" s="14"/>
      <c r="D71" s="14"/>
      <c r="E71" s="14"/>
      <c r="F71" s="14"/>
      <c r="G71" s="14"/>
      <c r="H71" s="14"/>
      <c r="I71" s="14"/>
      <c r="J71" s="14"/>
      <c r="K71" s="14"/>
      <c r="L71" s="14"/>
      <c r="M71" s="14"/>
      <c r="N71" s="14"/>
      <c r="O71" s="14"/>
      <c r="P71" s="14"/>
      <c r="Q71" s="14"/>
      <c r="R71" s="14"/>
      <c r="S71" s="13"/>
      <c r="T71" s="13"/>
      <c r="U71" s="13"/>
      <c r="V71" s="13"/>
      <c r="W71" s="13"/>
      <c r="X71" s="14"/>
    </row>
    <row r="72" spans="1:24" ht="19" customHeight="1" x14ac:dyDescent="0.2">
      <c r="A72" s="38"/>
      <c r="B72" s="14"/>
      <c r="C72" s="14"/>
      <c r="D72" s="14"/>
      <c r="E72" s="14"/>
      <c r="F72" s="14"/>
      <c r="G72" s="14"/>
      <c r="H72" s="14"/>
      <c r="I72" s="14"/>
      <c r="J72" s="14"/>
      <c r="K72" s="14"/>
      <c r="L72" s="14"/>
      <c r="M72" s="14"/>
      <c r="N72" s="14"/>
      <c r="O72" s="14"/>
      <c r="P72" s="14"/>
      <c r="Q72" s="14"/>
      <c r="R72" s="14"/>
      <c r="S72" s="13"/>
      <c r="T72" s="13"/>
      <c r="U72" s="13"/>
      <c r="V72" s="13"/>
      <c r="W72" s="13"/>
      <c r="X72" s="14"/>
    </row>
  </sheetData>
  <mergeCells count="1">
    <mergeCell ref="A38:R38"/>
  </mergeCells>
  <pageMargins left="0.75" right="0.75" top="1" bottom="1" header="0.5" footer="0.5"/>
  <pageSetup orientation="portrait"/>
  <headerFooter>
    <oddHeader>&amp;L&amp;"Geneva,Regular"&amp;10&amp;K000000Mixon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620"/>
  <sheetViews>
    <sheetView showGridLines="0" tabSelected="1" zoomScale="97" zoomScaleNormal="97" workbookViewId="0">
      <selection activeCell="F7" sqref="F7"/>
    </sheetView>
  </sheetViews>
  <sheetFormatPr baseColWidth="10" defaultColWidth="8.125" defaultRowHeight="13" customHeight="1" x14ac:dyDescent="0.2"/>
  <cols>
    <col min="1" max="1" width="14.625" style="5" customWidth="1"/>
    <col min="2" max="2" width="3.75" style="5" customWidth="1"/>
    <col min="3" max="3" width="3.875" style="5" customWidth="1"/>
    <col min="4" max="4" width="3.75" style="5" customWidth="1"/>
    <col min="5" max="5" width="3" style="5" customWidth="1"/>
    <col min="6" max="6" width="7.5" style="5" bestFit="1" customWidth="1"/>
    <col min="7" max="7" width="3.625" style="5" bestFit="1" customWidth="1"/>
    <col min="8" max="8" width="4.5" style="5" customWidth="1"/>
    <col min="9" max="9" width="4.625" style="5" bestFit="1" customWidth="1"/>
    <col min="10" max="10" width="4.5" style="5" bestFit="1" customWidth="1"/>
    <col min="11" max="11" width="4.625" style="5" bestFit="1" customWidth="1"/>
    <col min="12" max="12" width="4.875" style="5" bestFit="1" customWidth="1"/>
    <col min="13" max="13" width="3.625" style="5" bestFit="1" customWidth="1"/>
    <col min="14" max="14" width="5.75" style="5" bestFit="1" customWidth="1"/>
    <col min="15" max="15" width="4.875" style="5" bestFit="1" customWidth="1"/>
    <col min="16" max="16" width="4.5" style="5" customWidth="1"/>
    <col min="17" max="17" width="4.375" style="5" bestFit="1" customWidth="1"/>
    <col min="18" max="18" width="4.875" style="5" bestFit="1" customWidth="1"/>
    <col min="19" max="21" width="2.875" style="5" customWidth="1"/>
    <col min="22" max="22" width="3.625" style="5" customWidth="1"/>
    <col min="23" max="23" width="3.125" style="5" customWidth="1"/>
    <col min="24" max="25" width="4.125" style="5" customWidth="1"/>
    <col min="26" max="257" width="8.125" customWidth="1"/>
  </cols>
  <sheetData>
    <row r="1" spans="1:25" ht="26.5" customHeight="1" x14ac:dyDescent="0.25">
      <c r="A1" s="208" t="s">
        <v>174</v>
      </c>
      <c r="B1" s="209"/>
      <c r="C1" s="209"/>
      <c r="D1" s="209"/>
      <c r="E1" s="209"/>
      <c r="F1" s="209"/>
      <c r="G1" s="209"/>
      <c r="H1" s="209"/>
      <c r="I1" s="209"/>
      <c r="J1" s="209"/>
      <c r="K1" s="209"/>
      <c r="L1" s="209"/>
      <c r="M1" s="209"/>
      <c r="N1" s="209"/>
      <c r="O1" s="209"/>
      <c r="P1" s="209"/>
      <c r="Q1" s="209"/>
      <c r="R1" s="209"/>
      <c r="S1" s="209"/>
      <c r="T1" s="209"/>
      <c r="U1" s="209"/>
      <c r="V1" s="209"/>
      <c r="W1" s="209"/>
      <c r="X1" s="209"/>
      <c r="Y1" s="67"/>
    </row>
    <row r="2" spans="1:25" ht="21" customHeight="1" x14ac:dyDescent="0.2">
      <c r="A2" s="68" t="s">
        <v>71</v>
      </c>
      <c r="B2" s="69"/>
      <c r="C2" s="69"/>
      <c r="D2" s="69"/>
      <c r="E2" s="69"/>
      <c r="F2" s="69"/>
      <c r="G2" s="69"/>
      <c r="H2" s="69"/>
      <c r="I2" s="69"/>
      <c r="J2" s="69"/>
      <c r="K2" s="69"/>
      <c r="L2" s="69"/>
      <c r="M2" s="69"/>
      <c r="N2" s="69"/>
      <c r="O2" s="69"/>
      <c r="P2" s="69"/>
      <c r="Q2" s="69"/>
      <c r="R2" s="69"/>
      <c r="S2" s="14"/>
      <c r="T2" s="14"/>
      <c r="U2" s="14"/>
      <c r="V2" s="14"/>
      <c r="W2" s="14"/>
      <c r="X2" s="14"/>
      <c r="Y2" s="70"/>
    </row>
    <row r="3" spans="1:25" ht="28.25" customHeight="1" x14ac:dyDescent="0.2">
      <c r="A3" s="71" t="s">
        <v>72</v>
      </c>
      <c r="B3" s="16" t="s">
        <v>7</v>
      </c>
      <c r="C3" s="16" t="s">
        <v>8</v>
      </c>
      <c r="D3" s="16" t="s">
        <v>9</v>
      </c>
      <c r="E3" s="16" t="s">
        <v>10</v>
      </c>
      <c r="F3" s="16" t="s">
        <v>11</v>
      </c>
      <c r="G3" s="16" t="s">
        <v>12</v>
      </c>
      <c r="H3" s="16" t="s">
        <v>13</v>
      </c>
      <c r="I3" s="16" t="s">
        <v>14</v>
      </c>
      <c r="J3" s="16" t="s">
        <v>15</v>
      </c>
      <c r="K3" s="16" t="s">
        <v>16</v>
      </c>
      <c r="L3" s="16" t="s">
        <v>17</v>
      </c>
      <c r="M3" s="16" t="s">
        <v>18</v>
      </c>
      <c r="N3" s="16" t="s">
        <v>73</v>
      </c>
      <c r="O3" s="16" t="s">
        <v>20</v>
      </c>
      <c r="P3" s="17" t="s">
        <v>21</v>
      </c>
      <c r="Q3" s="16" t="s">
        <v>74</v>
      </c>
      <c r="R3" s="16" t="s">
        <v>157</v>
      </c>
      <c r="S3" s="16" t="s">
        <v>23</v>
      </c>
      <c r="T3" s="16" t="s">
        <v>24</v>
      </c>
      <c r="U3" s="16" t="s">
        <v>25</v>
      </c>
      <c r="V3" s="16" t="s">
        <v>26</v>
      </c>
      <c r="W3" s="16" t="s">
        <v>27</v>
      </c>
      <c r="X3" s="17" t="s">
        <v>28</v>
      </c>
      <c r="Y3" s="72" t="s">
        <v>29</v>
      </c>
    </row>
    <row r="4" spans="1:25" ht="17" customHeight="1" x14ac:dyDescent="0.2">
      <c r="A4" s="73" t="str">
        <f>HainesIsaacs!A1</f>
        <v>Dillon Haines</v>
      </c>
      <c r="B4" s="35">
        <f>HainesIsaacs!B28</f>
        <v>2</v>
      </c>
      <c r="C4" s="35">
        <f>HainesIsaacs!C28</f>
        <v>1</v>
      </c>
      <c r="D4" s="35">
        <f>HainesIsaacs!D28</f>
        <v>2</v>
      </c>
      <c r="E4" s="35">
        <f>HainesIsaacs!E28</f>
        <v>0</v>
      </c>
      <c r="F4" s="35">
        <f>HainesIsaacs!F28</f>
        <v>0</v>
      </c>
      <c r="G4" s="35">
        <f>HainesIsaacs!G28</f>
        <v>0</v>
      </c>
      <c r="H4" s="35">
        <f>HainesIsaacs!H28</f>
        <v>4</v>
      </c>
      <c r="I4" s="35">
        <f>HainesIsaacs!I28</f>
        <v>0</v>
      </c>
      <c r="J4" s="35">
        <f>HainesIsaacs!J28</f>
        <v>0</v>
      </c>
      <c r="K4" s="35">
        <f>HainesIsaacs!K28</f>
        <v>0</v>
      </c>
      <c r="L4" s="35">
        <f>HainesIsaacs!L28</f>
        <v>0</v>
      </c>
      <c r="M4" s="35">
        <f>HainesIsaacs!M28</f>
        <v>0</v>
      </c>
      <c r="N4" s="35">
        <f>HainesIsaacs!N28</f>
        <v>0</v>
      </c>
      <c r="O4" s="41">
        <f>HainesIsaacs!O28</f>
        <v>1</v>
      </c>
      <c r="P4" s="41">
        <f>HainesIsaacs!P28</f>
        <v>1</v>
      </c>
      <c r="Q4" s="41">
        <f>HainesIsaacs!Q28</f>
        <v>1</v>
      </c>
      <c r="R4" s="179">
        <f t="shared" ref="R4:R25" si="0">O4+P4</f>
        <v>2</v>
      </c>
      <c r="S4" s="20">
        <f>HainesIsaacs!R28</f>
        <v>0</v>
      </c>
      <c r="T4" s="20">
        <f>HainesIsaacs!S28</f>
        <v>0</v>
      </c>
      <c r="U4" s="20">
        <f>HainesIsaacs!T28</f>
        <v>0</v>
      </c>
      <c r="V4" s="20">
        <f>HainesIsaacs!U28</f>
        <v>4</v>
      </c>
      <c r="W4" s="20">
        <f>HainesIsaacs!V28</f>
        <v>4</v>
      </c>
      <c r="X4" s="27">
        <f>(V4+W4)/(U4+V4+W4)</f>
        <v>1</v>
      </c>
      <c r="Y4" s="74">
        <f>(D4-G4)/(B4-I4-G4+M4)</f>
        <v>1</v>
      </c>
    </row>
    <row r="5" spans="1:25" ht="17" customHeight="1" x14ac:dyDescent="0.2">
      <c r="A5" s="125" t="str">
        <f>Catchers!A61</f>
        <v>Trey Powers</v>
      </c>
      <c r="B5" s="128">
        <f>Catchers!B85</f>
        <v>5</v>
      </c>
      <c r="C5" s="128">
        <f>Catchers!C85</f>
        <v>3</v>
      </c>
      <c r="D5" s="128">
        <f>Catchers!D85</f>
        <v>3</v>
      </c>
      <c r="E5" s="128">
        <f>Catchers!E85</f>
        <v>0</v>
      </c>
      <c r="F5" s="128">
        <f>Catchers!F85</f>
        <v>0</v>
      </c>
      <c r="G5" s="128">
        <f>Catchers!G85</f>
        <v>0</v>
      </c>
      <c r="H5" s="128">
        <f>Catchers!H85</f>
        <v>2</v>
      </c>
      <c r="I5" s="128">
        <f>Catchers!I85</f>
        <v>1</v>
      </c>
      <c r="J5" s="128">
        <f>Catchers!J85</f>
        <v>2</v>
      </c>
      <c r="K5" s="128">
        <f>Catchers!K85</f>
        <v>0</v>
      </c>
      <c r="L5" s="128">
        <f>Catchers!L85</f>
        <v>0</v>
      </c>
      <c r="M5" s="128">
        <f>Catchers!M85</f>
        <v>0</v>
      </c>
      <c r="N5" s="128">
        <f>Catchers!N85</f>
        <v>0</v>
      </c>
      <c r="O5" s="41">
        <f>Catchers!O85</f>
        <v>0.7142857142857143</v>
      </c>
      <c r="P5" s="41">
        <f>Catchers!P85</f>
        <v>0.6</v>
      </c>
      <c r="Q5" s="41">
        <f>Catchers!Q85</f>
        <v>0.6</v>
      </c>
      <c r="R5" s="179">
        <f t="shared" si="0"/>
        <v>1.3142857142857143</v>
      </c>
      <c r="S5" s="128">
        <f>Catchers!R85</f>
        <v>0</v>
      </c>
      <c r="T5" s="128">
        <f>Catchers!S85</f>
        <v>0</v>
      </c>
      <c r="U5" s="128">
        <f>Catchers!T85</f>
        <v>1</v>
      </c>
      <c r="V5" s="128">
        <f>Catchers!U85</f>
        <v>1</v>
      </c>
      <c r="W5" s="128">
        <f>Catchers!V85</f>
        <v>5</v>
      </c>
      <c r="X5" s="27">
        <f>Catchers!W85</f>
        <v>0.8571428571428571</v>
      </c>
      <c r="Y5" s="74">
        <f>(D5-G5)/(B5-I5-G5+M5)</f>
        <v>0.75</v>
      </c>
    </row>
    <row r="6" spans="1:25" ht="17" customHeight="1" x14ac:dyDescent="0.2">
      <c r="A6" s="75" t="str">
        <f>Rothman!A1</f>
        <v>Sebastian Rothman</v>
      </c>
      <c r="B6" s="12">
        <f>Rothman!B32</f>
        <v>70</v>
      </c>
      <c r="C6" s="12">
        <f>Rothman!C32</f>
        <v>12</v>
      </c>
      <c r="D6" s="12">
        <f>Rothman!D32</f>
        <v>27</v>
      </c>
      <c r="E6" s="12">
        <f>Rothman!E32</f>
        <v>5</v>
      </c>
      <c r="F6" s="12">
        <f>Rothman!F32</f>
        <v>2</v>
      </c>
      <c r="G6" s="12">
        <f>Rothman!G32</f>
        <v>3</v>
      </c>
      <c r="H6" s="14">
        <f>Rothman!H32</f>
        <v>21</v>
      </c>
      <c r="I6" s="12">
        <f>Rothman!I32</f>
        <v>16</v>
      </c>
      <c r="J6" s="12">
        <f>Rothman!J32</f>
        <v>3</v>
      </c>
      <c r="K6" s="12">
        <f>Rothman!K32</f>
        <v>3</v>
      </c>
      <c r="L6" s="12">
        <f>Rothman!L32</f>
        <v>0</v>
      </c>
      <c r="M6" s="12">
        <f>Rothman!M32</f>
        <v>0</v>
      </c>
      <c r="N6" s="12">
        <f>Rothman!N32</f>
        <v>3</v>
      </c>
      <c r="O6" s="41">
        <f>Rothman!O32</f>
        <v>0.47368421052631576</v>
      </c>
      <c r="P6" s="194">
        <f>Rothman!P32</f>
        <v>0.6428571428571429</v>
      </c>
      <c r="Q6" s="194">
        <f>Rothman!Q32</f>
        <v>0.38571428571428573</v>
      </c>
      <c r="R6" s="212">
        <f t="shared" si="0"/>
        <v>1.1165413533834587</v>
      </c>
      <c r="S6" s="12">
        <f>Rothman!R32</f>
        <v>5</v>
      </c>
      <c r="T6" s="12">
        <f>Rothman!S32</f>
        <v>1</v>
      </c>
      <c r="U6" s="12">
        <f>Rothman!T32</f>
        <v>6</v>
      </c>
      <c r="V6" s="12">
        <f>Rothman!U32</f>
        <v>23</v>
      </c>
      <c r="W6" s="12">
        <f>Rothman!V32</f>
        <v>37</v>
      </c>
      <c r="X6" s="41">
        <f>(V6+W6)/(U6+V6+W6)</f>
        <v>0.90909090909090906</v>
      </c>
      <c r="Y6" s="76">
        <f>(D6-G6)/(B6-I6-G6+M6)</f>
        <v>0.47058823529411764</v>
      </c>
    </row>
    <row r="7" spans="1:25" ht="17" customHeight="1" x14ac:dyDescent="0.2">
      <c r="A7" s="75" t="str">
        <f>YoungBrown!A1</f>
        <v>Jacob Young</v>
      </c>
      <c r="B7" s="14">
        <f>YoungBrown!B33</f>
        <v>84</v>
      </c>
      <c r="C7" s="12">
        <f>YoungBrown!C33</f>
        <v>21</v>
      </c>
      <c r="D7" s="14">
        <f>YoungBrown!D33</f>
        <v>31</v>
      </c>
      <c r="E7" s="12">
        <f>YoungBrown!E33</f>
        <v>6</v>
      </c>
      <c r="F7" s="12">
        <f>YoungBrown!F33</f>
        <v>2</v>
      </c>
      <c r="G7" s="12">
        <f>YoungBrown!G33</f>
        <v>0</v>
      </c>
      <c r="H7" s="12">
        <f>YoungBrown!H33</f>
        <v>15</v>
      </c>
      <c r="I7" s="12">
        <f>YoungBrown!I33</f>
        <v>6</v>
      </c>
      <c r="J7" s="12">
        <f>YoungBrown!J33</f>
        <v>13</v>
      </c>
      <c r="K7" s="14">
        <f>YoungBrown!K33</f>
        <v>6</v>
      </c>
      <c r="L7" s="12">
        <f>YoungBrown!L33</f>
        <v>0</v>
      </c>
      <c r="M7" s="12">
        <f>YoungBrown!M33</f>
        <v>2</v>
      </c>
      <c r="N7" s="12">
        <f>YoungBrown!N33</f>
        <v>2</v>
      </c>
      <c r="O7" s="41">
        <f>YoungBrown!O33</f>
        <v>0.49523809523809526</v>
      </c>
      <c r="P7" s="41">
        <f>YoungBrown!P33</f>
        <v>0.48809523809523808</v>
      </c>
      <c r="Q7" s="41">
        <f>YoungBrown!Q33</f>
        <v>0.36904761904761907</v>
      </c>
      <c r="R7" s="179">
        <f t="shared" si="0"/>
        <v>0.98333333333333339</v>
      </c>
      <c r="S7" s="14">
        <f>YoungBrown!R33</f>
        <v>18</v>
      </c>
      <c r="T7" s="14">
        <f>YoungBrown!S33</f>
        <v>8</v>
      </c>
      <c r="U7" s="14">
        <f>YoungBrown!T33</f>
        <v>7</v>
      </c>
      <c r="V7" s="12">
        <f>YoungBrown!U33</f>
        <v>48</v>
      </c>
      <c r="W7" s="12">
        <f>YoungBrown!V33</f>
        <v>49</v>
      </c>
      <c r="X7" s="41">
        <f>(V7+W7)/(U7+V7+W7)</f>
        <v>0.93269230769230771</v>
      </c>
      <c r="Y7" s="76">
        <f>(D7-G7)/(B7-I7-G7+M7)</f>
        <v>0.38750000000000001</v>
      </c>
    </row>
    <row r="8" spans="1:25" ht="17" customHeight="1" x14ac:dyDescent="0.2">
      <c r="A8" s="75" t="str">
        <f>NelsonGrusenar!A1</f>
        <v>Cody Nelson</v>
      </c>
      <c r="B8" s="13">
        <f>NelsonGrusenar!B31</f>
        <v>73</v>
      </c>
      <c r="C8" s="31">
        <f>NelsonGrusenar!C31</f>
        <v>22</v>
      </c>
      <c r="D8" s="13">
        <f>NelsonGrusenar!D31</f>
        <v>22</v>
      </c>
      <c r="E8" s="13">
        <f>NelsonGrusenar!E31</f>
        <v>3</v>
      </c>
      <c r="F8" s="13">
        <f>NelsonGrusenar!F31</f>
        <v>0</v>
      </c>
      <c r="G8" s="13">
        <f>NelsonGrusenar!G31</f>
        <v>0</v>
      </c>
      <c r="H8" s="13">
        <f>NelsonGrusenar!H31</f>
        <v>9</v>
      </c>
      <c r="I8" s="13">
        <f>NelsonGrusenar!I31</f>
        <v>20</v>
      </c>
      <c r="J8" s="31">
        <f>NelsonGrusenar!J31</f>
        <v>25</v>
      </c>
      <c r="K8" s="13">
        <f>NelsonGrusenar!K31</f>
        <v>1</v>
      </c>
      <c r="L8" s="13">
        <f>NelsonGrusenar!L31</f>
        <v>1</v>
      </c>
      <c r="M8" s="13">
        <f>NelsonGrusenar!M31</f>
        <v>1</v>
      </c>
      <c r="N8" s="31">
        <f>NelsonGrusenar!N31</f>
        <v>6</v>
      </c>
      <c r="O8" s="194">
        <f>NelsonGrusenar!O31</f>
        <v>0.54</v>
      </c>
      <c r="P8" s="41">
        <f>NelsonGrusenar!P31</f>
        <v>0.34246575342465752</v>
      </c>
      <c r="Q8" s="41">
        <f>NelsonGrusenar!Q31</f>
        <v>0.30136986301369861</v>
      </c>
      <c r="R8" s="179">
        <f t="shared" si="0"/>
        <v>0.88246575342465761</v>
      </c>
      <c r="S8" s="13">
        <f>NelsonGrusenar!R31</f>
        <v>8</v>
      </c>
      <c r="T8" s="13">
        <f>NelsonGrusenar!S31</f>
        <v>6</v>
      </c>
      <c r="U8" s="13">
        <f>NelsonGrusenar!T31</f>
        <v>2</v>
      </c>
      <c r="V8" s="13">
        <f>NelsonGrusenar!U31</f>
        <v>1</v>
      </c>
      <c r="W8" s="13">
        <f>NelsonGrusenar!V31</f>
        <v>27</v>
      </c>
      <c r="X8" s="41">
        <f>(V8+W8)/(U8+V8+W8)</f>
        <v>0.93333333333333335</v>
      </c>
      <c r="Y8" s="41">
        <f>(D8-G8)/(B8-I8-G8+M8)</f>
        <v>0.40740740740740738</v>
      </c>
    </row>
    <row r="9" spans="1:25" ht="17" customHeight="1" x14ac:dyDescent="0.2">
      <c r="A9" s="75" t="str">
        <f>YoungBrown!A39</f>
        <v>John Brown</v>
      </c>
      <c r="B9" s="12">
        <f>YoungBrown!B62</f>
        <v>38</v>
      </c>
      <c r="C9" s="12">
        <f>YoungBrown!C62</f>
        <v>8</v>
      </c>
      <c r="D9" s="12">
        <f>YoungBrown!D62</f>
        <v>11</v>
      </c>
      <c r="E9" s="12">
        <f>YoungBrown!E62</f>
        <v>4</v>
      </c>
      <c r="F9" s="12">
        <f>YoungBrown!F62</f>
        <v>1</v>
      </c>
      <c r="G9" s="12">
        <f>YoungBrown!G62</f>
        <v>0</v>
      </c>
      <c r="H9" s="12">
        <f>YoungBrown!H62</f>
        <v>9</v>
      </c>
      <c r="I9" s="12">
        <f>YoungBrown!I62</f>
        <v>12</v>
      </c>
      <c r="J9" s="12">
        <f>YoungBrown!J62</f>
        <v>5</v>
      </c>
      <c r="K9" s="12">
        <f>YoungBrown!K62</f>
        <v>2</v>
      </c>
      <c r="L9" s="12">
        <f>YoungBrown!L62</f>
        <v>0</v>
      </c>
      <c r="M9" s="12">
        <f>YoungBrown!M62</f>
        <v>1</v>
      </c>
      <c r="N9" s="12">
        <f>YoungBrown!N62</f>
        <v>3</v>
      </c>
      <c r="O9" s="41">
        <f>YoungBrown!O62</f>
        <v>0.45652173913043476</v>
      </c>
      <c r="P9" s="41">
        <f>YoungBrown!P62</f>
        <v>0.44736842105263158</v>
      </c>
      <c r="Q9" s="41">
        <f>YoungBrown!Q62</f>
        <v>0.28947368421052633</v>
      </c>
      <c r="R9" s="179">
        <f t="shared" si="0"/>
        <v>0.90389016018306634</v>
      </c>
      <c r="S9" s="12">
        <f>YoungBrown!R62</f>
        <v>0</v>
      </c>
      <c r="T9" s="12">
        <f>YoungBrown!S62</f>
        <v>0</v>
      </c>
      <c r="U9" s="12">
        <f>YoungBrown!T62</f>
        <v>1</v>
      </c>
      <c r="V9" s="12">
        <f>YoungBrown!U62</f>
        <v>2</v>
      </c>
      <c r="W9" s="12">
        <f>YoungBrown!V62</f>
        <v>31</v>
      </c>
      <c r="X9" s="41">
        <f>YoungBrown!W62</f>
        <v>0.97058823529411764</v>
      </c>
      <c r="Y9" s="76">
        <f>YoungBrown!X62</f>
        <v>0.40740740740740738</v>
      </c>
    </row>
    <row r="10" spans="1:25" ht="17" customHeight="1" x14ac:dyDescent="0.2">
      <c r="A10" s="75" t="str">
        <f>Page!A1</f>
        <v>Carter Page</v>
      </c>
      <c r="B10" s="13">
        <f>Page!B31</f>
        <v>67</v>
      </c>
      <c r="C10" s="13">
        <f>Page!C31</f>
        <v>17</v>
      </c>
      <c r="D10" s="13">
        <f>Page!D31</f>
        <v>19</v>
      </c>
      <c r="E10" s="31">
        <f>Page!E31</f>
        <v>9</v>
      </c>
      <c r="F10" s="13">
        <f>Page!F31</f>
        <v>1</v>
      </c>
      <c r="G10" s="13">
        <f>Page!G31</f>
        <v>1</v>
      </c>
      <c r="H10" s="13">
        <f>Page!H31</f>
        <v>18</v>
      </c>
      <c r="I10" s="13">
        <f>Page!I31</f>
        <v>7</v>
      </c>
      <c r="J10" s="13">
        <f>Page!J31</f>
        <v>10</v>
      </c>
      <c r="K10" s="13">
        <f>Page!K31</f>
        <v>4</v>
      </c>
      <c r="L10" s="13">
        <f>Page!L31</f>
        <v>0</v>
      </c>
      <c r="M10" s="13">
        <f>Page!M31</f>
        <v>1</v>
      </c>
      <c r="N10" s="31">
        <f>Page!N31</f>
        <v>6</v>
      </c>
      <c r="O10" s="41">
        <f>Page!O31</f>
        <v>0.47560975609756095</v>
      </c>
      <c r="P10" s="41">
        <f>Page!P31</f>
        <v>0.4925373134328358</v>
      </c>
      <c r="Q10" s="41">
        <f>Page!Q31</f>
        <v>0.28358208955223879</v>
      </c>
      <c r="R10" s="179">
        <f t="shared" si="0"/>
        <v>0.96814706953039675</v>
      </c>
      <c r="S10" s="12">
        <f>Page!R31</f>
        <v>5</v>
      </c>
      <c r="T10" s="12">
        <f>Page!S31</f>
        <v>1</v>
      </c>
      <c r="U10" s="12">
        <f>Page!T31</f>
        <v>0</v>
      </c>
      <c r="V10" s="12">
        <f>Page!U31</f>
        <v>3</v>
      </c>
      <c r="W10" s="12">
        <f>Page!V31</f>
        <v>22</v>
      </c>
      <c r="X10" s="41">
        <f>(V10+W10)/(U10+V10+W10)</f>
        <v>1</v>
      </c>
      <c r="Y10" s="41">
        <f>(D10-G10)/(B10-I10-G10+M10)</f>
        <v>0.3</v>
      </c>
    </row>
    <row r="11" spans="1:25" ht="16" x14ac:dyDescent="0.2">
      <c r="A11" s="75" t="s">
        <v>77</v>
      </c>
      <c r="B11" s="12">
        <f>Barnhorst!B61</f>
        <v>32</v>
      </c>
      <c r="C11" s="12">
        <f>Barnhorst!C61</f>
        <v>12</v>
      </c>
      <c r="D11" s="12">
        <f>Barnhorst!D61</f>
        <v>9</v>
      </c>
      <c r="E11" s="12">
        <f>Barnhorst!E61</f>
        <v>0</v>
      </c>
      <c r="F11" s="12">
        <f>Barnhorst!F61</f>
        <v>0</v>
      </c>
      <c r="G11" s="12">
        <f>Barnhorst!G61</f>
        <v>0</v>
      </c>
      <c r="H11" s="13">
        <f>Barnhorst!M61</f>
        <v>3</v>
      </c>
      <c r="I11" s="13">
        <f>Barnhorst!J61</f>
        <v>9</v>
      </c>
      <c r="J11" s="13">
        <f>Barnhorst!H61</f>
        <v>5</v>
      </c>
      <c r="K11" s="13">
        <f>Barnhorst!I61</f>
        <v>1</v>
      </c>
      <c r="L11" s="13">
        <f>Barnhorst!K61</f>
        <v>0</v>
      </c>
      <c r="M11" s="13">
        <f>Barnhorst!L61</f>
        <v>0</v>
      </c>
      <c r="N11" s="12">
        <f>Barnhorst!N61</f>
        <v>1</v>
      </c>
      <c r="O11" s="41">
        <f>Barnhorst!O61</f>
        <v>0.42105263157894735</v>
      </c>
      <c r="P11" s="41">
        <f>Barnhorst!P61</f>
        <v>0.28125</v>
      </c>
      <c r="Q11" s="41">
        <f>Barnhorst!Q61</f>
        <v>0.28125</v>
      </c>
      <c r="R11" s="179">
        <f t="shared" si="0"/>
        <v>0.70230263157894735</v>
      </c>
      <c r="S11" s="12">
        <f>Barnhorst!R61</f>
        <v>4</v>
      </c>
      <c r="T11" s="12">
        <f>Barnhorst!S61</f>
        <v>1</v>
      </c>
      <c r="U11" s="12">
        <f>Barnhorst!T61</f>
        <v>0</v>
      </c>
      <c r="V11" s="12">
        <f>Barnhorst!U61</f>
        <v>0</v>
      </c>
      <c r="W11" s="12">
        <f>Barnhorst!V61</f>
        <v>0</v>
      </c>
      <c r="X11" s="41"/>
      <c r="Y11" s="76">
        <f>Barnhorst!X61</f>
        <v>0.39130434782608697</v>
      </c>
    </row>
    <row r="12" spans="1:25" ht="17" customHeight="1" x14ac:dyDescent="0.2">
      <c r="A12" s="75" t="str">
        <f>Catchers!A1</f>
        <v>Mason McLoud</v>
      </c>
      <c r="B12" s="12">
        <f>Catchers!B27</f>
        <v>54</v>
      </c>
      <c r="C12" s="12">
        <f>Catchers!C27</f>
        <v>0</v>
      </c>
      <c r="D12" s="12">
        <f>Catchers!D27</f>
        <v>14</v>
      </c>
      <c r="E12" s="12">
        <f>Catchers!E27</f>
        <v>1</v>
      </c>
      <c r="F12" s="12">
        <f>Catchers!F27</f>
        <v>0</v>
      </c>
      <c r="G12" s="12">
        <f>Catchers!G27</f>
        <v>0</v>
      </c>
      <c r="H12" s="12">
        <f>Catchers!H27</f>
        <v>2</v>
      </c>
      <c r="I12" s="12">
        <f>Catchers!I27</f>
        <v>9</v>
      </c>
      <c r="J12" s="12">
        <f>Catchers!J27</f>
        <v>6</v>
      </c>
      <c r="K12" s="12">
        <f>Catchers!K27</f>
        <v>0</v>
      </c>
      <c r="L12" s="12">
        <f>Catchers!L27</f>
        <v>1</v>
      </c>
      <c r="M12" s="12">
        <f>Catchers!M27</f>
        <v>0</v>
      </c>
      <c r="N12" s="12">
        <f>Catchers!N27</f>
        <v>1</v>
      </c>
      <c r="O12" s="41">
        <f>Catchers!O27</f>
        <v>0.35</v>
      </c>
      <c r="P12" s="41">
        <f>Catchers!P27</f>
        <v>0.27777777777777779</v>
      </c>
      <c r="Q12" s="41">
        <f>Catchers!Q27</f>
        <v>0.25925925925925924</v>
      </c>
      <c r="R12" s="179">
        <f t="shared" si="0"/>
        <v>0.62777777777777777</v>
      </c>
      <c r="S12" s="12">
        <f>Catchers!R27</f>
        <v>0</v>
      </c>
      <c r="T12" s="12">
        <f>Catchers!S27</f>
        <v>1</v>
      </c>
      <c r="U12" s="12">
        <f>Catchers!T27</f>
        <v>2</v>
      </c>
      <c r="V12" s="12">
        <f>Catchers!U27</f>
        <v>24</v>
      </c>
      <c r="W12" s="12">
        <f>Catchers!V27</f>
        <v>143</v>
      </c>
      <c r="X12" s="41">
        <f>(V12+W12)/(U12+V12+W12)</f>
        <v>0.98816568047337283</v>
      </c>
      <c r="Y12" s="76">
        <f>(D12-G12)/(B12-I12-G12+M12)</f>
        <v>0.31111111111111112</v>
      </c>
    </row>
    <row r="13" spans="1:25" ht="17" customHeight="1" x14ac:dyDescent="0.2">
      <c r="A13" s="75" t="str">
        <f>Roca!A1</f>
        <v>Tony Roca</v>
      </c>
      <c r="B13" s="12">
        <f>Roca!B32</f>
        <v>72</v>
      </c>
      <c r="C13" s="12">
        <f>Roca!C32</f>
        <v>13</v>
      </c>
      <c r="D13" s="12">
        <f>Roca!D32</f>
        <v>18</v>
      </c>
      <c r="E13" s="12">
        <f>Roca!E32</f>
        <v>6</v>
      </c>
      <c r="F13" s="12">
        <f>Roca!F32</f>
        <v>0</v>
      </c>
      <c r="G13" s="12">
        <f>Roca!G32</f>
        <v>2</v>
      </c>
      <c r="H13" s="12">
        <f>Roca!H32</f>
        <v>14</v>
      </c>
      <c r="I13" s="14">
        <f>Roca!I32</f>
        <v>19</v>
      </c>
      <c r="J13" s="12">
        <f>Roca!J32</f>
        <v>8</v>
      </c>
      <c r="K13" s="12">
        <f>Roca!K32</f>
        <v>1</v>
      </c>
      <c r="L13" s="12">
        <f>Roca!L32</f>
        <v>0</v>
      </c>
      <c r="M13" s="12">
        <f>Roca!M32</f>
        <v>0</v>
      </c>
      <c r="N13" s="12">
        <f>Roca!N32</f>
        <v>3</v>
      </c>
      <c r="O13" s="41">
        <f>Roca!O32</f>
        <v>0.37037037037037035</v>
      </c>
      <c r="P13" s="41">
        <f>Roca!P32</f>
        <v>0.41666666666666669</v>
      </c>
      <c r="Q13" s="41">
        <f>Roca!Q32</f>
        <v>0.25</v>
      </c>
      <c r="R13" s="179">
        <f t="shared" si="0"/>
        <v>0.78703703703703698</v>
      </c>
      <c r="S13" s="12">
        <f>Roca!R32</f>
        <v>1</v>
      </c>
      <c r="T13" s="12">
        <f>Roca!S32</f>
        <v>0</v>
      </c>
      <c r="U13" s="12">
        <f>Roca!T32</f>
        <v>3</v>
      </c>
      <c r="V13" s="12">
        <f>Roca!U32</f>
        <v>11</v>
      </c>
      <c r="W13" s="12">
        <f>Roca!V32</f>
        <v>94</v>
      </c>
      <c r="X13" s="41">
        <f>(V13+W13)/(U13+V13+W13)</f>
        <v>0.97222222222222221</v>
      </c>
      <c r="Y13" s="41">
        <f>(D13-G13)/(B13-I13-G13+M13)</f>
        <v>0.31372549019607843</v>
      </c>
    </row>
    <row r="14" spans="1:25" ht="17" customHeight="1" x14ac:dyDescent="0.2">
      <c r="A14" s="75" t="s">
        <v>75</v>
      </c>
      <c r="B14" s="13">
        <f>ChappellJordhelmRajhansa!B90</f>
        <v>25</v>
      </c>
      <c r="C14" s="13">
        <f>ChappellJordhelmRajhansa!C90</f>
        <v>4</v>
      </c>
      <c r="D14" s="13">
        <f>ChappellJordhelmRajhansa!D90</f>
        <v>6</v>
      </c>
      <c r="E14" s="13">
        <f>ChappellJordhelmRajhansa!E90</f>
        <v>2</v>
      </c>
      <c r="F14" s="13">
        <f>ChappellJordhelmRajhansa!F90</f>
        <v>0</v>
      </c>
      <c r="G14" s="13">
        <f>ChappellJordhelmRajhansa!G90</f>
        <v>0</v>
      </c>
      <c r="H14" s="13">
        <f>ChappellJordhelmRajhansa!H90</f>
        <v>5</v>
      </c>
      <c r="I14" s="13">
        <f>ChappellJordhelmRajhansa!I90</f>
        <v>6</v>
      </c>
      <c r="J14" s="13">
        <f>ChappellJordhelmRajhansa!J90</f>
        <v>1</v>
      </c>
      <c r="K14" s="13">
        <f>ChappellJordhelmRajhansa!K90</f>
        <v>2</v>
      </c>
      <c r="L14" s="13">
        <f>ChappellJordhelmRajhansa!L90</f>
        <v>0</v>
      </c>
      <c r="M14" s="13">
        <f>ChappellJordhelmRajhansa!M90</f>
        <v>1</v>
      </c>
      <c r="N14" s="13">
        <f>ChappellJordhelmRajhansa!N90</f>
        <v>1</v>
      </c>
      <c r="O14" s="41">
        <f>ChappellJordhelmRajhansa!O90</f>
        <v>0.31034482758620691</v>
      </c>
      <c r="P14" s="41">
        <f>ChappellJordhelmRajhansa!P90</f>
        <v>0.32</v>
      </c>
      <c r="Q14" s="41">
        <f>ChappellJordhelmRajhansa!Q90</f>
        <v>0.24</v>
      </c>
      <c r="R14" s="179">
        <f t="shared" si="0"/>
        <v>0.63034482758620691</v>
      </c>
      <c r="S14" s="13">
        <f>ChappellJordhelmRajhansa!R90</f>
        <v>2</v>
      </c>
      <c r="T14" s="13">
        <f>ChappellJordhelmRajhansa!S90</f>
        <v>1</v>
      </c>
      <c r="U14" s="31">
        <f>ChappellJordhelmRajhansa!T90</f>
        <v>7</v>
      </c>
      <c r="V14" s="13">
        <f>ChappellJordhelmRajhansa!U90</f>
        <v>5</v>
      </c>
      <c r="W14" s="13">
        <f>ChappellJordhelmRajhansa!V90</f>
        <v>5</v>
      </c>
      <c r="X14" s="41">
        <f>ChappellJordhelmRajhansa!W90</f>
        <v>0.58823529411764708</v>
      </c>
      <c r="Y14" s="76">
        <f>ChappellJordhelmRajhansa!X90</f>
        <v>0.3</v>
      </c>
    </row>
    <row r="15" spans="1:25" ht="17" customHeight="1" x14ac:dyDescent="0.2">
      <c r="A15" s="75" t="str">
        <f>Barnhorst!A1</f>
        <v>Thomas Barnhorst</v>
      </c>
      <c r="B15" s="12">
        <f>Barnhorst!B28</f>
        <v>40</v>
      </c>
      <c r="C15" s="12">
        <f>Barnhorst!C28</f>
        <v>13</v>
      </c>
      <c r="D15" s="12">
        <f>Barnhorst!D28</f>
        <v>9</v>
      </c>
      <c r="E15" s="12">
        <f>Barnhorst!E28</f>
        <v>4</v>
      </c>
      <c r="F15" s="12">
        <f>Barnhorst!F28</f>
        <v>1</v>
      </c>
      <c r="G15" s="12">
        <f>Barnhorst!G28</f>
        <v>0</v>
      </c>
      <c r="H15" s="12">
        <f>Barnhorst!M28</f>
        <v>1</v>
      </c>
      <c r="I15" s="12">
        <f>Barnhorst!J28</f>
        <v>15</v>
      </c>
      <c r="J15" s="12">
        <f>Barnhorst!H28</f>
        <v>3</v>
      </c>
      <c r="K15" s="12">
        <f>Barnhorst!I28</f>
        <v>1</v>
      </c>
      <c r="L15" s="12">
        <f>Barnhorst!K28</f>
        <v>0</v>
      </c>
      <c r="M15" s="12">
        <f>Barnhorst!L28</f>
        <v>0</v>
      </c>
      <c r="N15" s="12">
        <f>Barnhorst!N28</f>
        <v>0</v>
      </c>
      <c r="O15" s="41">
        <f>Barnhorst!O28</f>
        <v>0.29545454545454547</v>
      </c>
      <c r="P15" s="41">
        <f>Barnhorst!P28</f>
        <v>0.375</v>
      </c>
      <c r="Q15" s="41">
        <f>Barnhorst!Q28</f>
        <v>0.22500000000000001</v>
      </c>
      <c r="R15" s="179">
        <f t="shared" si="0"/>
        <v>0.67045454545454541</v>
      </c>
      <c r="S15" s="12">
        <f>Barnhorst!R28</f>
        <v>7</v>
      </c>
      <c r="T15" s="12">
        <v>0</v>
      </c>
      <c r="U15" s="12">
        <f>Barnhorst!T28</f>
        <v>0</v>
      </c>
      <c r="V15" s="12">
        <f>Barnhorst!V28</f>
        <v>2</v>
      </c>
      <c r="W15" s="12">
        <f>Barnhorst!U28</f>
        <v>21</v>
      </c>
      <c r="X15" s="41">
        <f>(V15+W15)/(U15+V15+W15)</f>
        <v>1</v>
      </c>
      <c r="Y15" s="76">
        <f t="shared" ref="Y15:Y25" si="1">(D15-G15)/(B15-I15-G15+M15)</f>
        <v>0.36</v>
      </c>
    </row>
    <row r="16" spans="1:25" ht="17" customHeight="1" x14ac:dyDescent="0.2">
      <c r="A16" s="75" t="str">
        <f>Maloney!A1</f>
        <v>Luke Maloney</v>
      </c>
      <c r="B16" s="12">
        <f>Maloney!B33</f>
        <v>50</v>
      </c>
      <c r="C16" s="12">
        <f>Maloney!C33</f>
        <v>8</v>
      </c>
      <c r="D16" s="12">
        <f>Maloney!D33</f>
        <v>11</v>
      </c>
      <c r="E16" s="12">
        <f>Maloney!E33</f>
        <v>1</v>
      </c>
      <c r="F16" s="12">
        <f>Maloney!F33</f>
        <v>0</v>
      </c>
      <c r="G16" s="12">
        <f>Maloney!G33</f>
        <v>0</v>
      </c>
      <c r="H16" s="12">
        <f>Maloney!H33</f>
        <v>9</v>
      </c>
      <c r="I16" s="12">
        <f>Maloney!I33</f>
        <v>11</v>
      </c>
      <c r="J16" s="12">
        <f>Maloney!J33</f>
        <v>5</v>
      </c>
      <c r="K16" s="12">
        <f>Maloney!K33</f>
        <v>0</v>
      </c>
      <c r="L16" s="12">
        <f>Maloney!L33</f>
        <v>2</v>
      </c>
      <c r="M16" s="12">
        <f>Maloney!M33</f>
        <v>0</v>
      </c>
      <c r="N16" s="12">
        <f>Maloney!N33</f>
        <v>4</v>
      </c>
      <c r="O16" s="41">
        <f>Maloney!O33</f>
        <v>0.36363636363636365</v>
      </c>
      <c r="P16" s="41">
        <f>Maloney!P33</f>
        <v>0.24</v>
      </c>
      <c r="Q16" s="41">
        <f>Maloney!Q33</f>
        <v>0.22</v>
      </c>
      <c r="R16" s="179">
        <f t="shared" si="0"/>
        <v>0.60363636363636364</v>
      </c>
      <c r="S16" s="12">
        <f>Maloney!R33</f>
        <v>3</v>
      </c>
      <c r="T16" s="12">
        <f>Maloney!S33</f>
        <v>2</v>
      </c>
      <c r="U16" s="12">
        <f>Maloney!T33</f>
        <v>5</v>
      </c>
      <c r="V16" s="12">
        <f>Maloney!U33</f>
        <v>29</v>
      </c>
      <c r="W16" s="12">
        <f>Maloney!V33</f>
        <v>18</v>
      </c>
      <c r="X16" s="41">
        <f>(V16+W16)/(U16+V16+W16)</f>
        <v>0.90384615384615385</v>
      </c>
      <c r="Y16" s="76">
        <f t="shared" si="1"/>
        <v>0.28205128205128205</v>
      </c>
    </row>
    <row r="17" spans="1:25" ht="17" customHeight="1" x14ac:dyDescent="0.2">
      <c r="A17" s="75" t="str">
        <f>ChappellJordhelmRajhansa!A1</f>
        <v>Zach Chappell</v>
      </c>
      <c r="B17" s="12">
        <f>ChappellJordhelmRajhansa!B27</f>
        <v>47</v>
      </c>
      <c r="C17" s="12">
        <f>ChappellJordhelmRajhansa!C27</f>
        <v>8</v>
      </c>
      <c r="D17" s="12">
        <f>ChappellJordhelmRajhansa!D27</f>
        <v>8</v>
      </c>
      <c r="E17" s="12">
        <f>ChappellJordhelmRajhansa!E27</f>
        <v>2</v>
      </c>
      <c r="F17" s="12">
        <f>ChappellJordhelmRajhansa!F27</f>
        <v>0</v>
      </c>
      <c r="G17" s="12">
        <f>ChappellJordhelmRajhansa!G27</f>
        <v>0</v>
      </c>
      <c r="H17" s="12">
        <f>ChappellJordhelmRajhansa!H27</f>
        <v>3</v>
      </c>
      <c r="I17" s="12">
        <f>ChappellJordhelmRajhansa!I27</f>
        <v>10</v>
      </c>
      <c r="J17" s="12">
        <f>ChappellJordhelmRajhansa!J27</f>
        <v>9</v>
      </c>
      <c r="K17" s="12">
        <f>ChappellJordhelmRajhansa!K27</f>
        <v>3</v>
      </c>
      <c r="L17" s="12">
        <f>ChappellJordhelmRajhansa!L27</f>
        <v>0</v>
      </c>
      <c r="M17" s="12">
        <f>ChappellJordhelmRajhansa!M27</f>
        <v>0</v>
      </c>
      <c r="N17" s="12">
        <f>ChappellJordhelmRajhansa!N27</f>
        <v>1</v>
      </c>
      <c r="O17" s="41">
        <f>ChappellJordhelmRajhansa!O27</f>
        <v>0.3559322033898305</v>
      </c>
      <c r="P17" s="41">
        <f>ChappellJordhelmRajhansa!P27</f>
        <v>0.21276595744680851</v>
      </c>
      <c r="Q17" s="41">
        <f>ChappellJordhelmRajhansa!Q27</f>
        <v>0.1702127659574468</v>
      </c>
      <c r="R17" s="179">
        <f t="shared" si="0"/>
        <v>0.56869816083663904</v>
      </c>
      <c r="S17" s="12">
        <f>ChappellJordhelmRajhansa!R27</f>
        <v>0</v>
      </c>
      <c r="T17" s="13">
        <f>ChappellJordhelmRajhansa!S27</f>
        <v>1</v>
      </c>
      <c r="U17" s="12">
        <f>ChappellJordhelmRajhansa!T27</f>
        <v>0</v>
      </c>
      <c r="V17" s="12">
        <f>ChappellJordhelmRajhansa!U27</f>
        <v>3</v>
      </c>
      <c r="W17" s="12">
        <f>ChappellJordhelmRajhansa!V27</f>
        <v>19</v>
      </c>
      <c r="X17" s="41">
        <f>(V17+W17)/(U17+V17+W17)</f>
        <v>1</v>
      </c>
      <c r="Y17" s="76">
        <f t="shared" si="1"/>
        <v>0.21621621621621623</v>
      </c>
    </row>
    <row r="18" spans="1:25" ht="17" customHeight="1" x14ac:dyDescent="0.2">
      <c r="A18" s="75" t="s">
        <v>76</v>
      </c>
      <c r="B18" s="12">
        <f>Ortiz!B43</f>
        <v>30</v>
      </c>
      <c r="C18" s="12">
        <f>Ortiz!C43</f>
        <v>9</v>
      </c>
      <c r="D18" s="12">
        <f>Ortiz!D43</f>
        <v>5</v>
      </c>
      <c r="E18" s="12">
        <f>Ortiz!E43</f>
        <v>0</v>
      </c>
      <c r="F18" s="12">
        <f>Ortiz!F43</f>
        <v>0</v>
      </c>
      <c r="G18" s="12">
        <f>Ortiz!G43</f>
        <v>0</v>
      </c>
      <c r="H18" s="12">
        <f>Ortiz!H43</f>
        <v>3</v>
      </c>
      <c r="I18" s="12">
        <f>Ortiz!I43</f>
        <v>9</v>
      </c>
      <c r="J18" s="12">
        <f>Ortiz!J43</f>
        <v>10</v>
      </c>
      <c r="K18" s="12">
        <f>Ortiz!K43</f>
        <v>0</v>
      </c>
      <c r="L18" s="12">
        <f>Ortiz!L43</f>
        <v>1</v>
      </c>
      <c r="M18" s="12">
        <f>Ortiz!M43</f>
        <v>1</v>
      </c>
      <c r="N18" s="12">
        <f>Ortiz!N43</f>
        <v>1</v>
      </c>
      <c r="O18" s="41">
        <f>Ortiz!O43</f>
        <v>0.3902439024390244</v>
      </c>
      <c r="P18" s="41">
        <f>Ortiz!P43</f>
        <v>0.16666666666666666</v>
      </c>
      <c r="Q18" s="41">
        <f>Ortiz!Q43</f>
        <v>0.16666666666666666</v>
      </c>
      <c r="R18" s="179">
        <f t="shared" si="0"/>
        <v>0.55691056910569103</v>
      </c>
      <c r="S18" s="12">
        <f>Ortiz!R43</f>
        <v>0</v>
      </c>
      <c r="T18" s="12">
        <f>Ortiz!S43</f>
        <v>0</v>
      </c>
      <c r="U18" s="12">
        <f>Ortiz!T43</f>
        <v>6</v>
      </c>
      <c r="V18" s="12">
        <f>Ortiz!U43</f>
        <v>28</v>
      </c>
      <c r="W18" s="12">
        <f>Ortiz!V43</f>
        <v>16</v>
      </c>
      <c r="X18" s="41">
        <f>Ortiz!W43</f>
        <v>0.88</v>
      </c>
      <c r="Y18" s="76">
        <f t="shared" si="1"/>
        <v>0.22727272727272727</v>
      </c>
    </row>
    <row r="19" spans="1:25" ht="17" customHeight="1" x14ac:dyDescent="0.2">
      <c r="A19" s="75" t="str">
        <f>Catchers!A33</f>
        <v>Mike Soncrant</v>
      </c>
      <c r="B19" s="12">
        <f>Catchers!B57</f>
        <v>18</v>
      </c>
      <c r="C19" s="12">
        <f>Catchers!C57</f>
        <v>2</v>
      </c>
      <c r="D19" s="12">
        <f>Catchers!D57</f>
        <v>3</v>
      </c>
      <c r="E19" s="12">
        <f>Catchers!E57</f>
        <v>1</v>
      </c>
      <c r="F19" s="12">
        <f>Catchers!F57</f>
        <v>0</v>
      </c>
      <c r="G19" s="12">
        <f>Catchers!G57</f>
        <v>0</v>
      </c>
      <c r="H19" s="12">
        <f>Catchers!H57</f>
        <v>4</v>
      </c>
      <c r="I19" s="12">
        <f>Catchers!I57</f>
        <v>4</v>
      </c>
      <c r="J19" s="12">
        <f>Catchers!J57</f>
        <v>6</v>
      </c>
      <c r="K19" s="12">
        <f>Catchers!K57</f>
        <v>0</v>
      </c>
      <c r="L19" s="12">
        <f>Catchers!L57</f>
        <v>0</v>
      </c>
      <c r="M19" s="12">
        <f>Catchers!M57</f>
        <v>0</v>
      </c>
      <c r="N19" s="12">
        <f>Catchers!N57</f>
        <v>1</v>
      </c>
      <c r="O19" s="41">
        <f>Catchers!O57</f>
        <v>0.41666666666666669</v>
      </c>
      <c r="P19" s="41">
        <f>Catchers!P57</f>
        <v>0.22222222222222221</v>
      </c>
      <c r="Q19" s="41">
        <f>Catchers!Q57</f>
        <v>0.16666666666666666</v>
      </c>
      <c r="R19" s="179">
        <f t="shared" si="0"/>
        <v>0.63888888888888884</v>
      </c>
      <c r="S19" s="12">
        <f>Catchers!R57</f>
        <v>0</v>
      </c>
      <c r="T19" s="12">
        <v>0</v>
      </c>
      <c r="U19" s="12">
        <f>Catchers!T57</f>
        <v>1</v>
      </c>
      <c r="V19" s="12">
        <f>Catchers!U57</f>
        <v>6</v>
      </c>
      <c r="W19" s="12">
        <f>Catchers!V57</f>
        <v>44</v>
      </c>
      <c r="X19" s="41">
        <f>(V19+W19)/(U19+V19+W19)</f>
        <v>0.98039215686274506</v>
      </c>
      <c r="Y19" s="76">
        <f t="shared" si="1"/>
        <v>0.21428571428571427</v>
      </c>
    </row>
    <row r="20" spans="1:25" ht="17" customHeight="1" x14ac:dyDescent="0.2">
      <c r="A20" s="75" t="s">
        <v>124</v>
      </c>
      <c r="B20" s="12">
        <f>ChappellJordhelmRajhansa!B66</f>
        <v>14</v>
      </c>
      <c r="C20" s="12">
        <f>ChappellJordhelmRajhansa!C66</f>
        <v>4</v>
      </c>
      <c r="D20" s="12">
        <f>ChappellJordhelmRajhansa!D66</f>
        <v>0</v>
      </c>
      <c r="E20" s="12">
        <f>ChappellJordhelmRajhansa!E66</f>
        <v>0</v>
      </c>
      <c r="F20" s="12">
        <f>ChappellJordhelmRajhansa!F66</f>
        <v>0</v>
      </c>
      <c r="G20" s="12">
        <f>ChappellJordhelmRajhansa!G66</f>
        <v>0</v>
      </c>
      <c r="H20" s="12">
        <f>ChappellJordhelmRajhansa!H66</f>
        <v>0</v>
      </c>
      <c r="I20" s="12">
        <f>ChappellJordhelmRajhansa!I66</f>
        <v>6</v>
      </c>
      <c r="J20" s="12">
        <f>ChappellJordhelmRajhansa!J66</f>
        <v>1</v>
      </c>
      <c r="K20" s="12">
        <f>ChappellJordhelmRajhansa!K66</f>
        <v>2</v>
      </c>
      <c r="L20" s="12">
        <f>ChappellJordhelmRajhansa!L66</f>
        <v>0</v>
      </c>
      <c r="M20" s="12">
        <f>ChappellJordhelmRajhansa!M66</f>
        <v>0</v>
      </c>
      <c r="N20" s="12">
        <f>ChappellJordhelmRajhansa!N66</f>
        <v>1</v>
      </c>
      <c r="O20" s="41">
        <f>ChappellJordhelmRajhansa!O66</f>
        <v>0.23529411764705882</v>
      </c>
      <c r="P20" s="41">
        <f>ChappellJordhelmRajhansa!P66</f>
        <v>0</v>
      </c>
      <c r="Q20" s="41">
        <f>ChappellJordhelmRajhansa!Q66</f>
        <v>0</v>
      </c>
      <c r="R20" s="179">
        <f t="shared" si="0"/>
        <v>0.23529411764705882</v>
      </c>
      <c r="S20" s="12">
        <f>ChappellJordhelmRajhansa!R66</f>
        <v>2</v>
      </c>
      <c r="T20" s="12">
        <f>ChappellJordhelmRajhansa!S66</f>
        <v>0</v>
      </c>
      <c r="U20" s="12">
        <f>ChappellJordhelmRajhansa!T66</f>
        <v>2</v>
      </c>
      <c r="V20" s="12">
        <f>ChappellJordhelmRajhansa!U66</f>
        <v>1</v>
      </c>
      <c r="W20" s="12">
        <f>ChappellJordhelmRajhansa!V66</f>
        <v>3</v>
      </c>
      <c r="X20" s="41">
        <f>(V20+W20)/(U20+V20+W20)</f>
        <v>0.66666666666666663</v>
      </c>
      <c r="Y20" s="76">
        <f t="shared" si="1"/>
        <v>0</v>
      </c>
    </row>
    <row r="21" spans="1:25" ht="17" customHeight="1" x14ac:dyDescent="0.2">
      <c r="A21" s="75" t="str">
        <f>Maynard_Berardi!A1</f>
        <v>Brody Maynard</v>
      </c>
      <c r="B21" s="12">
        <f>Maynard_Berardi!B17</f>
        <v>5</v>
      </c>
      <c r="C21" s="12">
        <f>Maynard_Berardi!C17</f>
        <v>1</v>
      </c>
      <c r="D21" s="12">
        <f>Maynard_Berardi!D17</f>
        <v>0</v>
      </c>
      <c r="E21" s="12">
        <f>Maynard_Berardi!E17</f>
        <v>0</v>
      </c>
      <c r="F21" s="12">
        <f>Maynard_Berardi!F17</f>
        <v>0</v>
      </c>
      <c r="G21" s="12">
        <f>Maynard_Berardi!G17</f>
        <v>0</v>
      </c>
      <c r="H21" s="12">
        <f>Maynard_Berardi!H17</f>
        <v>1</v>
      </c>
      <c r="I21" s="12">
        <f>Maynard_Berardi!I17</f>
        <v>2</v>
      </c>
      <c r="J21" s="12">
        <f>Maynard_Berardi!J17</f>
        <v>3</v>
      </c>
      <c r="K21" s="12">
        <f>Maynard_Berardi!K17</f>
        <v>0</v>
      </c>
      <c r="L21" s="12">
        <f>Maynard_Berardi!L17</f>
        <v>0</v>
      </c>
      <c r="M21" s="12">
        <f>Maynard_Berardi!M17</f>
        <v>0</v>
      </c>
      <c r="N21" s="12">
        <f>Maynard_Berardi!N17</f>
        <v>1</v>
      </c>
      <c r="O21" s="41">
        <f>Maynard_Berardi!O17</f>
        <v>0.5</v>
      </c>
      <c r="P21" s="41">
        <f>Maynard_Berardi!P17</f>
        <v>0</v>
      </c>
      <c r="Q21" s="41">
        <v>0</v>
      </c>
      <c r="R21" s="179">
        <f t="shared" si="0"/>
        <v>0.5</v>
      </c>
      <c r="S21" s="12">
        <f>Maynard_Berardi!R17</f>
        <v>0</v>
      </c>
      <c r="T21" s="12">
        <f>Maynard_Berardi!S17</f>
        <v>0</v>
      </c>
      <c r="U21" s="12">
        <f>Maynard_Berardi!T17</f>
        <v>1</v>
      </c>
      <c r="V21" s="12">
        <f>Maynard_Berardi!U17</f>
        <v>1</v>
      </c>
      <c r="W21" s="12">
        <f>Maynard_Berardi!V17</f>
        <v>0</v>
      </c>
      <c r="X21" s="41">
        <f>(V21+W21)/(U21+V21+W21)</f>
        <v>0.5</v>
      </c>
      <c r="Y21" s="76">
        <f t="shared" si="1"/>
        <v>0</v>
      </c>
    </row>
    <row r="22" spans="1:25" ht="17" customHeight="1" x14ac:dyDescent="0.2">
      <c r="A22" s="75" t="str">
        <f>WeillandPerry!A1</f>
        <v>Matt Weiland</v>
      </c>
      <c r="B22" s="12">
        <f>WeillandPerry!B26</f>
        <v>3</v>
      </c>
      <c r="C22" s="12">
        <f>WeillandPerry!C26</f>
        <v>2</v>
      </c>
      <c r="D22" s="12">
        <f>WeillandPerry!D26</f>
        <v>0</v>
      </c>
      <c r="E22" s="12">
        <f>WeillandPerry!E26</f>
        <v>0</v>
      </c>
      <c r="F22" s="12">
        <f>WeillandPerry!F26</f>
        <v>0</v>
      </c>
      <c r="G22" s="12">
        <f>WeillandPerry!G26</f>
        <v>0</v>
      </c>
      <c r="H22" s="12">
        <f>WeillandPerry!H26</f>
        <v>1</v>
      </c>
      <c r="I22" s="12">
        <f>WeillandPerry!I26</f>
        <v>3</v>
      </c>
      <c r="J22" s="12">
        <f>WeillandPerry!J26</f>
        <v>4</v>
      </c>
      <c r="K22" s="12">
        <f>WeillandPerry!K26</f>
        <v>0</v>
      </c>
      <c r="L22" s="12">
        <f>WeillandPerry!L26</f>
        <v>0</v>
      </c>
      <c r="M22" s="12">
        <f>WeillandPerry!M26</f>
        <v>0</v>
      </c>
      <c r="N22" s="12">
        <f>WeillandPerry!N26</f>
        <v>0</v>
      </c>
      <c r="O22" s="41">
        <f>WeillandPerry!O26</f>
        <v>0.5714285714285714</v>
      </c>
      <c r="P22" s="41">
        <f>WeillandPerry!P26</f>
        <v>0</v>
      </c>
      <c r="Q22" s="41">
        <f>WeillandPerry!Q26</f>
        <v>0</v>
      </c>
      <c r="R22" s="179">
        <f t="shared" si="0"/>
        <v>0.5714285714285714</v>
      </c>
      <c r="S22" s="12">
        <f>WeillandPerry!R26</f>
        <v>0</v>
      </c>
      <c r="T22" s="12">
        <f>WeillandPerry!S26</f>
        <v>0</v>
      </c>
      <c r="U22" s="12">
        <f>WeillandPerry!T26</f>
        <v>0</v>
      </c>
      <c r="V22" s="12">
        <f>WeillandPerry!U26</f>
        <v>0</v>
      </c>
      <c r="W22" s="12">
        <f>WeillandPerry!V26</f>
        <v>1</v>
      </c>
      <c r="X22" s="138">
        <f>WeillandPerry!W26</f>
        <v>1</v>
      </c>
      <c r="Y22" s="76" t="e">
        <f t="shared" si="1"/>
        <v>#DIV/0!</v>
      </c>
    </row>
    <row r="23" spans="1:25" ht="17" customHeight="1" x14ac:dyDescent="0.2">
      <c r="A23" s="75" t="str">
        <f>Ferro!A1</f>
        <v>Cj Ferro</v>
      </c>
      <c r="B23" s="12">
        <f>Ferro!B23</f>
        <v>2</v>
      </c>
      <c r="C23" s="12">
        <f>Ferro!C23</f>
        <v>7</v>
      </c>
      <c r="D23" s="12">
        <f>Ferro!D23</f>
        <v>0</v>
      </c>
      <c r="E23" s="12">
        <f>Ferro!E23</f>
        <v>0</v>
      </c>
      <c r="F23" s="12">
        <f>Ferro!F23</f>
        <v>0</v>
      </c>
      <c r="G23" s="12">
        <f>Ferro!G23</f>
        <v>0</v>
      </c>
      <c r="H23" s="12">
        <f>Ferro!H23</f>
        <v>0</v>
      </c>
      <c r="I23" s="12">
        <f>Ferro!I23</f>
        <v>0</v>
      </c>
      <c r="J23" s="12">
        <f>Ferro!J23</f>
        <v>4</v>
      </c>
      <c r="K23" s="12">
        <f>Ferro!K23</f>
        <v>0</v>
      </c>
      <c r="L23" s="12">
        <f>Ferro!L23</f>
        <v>0</v>
      </c>
      <c r="M23" s="12">
        <f>Ferro!M23</f>
        <v>0</v>
      </c>
      <c r="N23" s="12">
        <f>Ferro!N23</f>
        <v>0</v>
      </c>
      <c r="O23" s="41"/>
      <c r="P23" s="41"/>
      <c r="Q23" s="41">
        <v>0</v>
      </c>
      <c r="R23" s="179">
        <f t="shared" si="0"/>
        <v>0</v>
      </c>
      <c r="S23" s="12">
        <f>Ferro!R23</f>
        <v>3</v>
      </c>
      <c r="T23" s="12">
        <f>Ferro!S23</f>
        <v>1</v>
      </c>
      <c r="U23" s="12">
        <f>Ferro!T23</f>
        <v>1</v>
      </c>
      <c r="V23" s="12">
        <f>Ferro!U23</f>
        <v>6</v>
      </c>
      <c r="W23" s="12">
        <f>Ferro!V23</f>
        <v>2</v>
      </c>
      <c r="X23" s="41">
        <f>Ferro!W23</f>
        <v>0.88888888888888884</v>
      </c>
      <c r="Y23" s="76">
        <f t="shared" si="1"/>
        <v>0</v>
      </c>
    </row>
    <row r="24" spans="1:25" ht="19" customHeight="1" x14ac:dyDescent="0.2">
      <c r="A24" s="75" t="str">
        <f>Maynard_Berardi!A38</f>
        <v>Dom Berardi</v>
      </c>
      <c r="B24" s="12">
        <f>Maynard_Berardi!B48</f>
        <v>1</v>
      </c>
      <c r="C24" s="12">
        <f>Maynard_Berardi!C48</f>
        <v>0</v>
      </c>
      <c r="D24" s="12">
        <f>Maynard_Berardi!D48</f>
        <v>0</v>
      </c>
      <c r="E24" s="12">
        <f>Maynard_Berardi!E48</f>
        <v>0</v>
      </c>
      <c r="F24" s="12">
        <f>Maynard_Berardi!F48</f>
        <v>0</v>
      </c>
      <c r="G24" s="12">
        <f>Maynard_Berardi!G48</f>
        <v>0</v>
      </c>
      <c r="H24" s="12">
        <f>Maynard_Berardi!H48</f>
        <v>0</v>
      </c>
      <c r="I24" s="12">
        <f>Maynard_Berardi!I48</f>
        <v>0</v>
      </c>
      <c r="J24" s="12">
        <f>Maynard_Berardi!J48</f>
        <v>0</v>
      </c>
      <c r="K24" s="12">
        <f>Maynard_Berardi!K48</f>
        <v>0</v>
      </c>
      <c r="L24" s="12">
        <f>Maynard_Berardi!L48</f>
        <v>0</v>
      </c>
      <c r="M24" s="12">
        <f>Maynard_Berardi!M48</f>
        <v>0</v>
      </c>
      <c r="N24" s="12">
        <f>Maynard_Berardi!N48</f>
        <v>0</v>
      </c>
      <c r="O24" s="41">
        <f>Page!O30</f>
        <v>0</v>
      </c>
      <c r="P24" s="41">
        <f>Page!P30</f>
        <v>0</v>
      </c>
      <c r="Q24" s="41">
        <f>Page!Q30</f>
        <v>0</v>
      </c>
      <c r="R24" s="179">
        <f t="shared" si="0"/>
        <v>0</v>
      </c>
      <c r="S24" s="12">
        <f>Maynard_Berardi!R48</f>
        <v>0</v>
      </c>
      <c r="T24" s="12">
        <f>Maynard_Berardi!S48</f>
        <v>0</v>
      </c>
      <c r="U24" s="12">
        <f>Maynard_Berardi!T48</f>
        <v>0</v>
      </c>
      <c r="V24" s="12">
        <v>1</v>
      </c>
      <c r="W24" s="12">
        <f>Maynard_Berardi!V48</f>
        <v>0</v>
      </c>
      <c r="X24" s="41">
        <f>(V24+W24)/(U24+V24+W24)</f>
        <v>1</v>
      </c>
      <c r="Y24" s="76">
        <f t="shared" si="1"/>
        <v>0</v>
      </c>
    </row>
    <row r="25" spans="1:25" ht="19" customHeight="1" x14ac:dyDescent="0.2">
      <c r="A25" s="75" t="str">
        <f>FaulknerPanarello!A19</f>
        <v>Kevin Faulkner</v>
      </c>
      <c r="B25" s="12">
        <v>1</v>
      </c>
      <c r="C25" s="12">
        <v>0</v>
      </c>
      <c r="D25" s="12">
        <v>0</v>
      </c>
      <c r="E25" s="12">
        <v>0</v>
      </c>
      <c r="F25" s="12">
        <v>0</v>
      </c>
      <c r="G25" s="13">
        <v>0</v>
      </c>
      <c r="H25" s="13">
        <v>1</v>
      </c>
      <c r="I25" s="13">
        <v>0</v>
      </c>
      <c r="J25" s="13">
        <v>0</v>
      </c>
      <c r="K25" s="13">
        <v>0</v>
      </c>
      <c r="L25" s="13">
        <v>0</v>
      </c>
      <c r="M25" s="13">
        <v>1</v>
      </c>
      <c r="N25" s="13">
        <v>0</v>
      </c>
      <c r="O25" s="41">
        <v>0</v>
      </c>
      <c r="P25" s="41">
        <v>0</v>
      </c>
      <c r="Q25" s="41">
        <v>0</v>
      </c>
      <c r="R25" s="179">
        <f t="shared" si="0"/>
        <v>0</v>
      </c>
      <c r="S25" s="13">
        <v>0</v>
      </c>
      <c r="T25" s="13">
        <v>0</v>
      </c>
      <c r="U25" s="12">
        <f>FaulknerPanarello!U35</f>
        <v>1</v>
      </c>
      <c r="V25" s="12">
        <f>FaulknerPanarello!V35</f>
        <v>10</v>
      </c>
      <c r="W25" s="12">
        <f>FaulknerPanarello!W35</f>
        <v>1</v>
      </c>
      <c r="X25" s="41">
        <f>(V25+W25)/(U25+V25+W25)</f>
        <v>0.91666666666666663</v>
      </c>
      <c r="Y25" s="76">
        <f t="shared" si="1"/>
        <v>0</v>
      </c>
    </row>
    <row r="26" spans="1:25" ht="19" customHeight="1" x14ac:dyDescent="0.2">
      <c r="A26" s="75" t="s">
        <v>175</v>
      </c>
      <c r="B26" s="12">
        <f>NelsonGrusenar!B76</f>
        <v>1</v>
      </c>
      <c r="C26" s="12">
        <f>NelsonGrusenar!C76</f>
        <v>0</v>
      </c>
      <c r="D26" s="12">
        <f>NelsonGrusenar!D76</f>
        <v>0</v>
      </c>
      <c r="E26" s="12">
        <f>NelsonGrusenar!E76</f>
        <v>0</v>
      </c>
      <c r="F26" s="12">
        <f>NelsonGrusenar!F76</f>
        <v>0</v>
      </c>
      <c r="G26" s="12">
        <f>NelsonGrusenar!G76</f>
        <v>0</v>
      </c>
      <c r="H26" s="12">
        <f>NelsonGrusenar!H76</f>
        <v>0</v>
      </c>
      <c r="I26" s="12">
        <f>NelsonGrusenar!I76</f>
        <v>0</v>
      </c>
      <c r="J26" s="12">
        <f>NelsonGrusenar!J76</f>
        <v>0</v>
      </c>
      <c r="K26" s="12">
        <f>NelsonGrusenar!K76</f>
        <v>0</v>
      </c>
      <c r="L26" s="12">
        <f>NelsonGrusenar!L76</f>
        <v>0</v>
      </c>
      <c r="M26" s="12">
        <f>NelsonGrusenar!M76</f>
        <v>0</v>
      </c>
      <c r="N26" s="12">
        <f>NelsonGrusenar!N76</f>
        <v>0</v>
      </c>
      <c r="O26" s="41">
        <f>NelsonGrusenar!O76</f>
        <v>0</v>
      </c>
      <c r="P26" s="41">
        <f>NelsonGrusenar!P76</f>
        <v>0</v>
      </c>
      <c r="Q26" s="41">
        <f>NelsonGrusenar!Q76</f>
        <v>0</v>
      </c>
      <c r="R26" s="41">
        <f>NelsonGrusenar!R76</f>
        <v>0</v>
      </c>
      <c r="S26" s="12">
        <f>NelsonGrusenar!S76</f>
        <v>0</v>
      </c>
      <c r="T26" s="12">
        <f>NelsonGrusenar!T76</f>
        <v>0</v>
      </c>
      <c r="U26" s="12">
        <f>NelsonGrusenar!U76</f>
        <v>0</v>
      </c>
      <c r="V26" s="12">
        <f>NelsonGrusenar!V76</f>
        <v>0</v>
      </c>
      <c r="W26" s="12"/>
      <c r="X26" s="12"/>
      <c r="Y26" s="12"/>
    </row>
    <row r="27" spans="1:25" ht="17" customHeight="1" x14ac:dyDescent="0.2">
      <c r="A27" s="75" t="s">
        <v>129</v>
      </c>
      <c r="B27" s="12">
        <v>0</v>
      </c>
      <c r="C27" s="12">
        <v>0</v>
      </c>
      <c r="D27" s="12">
        <v>0</v>
      </c>
      <c r="E27" s="12">
        <v>0</v>
      </c>
      <c r="F27" s="12">
        <v>0</v>
      </c>
      <c r="G27" s="12">
        <v>0</v>
      </c>
      <c r="H27" s="12">
        <v>0</v>
      </c>
      <c r="I27" s="12">
        <v>0</v>
      </c>
      <c r="J27" s="12">
        <v>0</v>
      </c>
      <c r="K27" s="12">
        <v>1</v>
      </c>
      <c r="L27" s="12">
        <v>0</v>
      </c>
      <c r="M27" s="12">
        <v>0</v>
      </c>
      <c r="N27" s="12">
        <v>0</v>
      </c>
      <c r="O27" s="41">
        <v>1</v>
      </c>
      <c r="P27" s="41">
        <v>0</v>
      </c>
      <c r="Q27" s="41">
        <v>0</v>
      </c>
      <c r="R27" s="179">
        <f>O27+P27</f>
        <v>1</v>
      </c>
      <c r="S27" s="12">
        <v>0</v>
      </c>
      <c r="T27" s="12">
        <v>0</v>
      </c>
      <c r="U27" s="12"/>
      <c r="V27" s="12"/>
      <c r="W27" s="12"/>
      <c r="X27" s="41"/>
      <c r="Y27" s="76"/>
    </row>
    <row r="28" spans="1:25" ht="17" customHeight="1" x14ac:dyDescent="0.2">
      <c r="A28" s="131" t="str">
        <f>HainesIsaacs!A47</f>
        <v>Luke Isaacs</v>
      </c>
      <c r="B28" s="23">
        <f>HainesIsaacs!B75</f>
        <v>0</v>
      </c>
      <c r="C28" s="23">
        <f>HainesIsaacs!C75</f>
        <v>0</v>
      </c>
      <c r="D28" s="23">
        <f>HainesIsaacs!D75</f>
        <v>0</v>
      </c>
      <c r="E28" s="23">
        <f>HainesIsaacs!E75</f>
        <v>0</v>
      </c>
      <c r="F28" s="23">
        <f>HainesIsaacs!F75</f>
        <v>0</v>
      </c>
      <c r="G28" s="23">
        <f>HainesIsaacs!G75</f>
        <v>0</v>
      </c>
      <c r="H28" s="23">
        <f>HainesIsaacs!H75</f>
        <v>0</v>
      </c>
      <c r="I28" s="23">
        <f>HainesIsaacs!I75</f>
        <v>0</v>
      </c>
      <c r="J28" s="23">
        <f>HainesIsaacs!J75</f>
        <v>0</v>
      </c>
      <c r="K28" s="23">
        <f>HainesIsaacs!K75</f>
        <v>0</v>
      </c>
      <c r="L28" s="23">
        <f>HainesIsaacs!L75</f>
        <v>0</v>
      </c>
      <c r="M28" s="23">
        <f>HainesIsaacs!M75</f>
        <v>0</v>
      </c>
      <c r="N28" s="23">
        <f>HainesIsaacs!N75</f>
        <v>0</v>
      </c>
      <c r="O28" s="24"/>
      <c r="P28" s="24"/>
      <c r="Q28" s="24"/>
      <c r="R28" s="24"/>
      <c r="S28" s="23">
        <f>HainesIsaacs!R75</f>
        <v>0</v>
      </c>
      <c r="T28" s="23">
        <f>HainesIsaacs!S75</f>
        <v>0</v>
      </c>
      <c r="U28" s="23">
        <f>HainesIsaacs!T75</f>
        <v>0</v>
      </c>
      <c r="V28" s="23">
        <f>HainesIsaacs!U75</f>
        <v>4</v>
      </c>
      <c r="W28" s="23">
        <f>HainesIsaacs!V75</f>
        <v>1</v>
      </c>
      <c r="X28" s="24">
        <f>(V28+W28)/(U28+V28+W28)</f>
        <v>1</v>
      </c>
      <c r="Y28" s="77"/>
    </row>
    <row r="29" spans="1:25" ht="19" customHeight="1" x14ac:dyDescent="0.2">
      <c r="A29" s="73" t="s">
        <v>31</v>
      </c>
      <c r="B29" s="20">
        <f t="shared" ref="B29:N29" si="2">SUM(B4:B28)</f>
        <v>734</v>
      </c>
      <c r="C29" s="20">
        <f t="shared" si="2"/>
        <v>167</v>
      </c>
      <c r="D29" s="20">
        <f t="shared" si="2"/>
        <v>198</v>
      </c>
      <c r="E29" s="20">
        <f t="shared" si="2"/>
        <v>44</v>
      </c>
      <c r="F29" s="20">
        <f t="shared" si="2"/>
        <v>7</v>
      </c>
      <c r="G29" s="20">
        <f t="shared" si="2"/>
        <v>6</v>
      </c>
      <c r="H29" s="20">
        <f t="shared" si="2"/>
        <v>125</v>
      </c>
      <c r="I29" s="20">
        <f t="shared" si="2"/>
        <v>165</v>
      </c>
      <c r="J29" s="20">
        <f t="shared" si="2"/>
        <v>123</v>
      </c>
      <c r="K29" s="20">
        <f t="shared" si="2"/>
        <v>27</v>
      </c>
      <c r="L29" s="20">
        <f t="shared" si="2"/>
        <v>5</v>
      </c>
      <c r="M29" s="20">
        <f t="shared" si="2"/>
        <v>8</v>
      </c>
      <c r="N29" s="20">
        <f t="shared" si="2"/>
        <v>35</v>
      </c>
      <c r="O29" s="27">
        <f>(D29+J29+K29)/(B29+J29+K29+M29)</f>
        <v>0.39013452914798208</v>
      </c>
      <c r="P29" s="27">
        <f>($D29+$E29+($F29*2)+($G29*3))/$B29</f>
        <v>0.37329700272479566</v>
      </c>
      <c r="Q29" s="27">
        <f>D29/B29</f>
        <v>0.26975476839237056</v>
      </c>
      <c r="R29" s="27"/>
      <c r="S29" s="20">
        <f>SUM(S4:S28)</f>
        <v>58</v>
      </c>
      <c r="T29" s="20">
        <f>SUM(T4:T28)</f>
        <v>23</v>
      </c>
      <c r="U29" s="20">
        <f>SUM(U4:U28)</f>
        <v>46</v>
      </c>
      <c r="V29" s="20">
        <f>SUM(V4:V28)</f>
        <v>213</v>
      </c>
      <c r="W29" s="20">
        <f>SUM(W4:W28)</f>
        <v>543</v>
      </c>
      <c r="X29" s="27">
        <f>(V29+W29)/(U29+V29+W29)</f>
        <v>0.94264339152119703</v>
      </c>
      <c r="Y29" s="74"/>
    </row>
    <row r="30" spans="1:25" ht="18.25" customHeight="1" x14ac:dyDescent="0.2">
      <c r="A30" s="78"/>
      <c r="B30" s="13"/>
      <c r="C30" s="13"/>
      <c r="D30" s="13"/>
      <c r="E30" s="13"/>
      <c r="F30" s="13"/>
      <c r="G30" s="13"/>
      <c r="H30" s="13"/>
      <c r="I30" s="13"/>
      <c r="J30" s="13"/>
      <c r="K30" s="13"/>
      <c r="L30" s="13"/>
      <c r="M30" s="13"/>
      <c r="N30" s="13"/>
      <c r="O30" s="41"/>
      <c r="P30" s="41"/>
      <c r="Q30" s="41"/>
      <c r="R30" s="41"/>
      <c r="S30" s="13"/>
      <c r="T30" s="13"/>
      <c r="U30" s="13"/>
      <c r="V30" s="13"/>
      <c r="W30" s="13"/>
      <c r="X30" s="41"/>
      <c r="Y30" s="76"/>
    </row>
    <row r="31" spans="1:25" ht="28.25" customHeight="1" x14ac:dyDescent="0.2">
      <c r="A31" s="79"/>
      <c r="B31" s="16" t="s">
        <v>7</v>
      </c>
      <c r="C31" s="16" t="s">
        <v>8</v>
      </c>
      <c r="D31" s="16" t="s">
        <v>9</v>
      </c>
      <c r="E31" s="16" t="s">
        <v>10</v>
      </c>
      <c r="F31" s="16" t="s">
        <v>11</v>
      </c>
      <c r="G31" s="16" t="s">
        <v>12</v>
      </c>
      <c r="H31" s="16" t="s">
        <v>13</v>
      </c>
      <c r="I31" s="16" t="s">
        <v>14</v>
      </c>
      <c r="J31" s="16" t="s">
        <v>15</v>
      </c>
      <c r="K31" s="16" t="s">
        <v>16</v>
      </c>
      <c r="L31" s="16" t="s">
        <v>17</v>
      </c>
      <c r="M31" s="16" t="s">
        <v>18</v>
      </c>
      <c r="N31" s="16" t="s">
        <v>73</v>
      </c>
      <c r="O31" s="16" t="s">
        <v>20</v>
      </c>
      <c r="P31" s="17" t="s">
        <v>21</v>
      </c>
      <c r="Q31" s="16" t="s">
        <v>74</v>
      </c>
      <c r="R31" s="16"/>
      <c r="S31" s="16" t="s">
        <v>23</v>
      </c>
      <c r="T31" s="16" t="s">
        <v>24</v>
      </c>
      <c r="U31" s="16" t="s">
        <v>25</v>
      </c>
      <c r="V31" s="16" t="s">
        <v>26</v>
      </c>
      <c r="W31" s="16" t="s">
        <v>27</v>
      </c>
      <c r="X31" s="17" t="s">
        <v>28</v>
      </c>
      <c r="Y31" s="80"/>
    </row>
    <row r="32" spans="1:25" ht="28.25" customHeight="1" x14ac:dyDescent="0.2">
      <c r="A32" s="79" t="s">
        <v>113</v>
      </c>
      <c r="B32" s="123">
        <v>744</v>
      </c>
      <c r="C32" s="123">
        <v>141</v>
      </c>
      <c r="D32" s="123">
        <v>213</v>
      </c>
      <c r="E32" s="123">
        <v>28</v>
      </c>
      <c r="F32" s="123">
        <v>2</v>
      </c>
      <c r="G32" s="123">
        <v>6</v>
      </c>
      <c r="H32" s="123">
        <v>97</v>
      </c>
      <c r="I32" s="123">
        <v>139</v>
      </c>
      <c r="J32" s="123">
        <v>84</v>
      </c>
      <c r="K32" s="123">
        <v>30</v>
      </c>
      <c r="L32" s="123">
        <v>11</v>
      </c>
      <c r="M32" s="123">
        <v>12</v>
      </c>
      <c r="N32" s="123">
        <v>27</v>
      </c>
      <c r="O32" s="27">
        <v>0.376</v>
      </c>
      <c r="P32" s="27">
        <v>0.35299999999999998</v>
      </c>
      <c r="Q32" s="27">
        <v>0.28599999999999998</v>
      </c>
      <c r="R32" s="180"/>
      <c r="S32" s="123">
        <v>44</v>
      </c>
      <c r="T32" s="123">
        <v>24</v>
      </c>
      <c r="U32" s="123">
        <v>39</v>
      </c>
      <c r="V32" s="123">
        <v>224</v>
      </c>
      <c r="W32" s="123">
        <v>570</v>
      </c>
      <c r="X32" s="82">
        <f>(V32+W32)/(U32+V32+W32)</f>
        <v>0.95318127250900364</v>
      </c>
      <c r="Y32" s="124"/>
    </row>
    <row r="33" spans="1:25" ht="19" customHeight="1" x14ac:dyDescent="0.2">
      <c r="A33" s="81" t="s">
        <v>78</v>
      </c>
      <c r="B33" s="20">
        <v>692</v>
      </c>
      <c r="C33" s="20">
        <v>141</v>
      </c>
      <c r="D33" s="20">
        <v>207</v>
      </c>
      <c r="E33" s="20">
        <v>35</v>
      </c>
      <c r="F33" s="20">
        <v>5</v>
      </c>
      <c r="G33" s="20">
        <v>5</v>
      </c>
      <c r="H33" s="20">
        <v>112</v>
      </c>
      <c r="I33" s="20">
        <v>128</v>
      </c>
      <c r="J33" s="20">
        <v>90</v>
      </c>
      <c r="K33" s="20">
        <v>25</v>
      </c>
      <c r="L33" s="20">
        <v>5</v>
      </c>
      <c r="M33" s="20">
        <v>9</v>
      </c>
      <c r="N33" s="20">
        <v>21</v>
      </c>
      <c r="O33" s="27">
        <v>0.39500000000000002</v>
      </c>
      <c r="P33" s="27">
        <v>0.38300000000000001</v>
      </c>
      <c r="Q33" s="27">
        <v>0.29899999999999999</v>
      </c>
      <c r="R33" s="27"/>
      <c r="S33" s="20">
        <v>73</v>
      </c>
      <c r="T33" s="20">
        <v>23</v>
      </c>
      <c r="U33" s="20">
        <v>39</v>
      </c>
      <c r="V33" s="20">
        <v>154</v>
      </c>
      <c r="W33" s="20">
        <v>490</v>
      </c>
      <c r="X33" s="82">
        <f>(V33+W33)/(U33+V33+W33)</f>
        <v>0.94289897510980969</v>
      </c>
      <c r="Y33" s="74"/>
    </row>
    <row r="34" spans="1:25" ht="19" customHeight="1" x14ac:dyDescent="0.2">
      <c r="A34" s="81" t="s">
        <v>79</v>
      </c>
      <c r="B34" s="12">
        <v>685</v>
      </c>
      <c r="C34" s="12">
        <v>131</v>
      </c>
      <c r="D34" s="12">
        <v>179</v>
      </c>
      <c r="E34" s="12">
        <v>21</v>
      </c>
      <c r="F34" s="12">
        <v>8</v>
      </c>
      <c r="G34" s="12">
        <v>2</v>
      </c>
      <c r="H34" s="12">
        <v>138</v>
      </c>
      <c r="I34" s="12">
        <v>153</v>
      </c>
      <c r="J34" s="12">
        <v>73</v>
      </c>
      <c r="K34" s="12">
        <v>26</v>
      </c>
      <c r="L34" s="12">
        <v>10</v>
      </c>
      <c r="M34" s="12">
        <v>11</v>
      </c>
      <c r="N34" s="12">
        <v>32</v>
      </c>
      <c r="O34" s="41">
        <v>0.35</v>
      </c>
      <c r="P34" s="41">
        <v>0.32400000000000001</v>
      </c>
      <c r="Q34" s="41">
        <v>0.26100000000000001</v>
      </c>
      <c r="R34" s="41"/>
      <c r="S34" s="12">
        <v>70</v>
      </c>
      <c r="T34" s="12">
        <v>13</v>
      </c>
      <c r="U34" s="12">
        <v>54</v>
      </c>
      <c r="V34" s="12">
        <v>189</v>
      </c>
      <c r="W34" s="12">
        <v>471</v>
      </c>
      <c r="X34" s="27">
        <f>(V34+W34)/(U34+V34+W34)</f>
        <v>0.92436974789915971</v>
      </c>
      <c r="Y34" s="76"/>
    </row>
    <row r="35" spans="1:25" ht="19" customHeight="1" x14ac:dyDescent="0.2">
      <c r="A35" s="81" t="s">
        <v>80</v>
      </c>
      <c r="B35" s="12">
        <v>761</v>
      </c>
      <c r="C35" s="12">
        <v>185</v>
      </c>
      <c r="D35" s="12">
        <v>234</v>
      </c>
      <c r="E35" s="12">
        <v>40</v>
      </c>
      <c r="F35" s="12">
        <v>7</v>
      </c>
      <c r="G35" s="12">
        <v>5</v>
      </c>
      <c r="H35" s="12">
        <v>138</v>
      </c>
      <c r="I35" s="12">
        <v>159</v>
      </c>
      <c r="J35" s="12">
        <v>95</v>
      </c>
      <c r="K35" s="12">
        <v>37</v>
      </c>
      <c r="L35" s="12">
        <v>3</v>
      </c>
      <c r="M35" s="12">
        <v>11</v>
      </c>
      <c r="N35" s="12">
        <v>26</v>
      </c>
      <c r="O35" s="41">
        <f>(D35+J35+K35)/(B35+J35+K35+M35)</f>
        <v>0.40486725663716816</v>
      </c>
      <c r="P35" s="41">
        <v>0.39800000000000002</v>
      </c>
      <c r="Q35" s="41">
        <f>D35/B35</f>
        <v>0.30749014454664914</v>
      </c>
      <c r="R35" s="41"/>
      <c r="S35" s="12">
        <v>72</v>
      </c>
      <c r="T35" s="12">
        <v>10</v>
      </c>
      <c r="U35" s="12">
        <v>37</v>
      </c>
      <c r="V35" s="12">
        <v>214</v>
      </c>
      <c r="W35" s="12">
        <v>513</v>
      </c>
      <c r="X35" s="41">
        <f>(V35+W35)/(U35+V35+W35)</f>
        <v>0.95157068062827221</v>
      </c>
      <c r="Y35" s="76"/>
    </row>
    <row r="36" spans="1:25" ht="19" customHeight="1" x14ac:dyDescent="0.2">
      <c r="A36" s="83" t="s">
        <v>81</v>
      </c>
      <c r="B36" s="12">
        <v>821</v>
      </c>
      <c r="C36" s="12">
        <v>155</v>
      </c>
      <c r="D36" s="12">
        <v>199</v>
      </c>
      <c r="E36" s="12">
        <v>33</v>
      </c>
      <c r="F36" s="12">
        <v>3</v>
      </c>
      <c r="G36" s="12">
        <v>1</v>
      </c>
      <c r="H36" s="12">
        <v>113</v>
      </c>
      <c r="I36" s="12">
        <v>164</v>
      </c>
      <c r="J36" s="12">
        <v>98</v>
      </c>
      <c r="K36" s="12">
        <v>42</v>
      </c>
      <c r="L36" s="12">
        <v>15</v>
      </c>
      <c r="M36" s="12">
        <v>6</v>
      </c>
      <c r="N36" s="12">
        <v>39</v>
      </c>
      <c r="O36" s="41">
        <f>(D36+J36+K36)/(B36+J36+K36+M36)</f>
        <v>0.35056876938986559</v>
      </c>
      <c r="P36" s="41">
        <v>0.29399999999999998</v>
      </c>
      <c r="Q36" s="41">
        <f>D36/B36</f>
        <v>0.24238733252131547</v>
      </c>
      <c r="R36" s="41"/>
      <c r="S36" s="12">
        <v>60</v>
      </c>
      <c r="T36" s="12">
        <v>25</v>
      </c>
      <c r="U36" s="12">
        <v>51</v>
      </c>
      <c r="V36" s="12">
        <v>251</v>
      </c>
      <c r="W36" s="12">
        <v>651</v>
      </c>
      <c r="X36" s="12" t="s">
        <v>82</v>
      </c>
      <c r="Y36" s="84"/>
    </row>
    <row r="37" spans="1:25" ht="19" customHeight="1" x14ac:dyDescent="0.2">
      <c r="A37" s="83" t="s">
        <v>83</v>
      </c>
      <c r="B37" s="12">
        <v>772</v>
      </c>
      <c r="C37" s="12">
        <v>118</v>
      </c>
      <c r="D37" s="12">
        <v>196</v>
      </c>
      <c r="E37" s="12">
        <v>30</v>
      </c>
      <c r="F37" s="12">
        <v>1</v>
      </c>
      <c r="G37" s="12">
        <v>1</v>
      </c>
      <c r="H37" s="12">
        <v>101</v>
      </c>
      <c r="I37" s="12">
        <v>188</v>
      </c>
      <c r="J37" s="12">
        <v>104</v>
      </c>
      <c r="K37" s="12">
        <v>34</v>
      </c>
      <c r="L37" s="12">
        <v>12</v>
      </c>
      <c r="M37" s="12">
        <v>9</v>
      </c>
      <c r="N37" s="12">
        <v>25</v>
      </c>
      <c r="O37" s="41">
        <f>(D37+J37+K37)/(B37+J37+K37+M37)</f>
        <v>0.3634385201305767</v>
      </c>
      <c r="P37" s="41">
        <f>D37/B37</f>
        <v>0.25388601036269431</v>
      </c>
      <c r="Q37" s="41">
        <f>D37/B37</f>
        <v>0.25388601036269431</v>
      </c>
      <c r="R37" s="41"/>
      <c r="S37" s="12">
        <v>67</v>
      </c>
      <c r="T37" s="12">
        <v>19</v>
      </c>
      <c r="U37" s="12">
        <v>46</v>
      </c>
      <c r="V37" s="12">
        <v>241</v>
      </c>
      <c r="W37" s="12">
        <v>609</v>
      </c>
      <c r="X37" s="12" t="s">
        <v>84</v>
      </c>
      <c r="Y37" s="84"/>
    </row>
    <row r="38" spans="1:25" ht="19" customHeight="1" x14ac:dyDescent="0.2">
      <c r="A38" s="83" t="s">
        <v>85</v>
      </c>
      <c r="B38" s="12">
        <v>701</v>
      </c>
      <c r="C38" s="12">
        <v>182</v>
      </c>
      <c r="D38" s="12">
        <v>201</v>
      </c>
      <c r="E38" s="12">
        <v>30</v>
      </c>
      <c r="F38" s="12">
        <v>8</v>
      </c>
      <c r="G38" s="12">
        <v>3</v>
      </c>
      <c r="H38" s="12">
        <v>137</v>
      </c>
      <c r="I38" s="12">
        <v>155</v>
      </c>
      <c r="J38" s="12">
        <v>141</v>
      </c>
      <c r="K38" s="12">
        <v>39</v>
      </c>
      <c r="L38" s="12">
        <v>9</v>
      </c>
      <c r="M38" s="12">
        <v>6</v>
      </c>
      <c r="N38" s="12">
        <v>22</v>
      </c>
      <c r="O38" s="41">
        <f>(D38+J38+K38)/(B38+J38+K38+M38)</f>
        <v>0.4295377677564825</v>
      </c>
      <c r="P38" s="41">
        <v>0.29899999999999999</v>
      </c>
      <c r="Q38" s="41">
        <f>D38/B38</f>
        <v>0.28673323823109842</v>
      </c>
      <c r="R38" s="41"/>
      <c r="S38" s="12">
        <v>84</v>
      </c>
      <c r="T38" s="12">
        <v>19</v>
      </c>
      <c r="U38" s="12">
        <v>45</v>
      </c>
      <c r="V38" s="12">
        <v>223</v>
      </c>
      <c r="W38" s="12">
        <v>541</v>
      </c>
      <c r="X38" s="12" t="s">
        <v>86</v>
      </c>
      <c r="Y38" s="84"/>
    </row>
    <row r="39" spans="1:25" ht="19" customHeight="1" x14ac:dyDescent="0.2">
      <c r="A39" s="83" t="s">
        <v>87</v>
      </c>
      <c r="B39" s="12">
        <v>849</v>
      </c>
      <c r="C39" s="12">
        <v>223</v>
      </c>
      <c r="D39" s="12">
        <v>264</v>
      </c>
      <c r="E39" s="12">
        <v>57</v>
      </c>
      <c r="F39" s="12">
        <v>9</v>
      </c>
      <c r="G39" s="12">
        <v>12</v>
      </c>
      <c r="H39" s="12">
        <v>168</v>
      </c>
      <c r="I39" s="12">
        <v>209</v>
      </c>
      <c r="J39" s="12">
        <v>170</v>
      </c>
      <c r="K39" s="12">
        <v>40</v>
      </c>
      <c r="L39" s="12">
        <v>14</v>
      </c>
      <c r="M39" s="12">
        <v>5</v>
      </c>
      <c r="N39" s="12">
        <v>34</v>
      </c>
      <c r="O39" s="41">
        <f>(D39+J39+K39)/(B39+J39+K39+M39)</f>
        <v>0.44548872180451127</v>
      </c>
      <c r="P39" s="41">
        <f>($D39+$E39+($F39*2)+(G39*3))/$B39</f>
        <v>0.44169611307420492</v>
      </c>
      <c r="Q39" s="41">
        <f>D39/B39</f>
        <v>0.31095406360424027</v>
      </c>
      <c r="R39" s="41"/>
      <c r="S39" s="12">
        <v>67</v>
      </c>
      <c r="T39" s="14"/>
      <c r="U39" s="14"/>
      <c r="V39" s="14"/>
      <c r="W39" s="14"/>
      <c r="X39" s="85"/>
      <c r="Y39" s="86"/>
    </row>
    <row r="40" spans="1:25" ht="20" customHeight="1" x14ac:dyDescent="0.2">
      <c r="A40" s="83" t="s">
        <v>88</v>
      </c>
      <c r="B40" s="87"/>
      <c r="C40" s="87"/>
      <c r="D40" s="87"/>
      <c r="E40" s="87"/>
      <c r="F40" s="87"/>
      <c r="G40" s="87"/>
      <c r="H40" s="87"/>
      <c r="I40" s="87"/>
      <c r="J40" s="87"/>
      <c r="K40" s="87"/>
      <c r="L40" s="87"/>
      <c r="M40" s="87"/>
      <c r="N40" s="87"/>
      <c r="O40" s="88"/>
      <c r="P40" s="89"/>
      <c r="Q40" s="87"/>
      <c r="R40" s="87"/>
      <c r="S40" s="87"/>
      <c r="T40" s="87"/>
      <c r="U40" s="87"/>
      <c r="V40" s="87"/>
      <c r="W40" s="87"/>
      <c r="X40" s="88"/>
      <c r="Y40" s="86"/>
    </row>
    <row r="41" spans="1:25" ht="20" customHeight="1" x14ac:dyDescent="0.2">
      <c r="A41" s="83"/>
      <c r="B41" s="90"/>
      <c r="C41" s="90"/>
      <c r="D41" s="90"/>
      <c r="E41" s="90"/>
      <c r="F41" s="90"/>
      <c r="G41" s="90"/>
      <c r="H41" s="90"/>
      <c r="I41" s="90"/>
      <c r="J41" s="90"/>
      <c r="K41" s="90"/>
      <c r="L41" s="90"/>
      <c r="M41" s="90"/>
      <c r="N41" s="90"/>
      <c r="O41" s="90"/>
      <c r="P41" s="90"/>
      <c r="Q41" s="90"/>
      <c r="R41" s="90"/>
      <c r="S41" s="90"/>
      <c r="T41" s="90"/>
      <c r="U41" s="90"/>
      <c r="V41" s="90"/>
      <c r="W41" s="90"/>
      <c r="X41" s="90"/>
      <c r="Y41" s="70"/>
    </row>
    <row r="42" spans="1:25" ht="19" customHeight="1" x14ac:dyDescent="0.2">
      <c r="A42" s="83"/>
      <c r="B42" s="12">
        <f t="shared" ref="B42:N42" si="3">SUM(B33:B41)</f>
        <v>5281</v>
      </c>
      <c r="C42" s="12">
        <f t="shared" si="3"/>
        <v>1135</v>
      </c>
      <c r="D42" s="12">
        <f t="shared" si="3"/>
        <v>1480</v>
      </c>
      <c r="E42" s="12">
        <f t="shared" si="3"/>
        <v>246</v>
      </c>
      <c r="F42" s="12">
        <f t="shared" si="3"/>
        <v>41</v>
      </c>
      <c r="G42" s="12">
        <f t="shared" si="3"/>
        <v>29</v>
      </c>
      <c r="H42" s="12">
        <f t="shared" si="3"/>
        <v>907</v>
      </c>
      <c r="I42" s="12">
        <f t="shared" si="3"/>
        <v>1156</v>
      </c>
      <c r="J42" s="12">
        <f t="shared" si="3"/>
        <v>771</v>
      </c>
      <c r="K42" s="12">
        <f t="shared" si="3"/>
        <v>243</v>
      </c>
      <c r="L42" s="12">
        <f t="shared" si="3"/>
        <v>68</v>
      </c>
      <c r="M42" s="12">
        <f t="shared" si="3"/>
        <v>57</v>
      </c>
      <c r="N42" s="12">
        <f t="shared" si="3"/>
        <v>199</v>
      </c>
      <c r="O42" s="41">
        <f>(D42+J42+K42)/(B42+J42+K42+M42)</f>
        <v>0.39263224181360201</v>
      </c>
      <c r="P42" s="41">
        <f>($D42+$E42+($F42*2)+(G42*3))/$B42</f>
        <v>0.35883355425108882</v>
      </c>
      <c r="Q42" s="41">
        <f>D42/B42</f>
        <v>0.28024995266048097</v>
      </c>
      <c r="R42" s="41"/>
      <c r="S42" s="12">
        <f>SUM(S33:S41)</f>
        <v>493</v>
      </c>
      <c r="T42" s="12">
        <f>SUM(T33:T41)</f>
        <v>109</v>
      </c>
      <c r="U42" s="12">
        <f>SUM(U33:U41)</f>
        <v>272</v>
      </c>
      <c r="V42" s="12">
        <f>SUM(V33:V41)</f>
        <v>1272</v>
      </c>
      <c r="W42" s="12">
        <f>SUM(W33:W41)</f>
        <v>3275</v>
      </c>
      <c r="X42" s="41">
        <f>(V42+W42)/(U42+V42+W42)</f>
        <v>0.9435567545133845</v>
      </c>
      <c r="Y42" s="86"/>
    </row>
    <row r="43" spans="1:25" ht="19" customHeight="1" x14ac:dyDescent="0.2">
      <c r="A43" s="78"/>
      <c r="B43" s="14"/>
      <c r="C43" s="14"/>
      <c r="D43" s="14"/>
      <c r="E43" s="14"/>
      <c r="F43" s="14"/>
      <c r="G43" s="14"/>
      <c r="H43" s="14"/>
      <c r="I43" s="14"/>
      <c r="J43" s="14"/>
      <c r="K43" s="14"/>
      <c r="L43" s="14"/>
      <c r="M43" s="14"/>
      <c r="N43" s="14"/>
      <c r="O43" s="14"/>
      <c r="P43" s="14"/>
      <c r="Q43" s="14"/>
      <c r="R43" s="14"/>
      <c r="S43" s="14"/>
      <c r="T43" s="14"/>
      <c r="U43" s="14"/>
      <c r="V43" s="14"/>
      <c r="W43" s="14"/>
      <c r="X43" s="14"/>
      <c r="Y43" s="70"/>
    </row>
    <row r="44" spans="1:25" ht="26" customHeight="1" x14ac:dyDescent="0.25">
      <c r="A44" s="139"/>
      <c r="B44" s="140"/>
      <c r="C44" s="206" t="s">
        <v>132</v>
      </c>
      <c r="D44" s="207"/>
      <c r="E44" s="207"/>
      <c r="F44" s="207"/>
      <c r="G44" s="207"/>
      <c r="H44" s="207"/>
      <c r="I44" s="207"/>
      <c r="J44" s="207"/>
      <c r="K44" s="207"/>
      <c r="L44" s="207"/>
      <c r="M44" s="207"/>
      <c r="N44" s="207"/>
      <c r="O44" s="207"/>
      <c r="P44" s="207"/>
      <c r="Q44" s="207"/>
      <c r="R44" s="207"/>
      <c r="S44" s="207"/>
      <c r="T44" s="207"/>
      <c r="U44" s="207"/>
      <c r="V44" s="207"/>
      <c r="W44" s="207"/>
      <c r="X44" s="207"/>
      <c r="Y44" s="91"/>
    </row>
    <row r="45" spans="1:25" ht="19" customHeight="1" x14ac:dyDescent="0.25">
      <c r="A45" s="141" t="s">
        <v>89</v>
      </c>
      <c r="B45" s="142"/>
      <c r="C45" s="142"/>
      <c r="D45" s="140"/>
      <c r="E45" s="142"/>
      <c r="F45" s="142"/>
      <c r="G45" s="142"/>
      <c r="H45" s="142"/>
      <c r="I45" s="142"/>
      <c r="J45" s="142"/>
      <c r="K45" s="142"/>
      <c r="L45" s="142"/>
      <c r="M45" s="142"/>
      <c r="N45" s="142"/>
      <c r="O45" s="142"/>
      <c r="P45" s="140"/>
      <c r="Q45" s="140"/>
      <c r="R45" s="140"/>
      <c r="S45" s="140"/>
      <c r="T45" s="140"/>
      <c r="U45" s="140"/>
      <c r="V45" s="140"/>
      <c r="W45" s="140"/>
      <c r="X45" s="143"/>
      <c r="Y45" s="86"/>
    </row>
    <row r="46" spans="1:25" ht="19.5" customHeight="1" x14ac:dyDescent="0.25">
      <c r="A46" s="144" t="s">
        <v>90</v>
      </c>
      <c r="B46" s="145" t="s">
        <v>33</v>
      </c>
      <c r="C46" s="145" t="s">
        <v>34</v>
      </c>
      <c r="D46" s="145" t="s">
        <v>35</v>
      </c>
      <c r="E46" s="145" t="s">
        <v>142</v>
      </c>
      <c r="F46" s="145" t="s">
        <v>37</v>
      </c>
      <c r="G46" s="145" t="s">
        <v>8</v>
      </c>
      <c r="H46" s="145" t="s">
        <v>9</v>
      </c>
      <c r="I46" s="145" t="s">
        <v>14</v>
      </c>
      <c r="J46" s="145" t="s">
        <v>15</v>
      </c>
      <c r="K46" s="145" t="s">
        <v>16</v>
      </c>
      <c r="L46" s="145" t="s">
        <v>38</v>
      </c>
      <c r="M46" s="145" t="s">
        <v>39</v>
      </c>
      <c r="N46" s="145" t="s">
        <v>40</v>
      </c>
      <c r="O46" s="145" t="s">
        <v>41</v>
      </c>
      <c r="P46" s="145" t="s">
        <v>91</v>
      </c>
      <c r="Q46" s="145" t="s">
        <v>92</v>
      </c>
      <c r="R46" s="181"/>
      <c r="S46" s="142"/>
      <c r="T46" s="140"/>
      <c r="U46" s="140"/>
      <c r="V46" s="140"/>
      <c r="W46" s="140"/>
      <c r="X46" s="142"/>
      <c r="Y46" s="93"/>
    </row>
    <row r="47" spans="1:25" ht="19.5" customHeight="1" x14ac:dyDescent="0.25">
      <c r="A47" s="146" t="s">
        <v>45</v>
      </c>
      <c r="B47" s="147">
        <v>1</v>
      </c>
      <c r="C47" s="147">
        <v>0</v>
      </c>
      <c r="D47" s="147">
        <v>0</v>
      </c>
      <c r="E47" s="147">
        <v>0</v>
      </c>
      <c r="F47" s="148">
        <v>0.67</v>
      </c>
      <c r="G47" s="147">
        <v>0</v>
      </c>
      <c r="H47" s="147">
        <v>0</v>
      </c>
      <c r="I47" s="147">
        <v>0</v>
      </c>
      <c r="J47" s="147">
        <v>0</v>
      </c>
      <c r="K47" s="147">
        <v>0</v>
      </c>
      <c r="L47" s="147">
        <v>0</v>
      </c>
      <c r="M47" s="147">
        <v>0</v>
      </c>
      <c r="N47" s="188">
        <f>Maynard_Berardi!N70</f>
        <v>0</v>
      </c>
      <c r="O47" s="149">
        <v>0</v>
      </c>
      <c r="P47" s="147">
        <v>0</v>
      </c>
      <c r="Q47" s="147">
        <v>4</v>
      </c>
      <c r="R47" s="182"/>
      <c r="S47" s="140"/>
      <c r="T47" s="140"/>
      <c r="U47" s="140"/>
      <c r="V47" s="140"/>
      <c r="W47" s="140"/>
      <c r="X47" s="140"/>
      <c r="Y47" s="70"/>
    </row>
    <row r="48" spans="1:25" ht="19" customHeight="1" x14ac:dyDescent="0.25">
      <c r="A48" s="150" t="s">
        <v>173</v>
      </c>
      <c r="B48" s="142">
        <f>NelsonGrusenar!B90</f>
        <v>1</v>
      </c>
      <c r="C48" s="142">
        <f>NelsonGrusenar!C90</f>
        <v>0</v>
      </c>
      <c r="D48" s="142">
        <f>NelsonGrusenar!D90</f>
        <v>0</v>
      </c>
      <c r="E48" s="142">
        <f>NelsonGrusenar!E90</f>
        <v>0</v>
      </c>
      <c r="F48" s="151">
        <f>NelsonGrusenar!F90</f>
        <v>0.67</v>
      </c>
      <c r="G48" s="142">
        <f>NelsonGrusenar!G90</f>
        <v>0</v>
      </c>
      <c r="H48" s="142">
        <f>NelsonGrusenar!H90</f>
        <v>1</v>
      </c>
      <c r="I48" s="142">
        <f>NelsonGrusenar!I90</f>
        <v>0</v>
      </c>
      <c r="J48" s="142">
        <f>NelsonGrusenar!J90</f>
        <v>2</v>
      </c>
      <c r="K48" s="142">
        <f>NelsonGrusenar!K90</f>
        <v>0</v>
      </c>
      <c r="L48" s="142">
        <f>NelsonGrusenar!L90</f>
        <v>0</v>
      </c>
      <c r="M48" s="142">
        <f>NelsonGrusenar!M90</f>
        <v>0</v>
      </c>
      <c r="N48" s="184">
        <f>NelsonGrusenar!N90</f>
        <v>0</v>
      </c>
      <c r="O48" s="152">
        <f>NelsonGrusenar!O90</f>
        <v>4.4776119402985071</v>
      </c>
      <c r="P48" s="142">
        <f>NelsonGrusenar!P90</f>
        <v>0</v>
      </c>
      <c r="Q48" s="142">
        <f>NelsonGrusenar!Q90</f>
        <v>17</v>
      </c>
      <c r="R48" s="142"/>
      <c r="S48" s="140"/>
      <c r="T48" s="140"/>
      <c r="U48" s="140"/>
      <c r="V48" s="140"/>
      <c r="W48" s="140"/>
      <c r="X48" s="140"/>
      <c r="Y48" s="70"/>
    </row>
    <row r="49" spans="1:25" ht="19" customHeight="1" x14ac:dyDescent="0.25">
      <c r="A49" s="150" t="s">
        <v>65</v>
      </c>
      <c r="B49" s="142">
        <v>1</v>
      </c>
      <c r="C49" s="142">
        <v>0</v>
      </c>
      <c r="D49" s="142">
        <v>0</v>
      </c>
      <c r="E49" s="142">
        <v>0</v>
      </c>
      <c r="F49" s="151">
        <v>0.33</v>
      </c>
      <c r="G49" s="142">
        <v>0</v>
      </c>
      <c r="H49" s="142">
        <v>0</v>
      </c>
      <c r="I49" s="142">
        <v>0</v>
      </c>
      <c r="J49" s="142">
        <v>1</v>
      </c>
      <c r="K49" s="142">
        <v>0</v>
      </c>
      <c r="L49" s="142">
        <v>0</v>
      </c>
      <c r="M49" s="142">
        <v>0</v>
      </c>
      <c r="N49" s="184">
        <f>Maynard_Berardi!N69</f>
        <v>0</v>
      </c>
      <c r="O49" s="152">
        <v>1.33</v>
      </c>
      <c r="P49" s="142">
        <f>(I49/F49*9)+B623</f>
        <v>0</v>
      </c>
      <c r="Q49" s="142">
        <v>7</v>
      </c>
      <c r="R49" s="142"/>
      <c r="S49" s="140"/>
      <c r="T49" s="140"/>
      <c r="U49" s="140"/>
      <c r="V49" s="140"/>
      <c r="W49" s="140"/>
      <c r="X49" s="140"/>
      <c r="Y49" s="70"/>
    </row>
    <row r="50" spans="1:25" ht="19" customHeight="1" x14ac:dyDescent="0.25">
      <c r="A50" s="150" t="str">
        <f>FaulknerPanarello!A1</f>
        <v>Joe Panarello</v>
      </c>
      <c r="B50" s="142">
        <f>FaulknerPanarello!B16</f>
        <v>5</v>
      </c>
      <c r="C50" s="142">
        <f>FaulknerPanarello!C16</f>
        <v>0</v>
      </c>
      <c r="D50" s="142">
        <f>FaulknerPanarello!D16</f>
        <v>0</v>
      </c>
      <c r="E50" s="142">
        <f>FaulknerPanarello!E16</f>
        <v>2</v>
      </c>
      <c r="F50" s="151">
        <f>FaulknerPanarello!F16</f>
        <v>7.33</v>
      </c>
      <c r="G50" s="142">
        <f>FaulknerPanarello!G16</f>
        <v>3</v>
      </c>
      <c r="H50" s="142">
        <f>FaulknerPanarello!H16</f>
        <v>6</v>
      </c>
      <c r="I50" s="142">
        <f>FaulknerPanarello!I16</f>
        <v>9</v>
      </c>
      <c r="J50" s="142">
        <f>FaulknerPanarello!J16</f>
        <v>5</v>
      </c>
      <c r="K50" s="142">
        <f>FaulknerPanarello!K16</f>
        <v>1</v>
      </c>
      <c r="L50" s="142">
        <f>FaulknerPanarello!L16</f>
        <v>0</v>
      </c>
      <c r="M50" s="142">
        <f>FaulknerPanarello!M16</f>
        <v>1</v>
      </c>
      <c r="N50" s="152">
        <f>FaulknerPanarello!N16</f>
        <v>0.95497953615279674</v>
      </c>
      <c r="O50" s="152">
        <f>FaulknerPanarello!O16</f>
        <v>1.6371077762619373</v>
      </c>
      <c r="P50" s="142">
        <f>(I50/F50*9)</f>
        <v>11.050477489768076</v>
      </c>
      <c r="Q50" s="142">
        <f>FaulknerPanarello!Q16</f>
        <v>110</v>
      </c>
      <c r="R50" s="142"/>
      <c r="S50" s="140"/>
      <c r="T50" s="140"/>
      <c r="U50" s="140"/>
      <c r="V50" s="140"/>
      <c r="W50" s="140"/>
      <c r="X50" s="140"/>
      <c r="Y50" s="70"/>
    </row>
    <row r="51" spans="1:25" ht="19" customHeight="1" x14ac:dyDescent="0.25">
      <c r="A51" s="153" t="str">
        <f>HainesIsaacs!A47</f>
        <v>Luke Isaacs</v>
      </c>
      <c r="B51" s="142">
        <f>HainesIsaacs!B64</f>
        <v>10</v>
      </c>
      <c r="C51" s="142">
        <f>HainesIsaacs!C64</f>
        <v>1</v>
      </c>
      <c r="D51" s="142">
        <f>HainesIsaacs!D64</f>
        <v>1</v>
      </c>
      <c r="E51" s="142">
        <f>HainesIsaacs!E64</f>
        <v>0</v>
      </c>
      <c r="F51" s="151">
        <f>HainesIsaacs!F64</f>
        <v>14.32</v>
      </c>
      <c r="G51" s="142">
        <f>HainesIsaacs!G64</f>
        <v>9</v>
      </c>
      <c r="H51" s="142">
        <f>HainesIsaacs!H64</f>
        <v>13</v>
      </c>
      <c r="I51" s="142">
        <f>HainesIsaacs!I64</f>
        <v>6</v>
      </c>
      <c r="J51" s="142">
        <f>HainesIsaacs!J64</f>
        <v>5</v>
      </c>
      <c r="K51" s="142">
        <f>HainesIsaacs!K64</f>
        <v>7</v>
      </c>
      <c r="L51" s="142">
        <f>HainesIsaacs!L64</f>
        <v>0</v>
      </c>
      <c r="M51" s="142">
        <f>HainesIsaacs!M64</f>
        <v>4</v>
      </c>
      <c r="N51" s="152">
        <f>HainesIsaacs!N64</f>
        <v>1.9553072625698324</v>
      </c>
      <c r="O51" s="152">
        <f>HainesIsaacs!O64</f>
        <v>1.7458100558659218</v>
      </c>
      <c r="P51" s="142">
        <f>(I51/F51*9)</f>
        <v>3.7709497206703912</v>
      </c>
      <c r="Q51" s="142">
        <f>HainesIsaacs!Q64</f>
        <v>264</v>
      </c>
      <c r="R51" s="140"/>
      <c r="S51" s="140"/>
      <c r="T51" s="140"/>
      <c r="U51" s="140"/>
      <c r="V51" s="140"/>
      <c r="W51" s="140"/>
      <c r="X51" s="140"/>
      <c r="Y51" s="70"/>
    </row>
    <row r="52" spans="1:25" ht="19" customHeight="1" x14ac:dyDescent="0.25">
      <c r="A52" s="150" t="str">
        <f>Roca!A1</f>
        <v>Tony Roca</v>
      </c>
      <c r="B52" s="140">
        <f>Roca!B53</f>
        <v>13</v>
      </c>
      <c r="C52" s="140">
        <f>Roca!C53</f>
        <v>6</v>
      </c>
      <c r="D52" s="140">
        <f>Roca!D53</f>
        <v>4</v>
      </c>
      <c r="E52" s="142">
        <f>Roca!E53</f>
        <v>1</v>
      </c>
      <c r="F52" s="151">
        <f>Roca!F53</f>
        <v>47.66</v>
      </c>
      <c r="G52" s="140">
        <f>Roca!G53</f>
        <v>21</v>
      </c>
      <c r="H52" s="140">
        <f>Roca!H53</f>
        <v>30</v>
      </c>
      <c r="I52" s="140">
        <f>Roca!I53</f>
        <v>67</v>
      </c>
      <c r="J52" s="140">
        <f>Roca!J53</f>
        <v>28</v>
      </c>
      <c r="K52" s="140">
        <f>Roca!K53</f>
        <v>2</v>
      </c>
      <c r="L52" s="142">
        <f>Roca!L53</f>
        <v>0</v>
      </c>
      <c r="M52" s="140">
        <f>Roca!M53</f>
        <v>17</v>
      </c>
      <c r="N52" s="152">
        <f>Roca!N53</f>
        <v>2.4968527066722621</v>
      </c>
      <c r="O52" s="152">
        <f>Roca!O53</f>
        <v>1.2589173310952582</v>
      </c>
      <c r="P52" s="142">
        <f>(I52/F52*9)</f>
        <v>12.652119177507345</v>
      </c>
      <c r="Q52" s="140">
        <f>Roca!Q53</f>
        <v>807</v>
      </c>
      <c r="R52" s="140"/>
      <c r="S52" s="140"/>
      <c r="T52" s="140"/>
      <c r="U52" s="140"/>
      <c r="V52" s="140"/>
      <c r="W52" s="140"/>
      <c r="X52" s="140"/>
      <c r="Y52" s="70"/>
    </row>
    <row r="53" spans="1:25" ht="19" customHeight="1" x14ac:dyDescent="0.25">
      <c r="A53" s="150" t="str">
        <f>FaulknerPanarello!A19</f>
        <v>Kevin Faulkner</v>
      </c>
      <c r="B53" s="140">
        <f>FaulknerPanarello!B35</f>
        <v>12</v>
      </c>
      <c r="C53" s="140">
        <f>FaulknerPanarello!C35</f>
        <v>4</v>
      </c>
      <c r="D53" s="140">
        <f>FaulknerPanarello!D35</f>
        <v>1</v>
      </c>
      <c r="E53" s="142">
        <f>FaulknerPanarello!E35</f>
        <v>0</v>
      </c>
      <c r="F53" s="151">
        <f>FaulknerPanarello!F35</f>
        <v>46.33</v>
      </c>
      <c r="G53" s="140">
        <f>FaulknerPanarello!G35</f>
        <v>29</v>
      </c>
      <c r="H53" s="140">
        <f>FaulknerPanarello!H35</f>
        <v>39</v>
      </c>
      <c r="I53" s="140">
        <f>FaulknerPanarello!I35</f>
        <v>56</v>
      </c>
      <c r="J53" s="140">
        <f>FaulknerPanarello!J35</f>
        <v>17</v>
      </c>
      <c r="K53" s="140">
        <f>FaulknerPanarello!K35</f>
        <v>7</v>
      </c>
      <c r="L53" s="140">
        <f>FaulknerPanarello!L35</f>
        <v>2</v>
      </c>
      <c r="M53" s="140">
        <f>FaulknerPanarello!M35</f>
        <v>23</v>
      </c>
      <c r="N53" s="152">
        <f>FaulknerPanarello!N35</f>
        <v>3.4750701489315778</v>
      </c>
      <c r="O53" s="152">
        <f>FaulknerPanarello!O35</f>
        <v>1.3598100582775741</v>
      </c>
      <c r="P53" s="142">
        <f>(I53/F53*9)</f>
        <v>10.878480466220593</v>
      </c>
      <c r="Q53" s="140">
        <f>FaulknerPanarello!Q35</f>
        <v>784</v>
      </c>
      <c r="R53" s="140"/>
      <c r="S53" s="140"/>
      <c r="T53" s="140"/>
      <c r="U53" s="140"/>
      <c r="V53" s="140"/>
      <c r="W53" s="140"/>
      <c r="X53" s="140"/>
      <c r="Y53" s="70"/>
    </row>
    <row r="54" spans="1:25" ht="19" customHeight="1" x14ac:dyDescent="0.25">
      <c r="A54" s="150" t="str">
        <f>Maynard_Berardi!A38</f>
        <v>Dom Berardi</v>
      </c>
      <c r="B54" s="142">
        <f>Maynard_Berardi!B68</f>
        <v>7</v>
      </c>
      <c r="C54" s="142">
        <f>Maynard_Berardi!C68</f>
        <v>1</v>
      </c>
      <c r="D54" s="142">
        <f>Maynard_Berardi!D68</f>
        <v>2</v>
      </c>
      <c r="E54" s="142">
        <f>Maynard_Berardi!E68</f>
        <v>0</v>
      </c>
      <c r="F54" s="151">
        <f>Maynard_Berardi!F68</f>
        <v>11</v>
      </c>
      <c r="G54" s="142">
        <f>Maynard_Berardi!G68</f>
        <v>10</v>
      </c>
      <c r="H54" s="142">
        <f>Maynard_Berardi!H68</f>
        <v>8</v>
      </c>
      <c r="I54" s="142">
        <f>Maynard_Berardi!I68</f>
        <v>10</v>
      </c>
      <c r="J54" s="142">
        <f>Maynard_Berardi!J68</f>
        <v>15</v>
      </c>
      <c r="K54" s="142">
        <f>Maynard_Berardi!K68</f>
        <v>0</v>
      </c>
      <c r="L54" s="142">
        <f>Maynard_Berardi!L68</f>
        <v>8</v>
      </c>
      <c r="M54" s="142">
        <f>Maynard_Berardi!M68</f>
        <v>8</v>
      </c>
      <c r="N54" s="152">
        <f>Maynard_Berardi!N68</f>
        <v>5.0909090909090908</v>
      </c>
      <c r="O54" s="152">
        <f>Maynard_Berardi!O68</f>
        <v>2.0909090909090908</v>
      </c>
      <c r="P54" s="142">
        <f>(I54/F54*9)</f>
        <v>8.1818181818181817</v>
      </c>
      <c r="Q54" s="142">
        <f>Maynard_Berardi!Q68</f>
        <v>240</v>
      </c>
      <c r="R54" s="142"/>
      <c r="S54" s="140"/>
      <c r="T54" s="140"/>
      <c r="U54" s="140"/>
      <c r="V54" s="140"/>
      <c r="W54" s="140"/>
      <c r="X54" s="140"/>
      <c r="Y54" s="70"/>
    </row>
    <row r="55" spans="1:25" ht="19" customHeight="1" x14ac:dyDescent="0.25">
      <c r="A55" s="150" t="s">
        <v>68</v>
      </c>
      <c r="B55" s="142">
        <f>Maynard_Berardi!B34</f>
        <v>2</v>
      </c>
      <c r="C55" s="142">
        <f>Maynard_Berardi!C34</f>
        <v>0</v>
      </c>
      <c r="D55" s="142">
        <f>Maynard_Berardi!D34</f>
        <v>0</v>
      </c>
      <c r="E55" s="142">
        <f>Maynard_Berardi!E34</f>
        <v>1</v>
      </c>
      <c r="F55" s="151">
        <f>Maynard_Berardi!F34</f>
        <v>2.67</v>
      </c>
      <c r="G55" s="142">
        <f>Maynard_Berardi!G34</f>
        <v>2</v>
      </c>
      <c r="H55" s="142">
        <f>Maynard_Berardi!H34</f>
        <v>5</v>
      </c>
      <c r="I55" s="142">
        <f>Maynard_Berardi!I34</f>
        <v>4</v>
      </c>
      <c r="J55" s="142">
        <f>Maynard_Berardi!J34</f>
        <v>2</v>
      </c>
      <c r="K55" s="142">
        <f>Maynard_Berardi!K34</f>
        <v>2</v>
      </c>
      <c r="L55" s="142">
        <f>Maynard_Berardi!L34</f>
        <v>0</v>
      </c>
      <c r="M55" s="142">
        <f>Maynard_Berardi!M34</f>
        <v>2</v>
      </c>
      <c r="N55" s="152">
        <f>Maynard_Berardi!N34</f>
        <v>5.2434456928838955</v>
      </c>
      <c r="O55" s="152">
        <f>Maynard_Berardi!O34</f>
        <v>3.3707865168539328</v>
      </c>
      <c r="P55" s="142">
        <f>(I55/F55*9)+B629</f>
        <v>13.483146067415731</v>
      </c>
      <c r="Q55" s="142">
        <f>Maynard_Berardi!Q34</f>
        <v>71</v>
      </c>
      <c r="R55" s="142"/>
      <c r="S55" s="140"/>
      <c r="T55" s="140"/>
      <c r="U55" s="140"/>
      <c r="V55" s="140"/>
      <c r="W55" s="140"/>
      <c r="X55" s="140"/>
      <c r="Y55" s="70"/>
    </row>
    <row r="56" spans="1:25" ht="19" customHeight="1" x14ac:dyDescent="0.25">
      <c r="A56" s="150" t="str">
        <f>Rothman!A1</f>
        <v>Sebastian Rothman</v>
      </c>
      <c r="B56" s="140">
        <f>Rothman!B45</f>
        <v>4</v>
      </c>
      <c r="C56" s="140">
        <f>Rothman!C45</f>
        <v>0</v>
      </c>
      <c r="D56" s="140">
        <f>Rothman!D45</f>
        <v>1</v>
      </c>
      <c r="E56" s="142">
        <f>Rothman!E45</f>
        <v>0</v>
      </c>
      <c r="F56" s="151">
        <f>Rothman!F45</f>
        <v>4</v>
      </c>
      <c r="G56" s="140">
        <f>Rothman!H45</f>
        <v>4</v>
      </c>
      <c r="H56" s="140">
        <f>Rothman!G45</f>
        <v>2</v>
      </c>
      <c r="I56" s="140">
        <f>Rothman!J45</f>
        <v>6</v>
      </c>
      <c r="J56" s="140">
        <f>Rothman!K45</f>
        <v>4</v>
      </c>
      <c r="K56" s="140">
        <f>Rothman!L45</f>
        <v>0</v>
      </c>
      <c r="L56" s="140">
        <f>Rothman!L45</f>
        <v>0</v>
      </c>
      <c r="M56" s="140">
        <f>Rothman!I45</f>
        <v>3</v>
      </c>
      <c r="N56" s="152">
        <f>Rothman!N45</f>
        <v>5.25</v>
      </c>
      <c r="O56" s="152">
        <f>Rothman!O45</f>
        <v>1.75</v>
      </c>
      <c r="P56" s="142">
        <f>(I56/F56*9)</f>
        <v>13.5</v>
      </c>
      <c r="Q56" s="140">
        <f>Rothman!Q45</f>
        <v>63</v>
      </c>
      <c r="R56" s="142"/>
      <c r="S56" s="140"/>
      <c r="T56" s="140"/>
      <c r="U56" s="140"/>
      <c r="V56" s="140"/>
      <c r="W56" s="140"/>
      <c r="X56" s="140"/>
      <c r="Y56" s="70"/>
    </row>
    <row r="57" spans="1:25" ht="19" customHeight="1" x14ac:dyDescent="0.25">
      <c r="A57" s="150" t="str">
        <f>ChappellJordhelmRajhansa!A1</f>
        <v>Zach Chappell</v>
      </c>
      <c r="B57" s="140">
        <f>ChappellJordhelmRajhansa!B44</f>
        <v>9</v>
      </c>
      <c r="C57" s="140">
        <f>ChappellJordhelmRajhansa!C44</f>
        <v>2</v>
      </c>
      <c r="D57" s="140">
        <f>ChappellJordhelmRajhansa!D44</f>
        <v>3</v>
      </c>
      <c r="E57" s="142">
        <f>ChappellJordhelmRajhansa!E44</f>
        <v>1</v>
      </c>
      <c r="F57" s="151">
        <f>ChappellJordhelmRajhansa!F44</f>
        <v>19.659999999999997</v>
      </c>
      <c r="G57" s="140">
        <f>ChappellJordhelmRajhansa!G44</f>
        <v>20</v>
      </c>
      <c r="H57" s="140">
        <f>ChappellJordhelmRajhansa!H44</f>
        <v>19</v>
      </c>
      <c r="I57" s="140">
        <f>ChappellJordhelmRajhansa!I44</f>
        <v>17</v>
      </c>
      <c r="J57" s="140">
        <f>ChappellJordhelmRajhansa!J44</f>
        <v>21</v>
      </c>
      <c r="K57" s="140">
        <f>ChappellJordhelmRajhansa!K44</f>
        <v>6</v>
      </c>
      <c r="L57" s="140">
        <f>ChappellJordhelmRajhansa!L44</f>
        <v>5</v>
      </c>
      <c r="M57" s="140">
        <f>ChappellJordhelmRajhansa!M44</f>
        <v>15</v>
      </c>
      <c r="N57" s="152">
        <f>ChappellJordhelmRajhansa!N44</f>
        <v>5.3407934893184139</v>
      </c>
      <c r="O57" s="152">
        <f>ChappellJordhelmRajhansa!O44</f>
        <v>2.3397761953204479</v>
      </c>
      <c r="P57" s="142">
        <f>(I57/F57*9)+B631</f>
        <v>7.7822990844354027</v>
      </c>
      <c r="Q57" s="142">
        <f>ChappellJordhelmRajhansa!Q44</f>
        <v>413</v>
      </c>
      <c r="R57" s="140"/>
      <c r="S57" s="154"/>
      <c r="T57" s="154"/>
      <c r="U57" s="154"/>
      <c r="V57" s="154"/>
      <c r="W57" s="154"/>
      <c r="X57" s="154"/>
      <c r="Y57" s="97"/>
    </row>
    <row r="58" spans="1:25" ht="19" customHeight="1" x14ac:dyDescent="0.25">
      <c r="A58" s="150" t="s">
        <v>121</v>
      </c>
      <c r="B58" s="142">
        <f>HainesIsaacs!B44</f>
        <v>8</v>
      </c>
      <c r="C58" s="142">
        <f>HainesIsaacs!C44</f>
        <v>1</v>
      </c>
      <c r="D58" s="142">
        <f>HainesIsaacs!D44</f>
        <v>1</v>
      </c>
      <c r="E58" s="142">
        <f>HainesIsaacs!E44</f>
        <v>0</v>
      </c>
      <c r="F58" s="151">
        <f>HainesIsaacs!F44</f>
        <v>19.670000000000002</v>
      </c>
      <c r="G58" s="142">
        <f>HainesIsaacs!G44</f>
        <v>22</v>
      </c>
      <c r="H58" s="142">
        <f>HainesIsaacs!H44</f>
        <v>18</v>
      </c>
      <c r="I58" s="142">
        <f>HainesIsaacs!I44</f>
        <v>13</v>
      </c>
      <c r="J58" s="142">
        <f>HainesIsaacs!J44</f>
        <v>20</v>
      </c>
      <c r="K58" s="142">
        <f>HainesIsaacs!K44</f>
        <v>11</v>
      </c>
      <c r="L58" s="142">
        <f>HainesIsaacs!L44</f>
        <v>5</v>
      </c>
      <c r="M58" s="142">
        <f>HainesIsaacs!M44</f>
        <v>17</v>
      </c>
      <c r="N58" s="152">
        <f>HainesIsaacs!N44</f>
        <v>6.0498220640569391</v>
      </c>
      <c r="O58" s="152">
        <f>HainesIsaacs!O44</f>
        <v>2.4911032028469751</v>
      </c>
      <c r="P58" s="142">
        <f>(I58/F58*9)+B632</f>
        <v>5.9481443823080831</v>
      </c>
      <c r="Q58" s="142">
        <f>HainesIsaacs!Q44</f>
        <v>383</v>
      </c>
      <c r="R58" s="142"/>
      <c r="S58" s="140"/>
      <c r="T58" s="140"/>
      <c r="U58" s="140"/>
      <c r="V58" s="140"/>
      <c r="W58" s="140"/>
      <c r="X58" s="140"/>
      <c r="Y58" s="70"/>
    </row>
    <row r="59" spans="1:25" ht="19" customHeight="1" x14ac:dyDescent="0.25">
      <c r="A59" s="155" t="s">
        <v>115</v>
      </c>
      <c r="B59" s="187">
        <f>NelsonGrusenar!B45</f>
        <v>1</v>
      </c>
      <c r="C59" s="140">
        <f>NelsonGrusenar!C45</f>
        <v>1</v>
      </c>
      <c r="D59" s="140">
        <f>NelsonGrusenar!D45</f>
        <v>0</v>
      </c>
      <c r="E59" s="140">
        <f>NelsonGrusenar!E45</f>
        <v>0</v>
      </c>
      <c r="F59" s="151">
        <f>NelsonGrusenar!F45</f>
        <v>2.67</v>
      </c>
      <c r="G59" s="140">
        <f>NelsonGrusenar!G45</f>
        <v>5</v>
      </c>
      <c r="H59" s="140">
        <f>NelsonGrusenar!H45</f>
        <v>5</v>
      </c>
      <c r="I59" s="140">
        <f>NelsonGrusenar!I45</f>
        <v>3</v>
      </c>
      <c r="J59" s="140">
        <f>NelsonGrusenar!J45</f>
        <v>5</v>
      </c>
      <c r="K59" s="140">
        <f>NelsonGrusenar!K45</f>
        <v>0</v>
      </c>
      <c r="L59" s="140">
        <f>NelsonGrusenar!L45</f>
        <v>0</v>
      </c>
      <c r="M59" s="140">
        <f>NelsonGrusenar!M45</f>
        <v>4</v>
      </c>
      <c r="N59" s="152">
        <f>NelsonGrusenar!N45</f>
        <v>10.486891385767791</v>
      </c>
      <c r="O59" s="152">
        <f>NelsonGrusenar!O45</f>
        <v>3.7453183520599254</v>
      </c>
      <c r="P59" s="142">
        <f>(I59/F59*9)</f>
        <v>10.112359550561798</v>
      </c>
      <c r="Q59" s="140">
        <f>NelsonGrusenar!Q45</f>
        <v>63</v>
      </c>
      <c r="R59" s="142"/>
      <c r="S59" s="154"/>
      <c r="T59" s="154"/>
      <c r="U59" s="154"/>
      <c r="V59" s="154"/>
      <c r="W59" s="154"/>
      <c r="X59" s="154"/>
      <c r="Y59" s="97"/>
    </row>
    <row r="60" spans="1:25" ht="19" customHeight="1" x14ac:dyDescent="0.25">
      <c r="A60" s="156" t="s">
        <v>129</v>
      </c>
      <c r="B60" s="142">
        <f>WeillandPerry!B63</f>
        <v>6</v>
      </c>
      <c r="C60" s="142">
        <f>WeillandPerry!C63</f>
        <v>0</v>
      </c>
      <c r="D60" s="142">
        <f>WeillandPerry!D63</f>
        <v>0</v>
      </c>
      <c r="E60" s="142">
        <f>WeillandPerry!E63</f>
        <v>0</v>
      </c>
      <c r="F60" s="151">
        <f>WeillandPerry!F63</f>
        <v>5.67</v>
      </c>
      <c r="G60" s="142">
        <f>WeillandPerry!G63</f>
        <v>9</v>
      </c>
      <c r="H60" s="142">
        <f>WeillandPerry!H63</f>
        <v>13</v>
      </c>
      <c r="I60" s="142">
        <f>WeillandPerry!I63</f>
        <v>3</v>
      </c>
      <c r="J60" s="142">
        <f>WeillandPerry!J63</f>
        <v>7</v>
      </c>
      <c r="K60" s="142">
        <f>WeillandPerry!K63</f>
        <v>0</v>
      </c>
      <c r="L60" s="142">
        <f>WeillandPerry!L63</f>
        <v>1</v>
      </c>
      <c r="M60" s="142">
        <f>WeillandPerry!M63</f>
        <v>9</v>
      </c>
      <c r="N60" s="152">
        <f>WeillandPerry!N63</f>
        <v>11.111111111111111</v>
      </c>
      <c r="O60" s="152">
        <f>WeillandPerry!O63</f>
        <v>3.5273368606701943</v>
      </c>
      <c r="P60" s="142">
        <f>(I60/F60*9)</f>
        <v>4.7619047619047619</v>
      </c>
      <c r="Q60" s="142">
        <f>WeillandPerry!Q63</f>
        <v>145</v>
      </c>
      <c r="R60" s="142"/>
      <c r="S60" s="154"/>
      <c r="T60" s="154"/>
      <c r="U60" s="154"/>
      <c r="V60" s="154"/>
      <c r="W60" s="154"/>
      <c r="X60" s="154"/>
      <c r="Y60" s="97"/>
    </row>
    <row r="61" spans="1:25" ht="19" customHeight="1" x14ac:dyDescent="0.25">
      <c r="A61" s="157" t="s">
        <v>76</v>
      </c>
      <c r="B61" s="142">
        <f>Ortiz!B18</f>
        <v>4</v>
      </c>
      <c r="C61" s="142">
        <f>Ortiz!C18</f>
        <v>0</v>
      </c>
      <c r="D61" s="142">
        <f>Ortiz!D18</f>
        <v>0</v>
      </c>
      <c r="E61" s="142">
        <f>Ortiz!E18</f>
        <v>0</v>
      </c>
      <c r="F61" s="151">
        <f>Ortiz!F18</f>
        <v>2.33</v>
      </c>
      <c r="G61" s="142">
        <f>Ortiz!G18</f>
        <v>6</v>
      </c>
      <c r="H61" s="142">
        <f>Ortiz!H18</f>
        <v>5</v>
      </c>
      <c r="I61" s="142">
        <f>Ortiz!I18</f>
        <v>2</v>
      </c>
      <c r="J61" s="142">
        <f>Ortiz!J18</f>
        <v>5</v>
      </c>
      <c r="K61" s="142">
        <f>Ortiz!K18</f>
        <v>0</v>
      </c>
      <c r="L61" s="142">
        <f>Ortiz!L18</f>
        <v>0</v>
      </c>
      <c r="M61" s="142">
        <f>Ortiz!M18</f>
        <v>5</v>
      </c>
      <c r="N61" s="152">
        <f>Ortiz!N18</f>
        <v>15.02145922746781</v>
      </c>
      <c r="O61" s="152">
        <f>Ortiz!O18</f>
        <v>4.2918454935622314</v>
      </c>
      <c r="P61" s="142">
        <f>(I61/F61*9)</f>
        <v>7.7253218884120169</v>
      </c>
      <c r="Q61" s="142">
        <f>Ortiz!Q18</f>
        <v>57</v>
      </c>
      <c r="R61" s="142"/>
      <c r="S61" s="154"/>
      <c r="T61" s="154"/>
      <c r="U61" s="154"/>
      <c r="V61" s="154"/>
      <c r="W61" s="154"/>
      <c r="X61" s="154"/>
      <c r="Y61" s="97"/>
    </row>
    <row r="62" spans="1:25" ht="19" customHeight="1" x14ac:dyDescent="0.25">
      <c r="A62" s="158" t="s">
        <v>75</v>
      </c>
      <c r="B62" s="159">
        <f>ChappellJordhelmRajhansa!B104</f>
        <v>5</v>
      </c>
      <c r="C62" s="159">
        <f>ChappellJordhelmRajhansa!C104</f>
        <v>0</v>
      </c>
      <c r="D62" s="159">
        <f>ChappellJordhelmRajhansa!D104</f>
        <v>0</v>
      </c>
      <c r="E62" s="159">
        <f>ChappellJordhelmRajhansa!E104</f>
        <v>0</v>
      </c>
      <c r="F62" s="160">
        <f>ChappellJordhelmRajhansa!F104</f>
        <v>4.32</v>
      </c>
      <c r="G62" s="159">
        <f>ChappellJordhelmRajhansa!G104</f>
        <v>11</v>
      </c>
      <c r="H62" s="159">
        <f>ChappellJordhelmRajhansa!H104</f>
        <v>10</v>
      </c>
      <c r="I62" s="159">
        <f>ChappellJordhelmRajhansa!I104</f>
        <v>1</v>
      </c>
      <c r="J62" s="159">
        <f>ChappellJordhelmRajhansa!J104</f>
        <v>5</v>
      </c>
      <c r="K62" s="159">
        <f>ChappellJordhelmRajhansa!K104</f>
        <v>4</v>
      </c>
      <c r="L62" s="159">
        <f>ChappellJordhelmRajhansa!L104</f>
        <v>1</v>
      </c>
      <c r="M62" s="159">
        <f>ChappellJordhelmRajhansa!M104</f>
        <v>10</v>
      </c>
      <c r="N62" s="185">
        <f>ChappellJordhelmRajhansa!N104</f>
        <v>16.203703703703702</v>
      </c>
      <c r="O62" s="185">
        <f>ChappellJordhelmRajhansa!O104</f>
        <v>4.3981481481481479</v>
      </c>
      <c r="P62" s="142">
        <f>(I62/F62*9)</f>
        <v>2.083333333333333</v>
      </c>
      <c r="Q62" s="159">
        <f>ChappellJordhelmRajhansa!Q104</f>
        <v>113</v>
      </c>
      <c r="R62" s="181"/>
      <c r="S62" s="140"/>
      <c r="T62" s="140"/>
      <c r="U62" s="140"/>
      <c r="V62" s="140"/>
      <c r="W62" s="140"/>
      <c r="X62" s="140"/>
      <c r="Y62" s="70"/>
    </row>
    <row r="63" spans="1:25" ht="19" customHeight="1" x14ac:dyDescent="0.25">
      <c r="A63" s="162" t="s">
        <v>31</v>
      </c>
      <c r="B63" s="163"/>
      <c r="C63" s="163">
        <f t="shared" ref="C63:M63" si="4">SUM(C47:C62)</f>
        <v>16</v>
      </c>
      <c r="D63" s="163">
        <f t="shared" si="4"/>
        <v>13</v>
      </c>
      <c r="E63" s="163">
        <f t="shared" si="4"/>
        <v>5</v>
      </c>
      <c r="F63" s="164">
        <f t="shared" si="4"/>
        <v>189.29999999999998</v>
      </c>
      <c r="G63" s="163">
        <f t="shared" si="4"/>
        <v>151</v>
      </c>
      <c r="H63" s="163">
        <f t="shared" si="4"/>
        <v>174</v>
      </c>
      <c r="I63" s="163">
        <f t="shared" si="4"/>
        <v>197</v>
      </c>
      <c r="J63" s="163">
        <f t="shared" si="4"/>
        <v>142</v>
      </c>
      <c r="K63" s="163">
        <f t="shared" si="4"/>
        <v>40</v>
      </c>
      <c r="L63" s="163">
        <f t="shared" si="4"/>
        <v>22</v>
      </c>
      <c r="M63" s="163">
        <f t="shared" si="4"/>
        <v>118</v>
      </c>
      <c r="N63" s="165">
        <f>(M63*7)/F63</f>
        <v>4.3634442683571057</v>
      </c>
      <c r="O63" s="165">
        <f>(H63+J63+K63)/F63</f>
        <v>1.8806127839408349</v>
      </c>
      <c r="P63" s="142">
        <f>(I63/F63*9)</f>
        <v>9.3660855784469099</v>
      </c>
      <c r="Q63" s="163">
        <f>SUM(Q47:Q62)</f>
        <v>3541</v>
      </c>
      <c r="R63" s="183"/>
      <c r="S63" s="140"/>
      <c r="T63" s="140"/>
      <c r="U63" s="140"/>
      <c r="V63" s="140"/>
      <c r="W63" s="140"/>
      <c r="X63" s="140"/>
      <c r="Y63" s="70"/>
    </row>
    <row r="64" spans="1:25" ht="19" customHeight="1" x14ac:dyDescent="0.25">
      <c r="A64" s="153"/>
      <c r="B64" s="142"/>
      <c r="C64" s="142"/>
      <c r="D64" s="142"/>
      <c r="E64" s="142"/>
      <c r="F64" s="166"/>
      <c r="G64" s="142"/>
      <c r="H64" s="142"/>
      <c r="I64" s="142"/>
      <c r="J64" s="142"/>
      <c r="K64" s="142"/>
      <c r="L64" s="142"/>
      <c r="M64" s="142"/>
      <c r="N64" s="161"/>
      <c r="O64" s="161"/>
      <c r="P64" s="140"/>
      <c r="Q64" s="140"/>
      <c r="R64" s="140"/>
      <c r="S64" s="140"/>
      <c r="T64" s="140"/>
      <c r="U64" s="140"/>
      <c r="V64" s="140"/>
      <c r="W64" s="140"/>
      <c r="X64" s="140"/>
      <c r="Y64" s="70"/>
    </row>
    <row r="65" spans="1:25" ht="19" customHeight="1" thickBot="1" x14ac:dyDescent="0.3">
      <c r="A65" s="153"/>
      <c r="B65" s="142"/>
      <c r="C65" s="145" t="s">
        <v>34</v>
      </c>
      <c r="D65" s="145" t="s">
        <v>35</v>
      </c>
      <c r="E65" s="145" t="s">
        <v>36</v>
      </c>
      <c r="F65" s="145" t="s">
        <v>37</v>
      </c>
      <c r="G65" s="145" t="s">
        <v>8</v>
      </c>
      <c r="H65" s="145" t="s">
        <v>9</v>
      </c>
      <c r="I65" s="145" t="s">
        <v>14</v>
      </c>
      <c r="J65" s="145" t="s">
        <v>15</v>
      </c>
      <c r="K65" s="145" t="s">
        <v>16</v>
      </c>
      <c r="L65" s="145" t="s">
        <v>38</v>
      </c>
      <c r="M65" s="145" t="s">
        <v>39</v>
      </c>
      <c r="N65" s="145" t="s">
        <v>40</v>
      </c>
      <c r="O65" s="145" t="s">
        <v>41</v>
      </c>
      <c r="P65" s="140"/>
      <c r="Q65" s="140"/>
      <c r="R65" s="140"/>
      <c r="S65" s="140"/>
      <c r="T65" s="140"/>
      <c r="U65" s="140"/>
      <c r="V65" s="140"/>
      <c r="W65" s="140"/>
      <c r="X65" s="140"/>
      <c r="Y65" s="70"/>
    </row>
    <row r="66" spans="1:25" ht="19" customHeight="1" x14ac:dyDescent="0.25">
      <c r="A66" s="153" t="s">
        <v>113</v>
      </c>
      <c r="B66" s="142"/>
      <c r="C66" s="142">
        <v>17</v>
      </c>
      <c r="D66" s="142">
        <v>11</v>
      </c>
      <c r="E66" s="142">
        <v>6</v>
      </c>
      <c r="F66" s="167" t="s">
        <v>114</v>
      </c>
      <c r="G66" s="142">
        <v>96</v>
      </c>
      <c r="H66" s="142">
        <v>157</v>
      </c>
      <c r="I66" s="142">
        <v>172</v>
      </c>
      <c r="J66" s="142">
        <v>78</v>
      </c>
      <c r="K66" s="142">
        <v>26</v>
      </c>
      <c r="L66" s="142">
        <v>14</v>
      </c>
      <c r="M66" s="142">
        <v>58</v>
      </c>
      <c r="N66" s="165">
        <f>(M66*7)/F66</f>
        <v>2.1178925404277518</v>
      </c>
      <c r="O66" s="165">
        <f>(H66+J66+K66)/F66</f>
        <v>1.3615023474178405</v>
      </c>
      <c r="P66" s="140"/>
      <c r="Q66" s="140"/>
      <c r="R66" s="140"/>
      <c r="S66" s="140"/>
      <c r="T66" s="140"/>
      <c r="U66" s="140"/>
      <c r="V66" s="140"/>
      <c r="W66" s="140"/>
      <c r="X66" s="140"/>
      <c r="Y66" s="70"/>
    </row>
    <row r="67" spans="1:25" ht="19" customHeight="1" x14ac:dyDescent="0.25">
      <c r="A67" s="150" t="s">
        <v>78</v>
      </c>
      <c r="B67" s="142"/>
      <c r="C67" s="140">
        <v>12</v>
      </c>
      <c r="D67" s="140">
        <v>14</v>
      </c>
      <c r="E67" s="140">
        <v>5</v>
      </c>
      <c r="F67" s="151">
        <v>168.66666666666671</v>
      </c>
      <c r="G67" s="140">
        <v>115</v>
      </c>
      <c r="H67" s="140">
        <v>168</v>
      </c>
      <c r="I67" s="140">
        <v>175</v>
      </c>
      <c r="J67" s="140">
        <v>87</v>
      </c>
      <c r="K67" s="140">
        <v>33</v>
      </c>
      <c r="L67" s="140">
        <v>24</v>
      </c>
      <c r="M67" s="140">
        <v>67</v>
      </c>
      <c r="N67" s="165">
        <f>(M67*7)/F67</f>
        <v>2.7806324110671929</v>
      </c>
      <c r="O67" s="165">
        <f>(H67+J67+K67)/F67</f>
        <v>1.7075098814229244</v>
      </c>
      <c r="P67" s="140"/>
      <c r="Q67" s="140"/>
      <c r="R67" s="140"/>
      <c r="S67" s="140"/>
      <c r="T67" s="140"/>
      <c r="U67" s="140"/>
      <c r="V67" s="140"/>
      <c r="W67" s="140"/>
      <c r="X67" s="140"/>
      <c r="Y67" s="70"/>
    </row>
    <row r="68" spans="1:25" ht="19" customHeight="1" x14ac:dyDescent="0.25">
      <c r="A68" s="150" t="s">
        <v>79</v>
      </c>
      <c r="B68" s="142"/>
      <c r="C68" s="140">
        <v>8</v>
      </c>
      <c r="D68" s="140">
        <v>18</v>
      </c>
      <c r="E68" s="140">
        <v>6</v>
      </c>
      <c r="F68" s="151">
        <v>168.66666666666671</v>
      </c>
      <c r="G68" s="140">
        <v>137</v>
      </c>
      <c r="H68" s="140">
        <v>179</v>
      </c>
      <c r="I68" s="140">
        <v>118</v>
      </c>
      <c r="J68" s="140">
        <v>76</v>
      </c>
      <c r="K68" s="140">
        <v>30</v>
      </c>
      <c r="L68" s="140">
        <v>10</v>
      </c>
      <c r="M68" s="140">
        <v>102</v>
      </c>
      <c r="N68" s="140">
        <v>4.2300000000000004</v>
      </c>
      <c r="O68" s="140">
        <v>1.69</v>
      </c>
      <c r="P68" s="140"/>
      <c r="Q68" s="140"/>
      <c r="R68" s="140"/>
      <c r="S68" s="140"/>
      <c r="T68" s="140"/>
      <c r="U68" s="140"/>
      <c r="V68" s="140"/>
      <c r="W68" s="140"/>
      <c r="X68" s="140"/>
      <c r="Y68" s="70"/>
    </row>
    <row r="69" spans="1:25" ht="19" customHeight="1" x14ac:dyDescent="0.25">
      <c r="A69" s="150" t="s">
        <v>80</v>
      </c>
      <c r="B69" s="142"/>
      <c r="C69" s="140">
        <v>20</v>
      </c>
      <c r="D69" s="140">
        <v>9</v>
      </c>
      <c r="E69" s="140">
        <v>6</v>
      </c>
      <c r="F69" s="151">
        <v>186</v>
      </c>
      <c r="G69" s="140">
        <v>103</v>
      </c>
      <c r="H69" s="140">
        <v>153</v>
      </c>
      <c r="I69" s="140">
        <v>174</v>
      </c>
      <c r="J69" s="140">
        <v>101</v>
      </c>
      <c r="K69" s="140">
        <v>30</v>
      </c>
      <c r="L69" s="140">
        <v>9</v>
      </c>
      <c r="M69" s="140">
        <v>79</v>
      </c>
      <c r="N69" s="140">
        <v>2.97</v>
      </c>
      <c r="O69" s="140">
        <v>1.53</v>
      </c>
      <c r="P69" s="140"/>
      <c r="Q69" s="140"/>
      <c r="R69" s="140"/>
      <c r="S69" s="140"/>
      <c r="T69" s="140"/>
      <c r="U69" s="140"/>
      <c r="V69" s="140"/>
      <c r="W69" s="140"/>
      <c r="X69" s="140"/>
      <c r="Y69" s="70"/>
    </row>
    <row r="70" spans="1:25" ht="19" customHeight="1" x14ac:dyDescent="0.25">
      <c r="A70" s="150" t="s">
        <v>93</v>
      </c>
      <c r="B70" s="142"/>
      <c r="C70" s="140">
        <v>21</v>
      </c>
      <c r="D70" s="140">
        <v>11</v>
      </c>
      <c r="E70" s="140">
        <v>7</v>
      </c>
      <c r="F70" s="151">
        <v>222.33333333333334</v>
      </c>
      <c r="G70" s="140">
        <v>109</v>
      </c>
      <c r="H70" s="140">
        <v>200</v>
      </c>
      <c r="I70" s="140">
        <v>231</v>
      </c>
      <c r="J70" s="140">
        <v>69</v>
      </c>
      <c r="K70" s="140">
        <v>22</v>
      </c>
      <c r="L70" s="140">
        <v>15</v>
      </c>
      <c r="M70" s="140">
        <v>75</v>
      </c>
      <c r="N70" s="140" t="s">
        <v>94</v>
      </c>
      <c r="O70" s="140" t="s">
        <v>95</v>
      </c>
      <c r="P70" s="142"/>
      <c r="Q70" s="140"/>
      <c r="R70" s="140"/>
      <c r="S70" s="140"/>
      <c r="T70" s="140"/>
      <c r="U70" s="140"/>
      <c r="V70" s="140"/>
      <c r="W70" s="140"/>
      <c r="X70" s="140"/>
      <c r="Y70" s="70"/>
    </row>
    <row r="71" spans="1:25" ht="19" customHeight="1" x14ac:dyDescent="0.25">
      <c r="A71" s="150" t="s">
        <v>96</v>
      </c>
      <c r="B71" s="142"/>
      <c r="C71" s="140">
        <v>21</v>
      </c>
      <c r="D71" s="140">
        <v>9</v>
      </c>
      <c r="E71" s="140">
        <v>6</v>
      </c>
      <c r="F71" s="151">
        <v>211</v>
      </c>
      <c r="G71" s="140">
        <v>72</v>
      </c>
      <c r="H71" s="140">
        <v>162</v>
      </c>
      <c r="I71" s="140">
        <v>171</v>
      </c>
      <c r="J71" s="140">
        <v>62</v>
      </c>
      <c r="K71" s="140">
        <v>12</v>
      </c>
      <c r="L71" s="140">
        <v>10</v>
      </c>
      <c r="M71" s="140">
        <v>51</v>
      </c>
      <c r="N71" s="140">
        <v>1.69</v>
      </c>
      <c r="O71" s="140">
        <v>1.1200000000000001</v>
      </c>
      <c r="P71" s="142"/>
      <c r="Q71" s="140"/>
      <c r="R71" s="140"/>
      <c r="S71" s="140"/>
      <c r="T71" s="140"/>
      <c r="U71" s="140"/>
      <c r="V71" s="140"/>
      <c r="W71" s="140"/>
      <c r="X71" s="140"/>
      <c r="Y71" s="70"/>
    </row>
    <row r="72" spans="1:25" ht="19" customHeight="1" x14ac:dyDescent="0.25">
      <c r="A72" s="150" t="s">
        <v>97</v>
      </c>
      <c r="B72" s="142"/>
      <c r="C72" s="140">
        <v>17</v>
      </c>
      <c r="D72" s="140">
        <v>10</v>
      </c>
      <c r="E72" s="140">
        <v>4</v>
      </c>
      <c r="F72" s="151">
        <v>184.33</v>
      </c>
      <c r="G72" s="140">
        <v>133</v>
      </c>
      <c r="H72" s="140">
        <v>192</v>
      </c>
      <c r="I72" s="140">
        <v>159</v>
      </c>
      <c r="J72" s="140">
        <v>93</v>
      </c>
      <c r="K72" s="140">
        <v>26</v>
      </c>
      <c r="L72" s="140">
        <v>22</v>
      </c>
      <c r="M72" s="140">
        <v>95</v>
      </c>
      <c r="N72" s="140" t="s">
        <v>98</v>
      </c>
      <c r="O72" s="140" t="s">
        <v>99</v>
      </c>
      <c r="P72" s="142"/>
      <c r="Q72" s="140"/>
      <c r="R72" s="140"/>
      <c r="S72" s="140"/>
      <c r="T72" s="140"/>
      <c r="U72" s="140"/>
      <c r="V72" s="140"/>
      <c r="W72" s="140"/>
      <c r="X72" s="140"/>
      <c r="Y72" s="70"/>
    </row>
    <row r="73" spans="1:25" ht="19" customHeight="1" x14ac:dyDescent="0.25">
      <c r="A73" s="150" t="s">
        <v>100</v>
      </c>
      <c r="B73" s="142"/>
      <c r="C73" s="140">
        <v>18</v>
      </c>
      <c r="D73" s="140">
        <v>13</v>
      </c>
      <c r="E73" s="140">
        <v>3</v>
      </c>
      <c r="F73" s="151">
        <v>204.33</v>
      </c>
      <c r="G73" s="140">
        <v>194</v>
      </c>
      <c r="H73" s="140">
        <v>221</v>
      </c>
      <c r="I73" s="140">
        <v>182</v>
      </c>
      <c r="J73" s="140">
        <v>129</v>
      </c>
      <c r="K73" s="140">
        <v>24</v>
      </c>
      <c r="L73" s="140">
        <v>7</v>
      </c>
      <c r="M73" s="140">
        <v>111</v>
      </c>
      <c r="N73" s="140">
        <v>3.26</v>
      </c>
      <c r="O73" s="140">
        <v>1.83</v>
      </c>
      <c r="P73" s="142"/>
      <c r="Q73" s="140"/>
      <c r="R73" s="140"/>
      <c r="S73" s="140"/>
      <c r="T73" s="140"/>
      <c r="U73" s="140"/>
      <c r="V73" s="140"/>
      <c r="W73" s="140"/>
      <c r="X73" s="140"/>
      <c r="Y73" s="70"/>
    </row>
    <row r="74" spans="1:25" ht="19" customHeight="1" x14ac:dyDescent="0.25">
      <c r="A74" s="158" t="s">
        <v>101</v>
      </c>
      <c r="B74" s="168"/>
      <c r="C74" s="161">
        <v>5</v>
      </c>
      <c r="D74" s="161">
        <v>14</v>
      </c>
      <c r="E74" s="169"/>
      <c r="F74" s="170"/>
      <c r="G74" s="169"/>
      <c r="H74" s="169"/>
      <c r="I74" s="169"/>
      <c r="J74" s="169"/>
      <c r="K74" s="169"/>
      <c r="L74" s="169"/>
      <c r="M74" s="169"/>
      <c r="N74" s="171"/>
      <c r="O74" s="171"/>
      <c r="P74" s="142"/>
      <c r="Q74" s="140"/>
      <c r="R74" s="140"/>
      <c r="S74" s="140"/>
      <c r="T74" s="140"/>
      <c r="U74" s="140"/>
      <c r="V74" s="140"/>
      <c r="W74" s="140"/>
      <c r="X74" s="140"/>
      <c r="Y74" s="70"/>
    </row>
    <row r="75" spans="1:25" ht="19" customHeight="1" x14ac:dyDescent="0.25">
      <c r="A75" s="172"/>
      <c r="B75" s="163"/>
      <c r="C75" s="163"/>
      <c r="D75" s="163"/>
      <c r="E75" s="163"/>
      <c r="F75" s="173"/>
      <c r="G75" s="163"/>
      <c r="H75" s="163"/>
      <c r="I75" s="163"/>
      <c r="J75" s="163"/>
      <c r="K75" s="163"/>
      <c r="L75" s="163"/>
      <c r="M75" s="163"/>
      <c r="N75" s="165"/>
      <c r="O75" s="165"/>
      <c r="P75" s="142"/>
      <c r="Q75" s="140"/>
      <c r="R75" s="140"/>
      <c r="S75" s="140"/>
      <c r="T75" s="140"/>
      <c r="U75" s="140"/>
      <c r="V75" s="140"/>
      <c r="W75" s="140"/>
      <c r="X75" s="140"/>
      <c r="Y75" s="70"/>
    </row>
    <row r="76" spans="1:25" ht="19" customHeight="1" x14ac:dyDescent="0.25">
      <c r="A76" s="150" t="s">
        <v>102</v>
      </c>
      <c r="B76" s="142"/>
      <c r="C76" s="140">
        <f t="shared" ref="C76:M76" si="5">SUM(C67:C74)</f>
        <v>122</v>
      </c>
      <c r="D76" s="140">
        <f t="shared" si="5"/>
        <v>98</v>
      </c>
      <c r="E76" s="140">
        <f t="shared" si="5"/>
        <v>37</v>
      </c>
      <c r="F76" s="151">
        <f t="shared" si="5"/>
        <v>1345.3266666666668</v>
      </c>
      <c r="G76" s="140">
        <f t="shared" si="5"/>
        <v>863</v>
      </c>
      <c r="H76" s="140">
        <f t="shared" si="5"/>
        <v>1275</v>
      </c>
      <c r="I76" s="140">
        <f t="shared" si="5"/>
        <v>1210</v>
      </c>
      <c r="J76" s="140">
        <f t="shared" si="5"/>
        <v>617</v>
      </c>
      <c r="K76" s="140">
        <f t="shared" si="5"/>
        <v>177</v>
      </c>
      <c r="L76" s="140">
        <f t="shared" si="5"/>
        <v>97</v>
      </c>
      <c r="M76" s="140">
        <f t="shared" si="5"/>
        <v>580</v>
      </c>
      <c r="N76" s="152">
        <f>(M76*7)/F76</f>
        <v>3.0178543996749236</v>
      </c>
      <c r="O76" s="152">
        <f>(H76+J76+K76)/F76</f>
        <v>1.5379164416077382</v>
      </c>
      <c r="P76" s="142"/>
      <c r="Q76" s="140"/>
      <c r="R76" s="140"/>
      <c r="S76" s="140"/>
      <c r="T76" s="140"/>
      <c r="U76" s="140"/>
      <c r="V76" s="140"/>
      <c r="W76" s="140"/>
      <c r="X76" s="140"/>
      <c r="Y76" s="70"/>
    </row>
    <row r="77" spans="1:25" ht="19" customHeight="1" x14ac:dyDescent="0.2">
      <c r="A77" s="98"/>
      <c r="B77" s="31"/>
      <c r="C77" s="31"/>
      <c r="D77" s="31"/>
      <c r="E77" s="31"/>
      <c r="F77" s="31"/>
      <c r="G77" s="31"/>
      <c r="H77" s="31"/>
      <c r="I77" s="31"/>
      <c r="J77" s="31"/>
      <c r="K77" s="31"/>
      <c r="L77" s="31"/>
      <c r="M77" s="31"/>
      <c r="N77" s="31"/>
      <c r="O77" s="31"/>
      <c r="P77" s="14"/>
      <c r="Q77" s="14"/>
      <c r="R77" s="14"/>
      <c r="S77" s="14"/>
      <c r="T77" s="14"/>
      <c r="U77" s="14"/>
      <c r="V77" s="14"/>
      <c r="W77" s="14"/>
      <c r="X77" s="14"/>
      <c r="Y77" s="70"/>
    </row>
    <row r="78" spans="1:25" ht="19.5" customHeight="1" x14ac:dyDescent="0.2">
      <c r="A78" s="99" t="s">
        <v>103</v>
      </c>
      <c r="B78" s="92" t="s">
        <v>104</v>
      </c>
      <c r="C78" s="92" t="s">
        <v>105</v>
      </c>
      <c r="D78" s="100"/>
      <c r="E78" s="92" t="s">
        <v>106</v>
      </c>
      <c r="F78" s="100"/>
      <c r="G78" s="31"/>
      <c r="H78" s="92" t="s">
        <v>103</v>
      </c>
      <c r="I78" s="100"/>
      <c r="J78" s="100"/>
      <c r="K78" s="100"/>
      <c r="L78" s="92" t="s">
        <v>104</v>
      </c>
      <c r="M78" s="92" t="s">
        <v>105</v>
      </c>
      <c r="N78" s="92" t="s">
        <v>106</v>
      </c>
      <c r="O78" s="100"/>
      <c r="P78" s="14"/>
      <c r="Q78" s="14"/>
      <c r="R78" s="14"/>
      <c r="S78" s="14"/>
      <c r="T78" s="14"/>
      <c r="U78" s="14"/>
      <c r="V78" s="14"/>
      <c r="W78" s="14"/>
      <c r="X78" s="14"/>
      <c r="Y78" s="70"/>
    </row>
    <row r="79" spans="1:25" ht="19.5" customHeight="1" x14ac:dyDescent="0.2">
      <c r="A79" s="101" t="s">
        <v>30</v>
      </c>
      <c r="B79" s="102">
        <v>4</v>
      </c>
      <c r="C79" s="102">
        <v>3</v>
      </c>
      <c r="D79" s="102"/>
      <c r="E79" s="102">
        <v>1</v>
      </c>
      <c r="F79" s="102">
        <v>0</v>
      </c>
      <c r="G79" s="31"/>
      <c r="H79" s="102" t="s">
        <v>148</v>
      </c>
      <c r="I79" s="95"/>
      <c r="J79" s="95"/>
      <c r="K79" s="95"/>
      <c r="L79" s="102">
        <v>1</v>
      </c>
      <c r="M79" s="102">
        <v>8</v>
      </c>
      <c r="N79" s="175" t="s">
        <v>150</v>
      </c>
      <c r="O79" s="96"/>
      <c r="P79" s="14"/>
      <c r="Q79" s="14"/>
      <c r="R79" s="14"/>
      <c r="S79" s="14"/>
      <c r="T79" s="14"/>
      <c r="U79" s="14"/>
      <c r="V79" s="14"/>
      <c r="W79" s="14"/>
      <c r="X79" s="14"/>
      <c r="Y79" s="70"/>
    </row>
    <row r="80" spans="1:25" ht="19" customHeight="1" x14ac:dyDescent="0.2">
      <c r="A80" s="103" t="s">
        <v>140</v>
      </c>
      <c r="B80" s="14">
        <v>1</v>
      </c>
      <c r="C80" s="14">
        <v>3</v>
      </c>
      <c r="D80" s="14"/>
      <c r="E80" s="14">
        <v>1</v>
      </c>
      <c r="F80" s="14">
        <v>1</v>
      </c>
      <c r="G80" s="31"/>
      <c r="H80" s="14" t="s">
        <v>149</v>
      </c>
      <c r="I80" s="13"/>
      <c r="J80" s="13"/>
      <c r="K80" s="13"/>
      <c r="L80" s="14">
        <v>3</v>
      </c>
      <c r="M80" s="14">
        <v>5</v>
      </c>
      <c r="N80" s="176" t="s">
        <v>151</v>
      </c>
      <c r="O80" s="31"/>
      <c r="P80" s="14"/>
      <c r="Q80" s="14"/>
      <c r="R80" s="14"/>
      <c r="S80" s="14"/>
      <c r="T80" s="14"/>
      <c r="U80" s="14"/>
      <c r="V80" s="14"/>
      <c r="W80" s="14"/>
      <c r="X80" s="14"/>
      <c r="Y80" s="70"/>
    </row>
    <row r="81" spans="1:25" ht="19" customHeight="1" x14ac:dyDescent="0.2">
      <c r="A81" s="104" t="s">
        <v>131</v>
      </c>
      <c r="B81" s="14">
        <v>3</v>
      </c>
      <c r="C81" s="14">
        <v>9</v>
      </c>
      <c r="D81" s="14"/>
      <c r="E81" s="14">
        <v>1</v>
      </c>
      <c r="F81" s="14">
        <v>2</v>
      </c>
      <c r="G81" s="31"/>
      <c r="H81" s="14" t="s">
        <v>152</v>
      </c>
      <c r="I81" s="13"/>
      <c r="J81" s="13"/>
      <c r="K81" s="13"/>
      <c r="L81" s="14">
        <v>4</v>
      </c>
      <c r="M81" s="14">
        <v>8</v>
      </c>
      <c r="N81" s="176" t="s">
        <v>153</v>
      </c>
      <c r="O81" s="31"/>
      <c r="P81" s="14"/>
      <c r="Q81" s="14"/>
      <c r="R81" s="14"/>
      <c r="S81" s="14"/>
      <c r="T81" s="14"/>
      <c r="U81" s="14"/>
      <c r="V81" s="14"/>
      <c r="W81" s="14"/>
      <c r="X81" s="14"/>
      <c r="Y81" s="70"/>
    </row>
    <row r="82" spans="1:25" ht="19" customHeight="1" x14ac:dyDescent="0.2">
      <c r="A82" s="83" t="s">
        <v>133</v>
      </c>
      <c r="B82" s="14">
        <v>7</v>
      </c>
      <c r="C82" s="14">
        <v>4</v>
      </c>
      <c r="D82" s="14"/>
      <c r="E82" s="14">
        <v>2</v>
      </c>
      <c r="F82" s="14">
        <v>2</v>
      </c>
      <c r="G82" s="31"/>
      <c r="H82" s="14" t="s">
        <v>154</v>
      </c>
      <c r="I82" s="105"/>
      <c r="J82" s="105"/>
      <c r="K82" s="105"/>
      <c r="L82" s="14">
        <v>1</v>
      </c>
      <c r="M82" s="14">
        <v>4</v>
      </c>
      <c r="N82" s="178" t="s">
        <v>155</v>
      </c>
      <c r="O82" s="31"/>
      <c r="P82" s="14"/>
      <c r="Q82" s="14"/>
      <c r="R82" s="14"/>
      <c r="S82" s="14"/>
      <c r="T82" s="14"/>
      <c r="U82" s="14"/>
      <c r="V82" s="14"/>
      <c r="W82" s="14"/>
      <c r="X82" s="14"/>
      <c r="Y82" s="70"/>
    </row>
    <row r="83" spans="1:25" ht="19" customHeight="1" x14ac:dyDescent="0.2">
      <c r="A83" s="83" t="s">
        <v>134</v>
      </c>
      <c r="B83" s="14">
        <v>8</v>
      </c>
      <c r="C83" s="14">
        <v>0</v>
      </c>
      <c r="D83" s="14"/>
      <c r="E83" s="14">
        <v>3</v>
      </c>
      <c r="F83" s="14">
        <v>2</v>
      </c>
      <c r="G83" s="31"/>
      <c r="H83" s="14" t="s">
        <v>154</v>
      </c>
      <c r="I83" s="106"/>
      <c r="J83" s="106"/>
      <c r="K83" s="105"/>
      <c r="L83" s="14">
        <v>4</v>
      </c>
      <c r="M83" s="14">
        <v>8</v>
      </c>
      <c r="N83" s="178" t="s">
        <v>156</v>
      </c>
      <c r="O83" s="31"/>
      <c r="P83" s="14"/>
      <c r="Q83" s="14"/>
      <c r="R83" s="14"/>
      <c r="S83" s="14"/>
      <c r="T83" s="14"/>
      <c r="U83" s="14"/>
      <c r="V83" s="14"/>
      <c r="W83" s="14"/>
      <c r="X83" s="14"/>
      <c r="Y83" s="70"/>
    </row>
    <row r="84" spans="1:25" ht="19" customHeight="1" x14ac:dyDescent="0.2">
      <c r="A84" s="83" t="s">
        <v>134</v>
      </c>
      <c r="B84" s="14">
        <v>8</v>
      </c>
      <c r="C84" s="14">
        <v>6</v>
      </c>
      <c r="D84" s="14"/>
      <c r="E84" s="14">
        <v>4</v>
      </c>
      <c r="F84" s="14">
        <v>2</v>
      </c>
      <c r="G84" s="31"/>
      <c r="H84" s="14" t="s">
        <v>159</v>
      </c>
      <c r="I84" s="105"/>
      <c r="J84" s="105"/>
      <c r="K84" s="105"/>
      <c r="L84" s="14">
        <v>9</v>
      </c>
      <c r="M84" s="14">
        <v>6</v>
      </c>
      <c r="N84" s="178" t="s">
        <v>160</v>
      </c>
      <c r="O84" s="31"/>
      <c r="P84" s="14"/>
      <c r="Q84" s="14"/>
      <c r="R84" s="14"/>
      <c r="S84" s="14"/>
      <c r="T84" s="14"/>
      <c r="U84" s="14"/>
      <c r="V84" s="14"/>
      <c r="W84" s="14"/>
      <c r="X84" s="14"/>
      <c r="Y84" s="70"/>
    </row>
    <row r="85" spans="1:25" ht="19" customHeight="1" x14ac:dyDescent="0.2">
      <c r="A85" s="83" t="s">
        <v>135</v>
      </c>
      <c r="B85" s="14">
        <v>10</v>
      </c>
      <c r="C85" s="14">
        <v>0</v>
      </c>
      <c r="D85" s="14"/>
      <c r="E85" s="14">
        <v>5</v>
      </c>
      <c r="F85" s="14">
        <v>2</v>
      </c>
      <c r="G85" s="31"/>
      <c r="H85" s="14" t="s">
        <v>161</v>
      </c>
      <c r="I85" s="105"/>
      <c r="J85" s="105"/>
      <c r="K85" s="105"/>
      <c r="L85" s="14">
        <v>2</v>
      </c>
      <c r="M85" s="14">
        <v>9</v>
      </c>
      <c r="N85" s="178" t="s">
        <v>163</v>
      </c>
      <c r="O85" s="31"/>
      <c r="P85" s="14"/>
      <c r="Q85" s="14"/>
      <c r="R85" s="14"/>
      <c r="S85" s="14"/>
      <c r="T85" s="14"/>
      <c r="U85" s="14"/>
      <c r="V85" s="14"/>
      <c r="W85" s="14"/>
      <c r="X85" s="14"/>
      <c r="Y85" s="70"/>
    </row>
    <row r="86" spans="1:25" ht="19" customHeight="1" x14ac:dyDescent="0.2">
      <c r="A86" s="83" t="s">
        <v>136</v>
      </c>
      <c r="B86" s="14">
        <v>3</v>
      </c>
      <c r="C86" s="14">
        <v>2</v>
      </c>
      <c r="D86" s="14"/>
      <c r="E86" s="14">
        <v>6</v>
      </c>
      <c r="F86" s="14">
        <v>2</v>
      </c>
      <c r="G86" s="31"/>
      <c r="H86" s="14" t="s">
        <v>164</v>
      </c>
      <c r="I86" s="13"/>
      <c r="J86" s="13"/>
      <c r="K86" s="13"/>
      <c r="L86" s="14">
        <v>6</v>
      </c>
      <c r="M86" s="14">
        <v>2</v>
      </c>
      <c r="N86" s="14" t="s">
        <v>165</v>
      </c>
      <c r="O86" s="31"/>
      <c r="P86" s="14"/>
      <c r="Q86" s="14"/>
      <c r="R86" s="14"/>
      <c r="S86" s="14"/>
      <c r="T86" s="14"/>
      <c r="U86" s="14"/>
      <c r="V86" s="14"/>
      <c r="W86" s="14"/>
      <c r="X86" s="14"/>
      <c r="Y86" s="70"/>
    </row>
    <row r="87" spans="1:25" ht="19" customHeight="1" x14ac:dyDescent="0.2">
      <c r="A87" s="83" t="s">
        <v>137</v>
      </c>
      <c r="B87" s="14">
        <v>6</v>
      </c>
      <c r="C87" s="14">
        <v>5</v>
      </c>
      <c r="D87" s="14"/>
      <c r="E87" s="14">
        <v>7</v>
      </c>
      <c r="F87" s="14">
        <v>2</v>
      </c>
      <c r="G87" s="31"/>
      <c r="H87" s="83" t="s">
        <v>147</v>
      </c>
      <c r="I87" s="13"/>
      <c r="J87" s="13"/>
      <c r="K87" s="13"/>
      <c r="L87" s="14">
        <v>7</v>
      </c>
      <c r="M87" s="14">
        <v>4</v>
      </c>
      <c r="N87" s="14" t="s">
        <v>167</v>
      </c>
      <c r="O87" s="31"/>
      <c r="P87" s="14"/>
      <c r="Q87" s="14"/>
      <c r="R87" s="14"/>
      <c r="S87" s="14"/>
      <c r="T87" s="14"/>
      <c r="U87" s="14"/>
      <c r="V87" s="14"/>
      <c r="W87" s="14"/>
      <c r="X87" s="14"/>
      <c r="Y87" s="70"/>
    </row>
    <row r="88" spans="1:25" ht="19" customHeight="1" x14ac:dyDescent="0.2">
      <c r="A88" s="83" t="s">
        <v>138</v>
      </c>
      <c r="B88" s="14">
        <v>13</v>
      </c>
      <c r="C88" s="14">
        <v>1</v>
      </c>
      <c r="D88" s="14"/>
      <c r="E88" s="14">
        <v>8</v>
      </c>
      <c r="F88" s="14">
        <v>2</v>
      </c>
      <c r="G88" s="31"/>
      <c r="H88" s="14" t="s">
        <v>154</v>
      </c>
      <c r="I88" s="31"/>
      <c r="J88" s="31"/>
      <c r="K88" s="31"/>
      <c r="L88" s="14">
        <v>6</v>
      </c>
      <c r="M88" s="14">
        <v>4</v>
      </c>
      <c r="N88" s="14" t="s">
        <v>169</v>
      </c>
      <c r="O88" s="31"/>
      <c r="P88" s="14"/>
      <c r="Q88" s="14"/>
      <c r="R88" s="14"/>
      <c r="S88" s="14"/>
      <c r="T88" s="14"/>
      <c r="U88" s="14"/>
      <c r="V88" s="14"/>
      <c r="W88" s="14"/>
      <c r="X88" s="14"/>
      <c r="Y88" s="70"/>
    </row>
    <row r="89" spans="1:25" ht="19" customHeight="1" x14ac:dyDescent="0.2">
      <c r="A89" s="83" t="s">
        <v>138</v>
      </c>
      <c r="B89" s="14">
        <v>5</v>
      </c>
      <c r="C89" s="14">
        <v>1</v>
      </c>
      <c r="D89" s="14"/>
      <c r="E89" s="14">
        <v>9</v>
      </c>
      <c r="F89" s="14">
        <v>2</v>
      </c>
      <c r="G89" s="31"/>
      <c r="H89" s="14" t="s">
        <v>170</v>
      </c>
      <c r="I89" s="13"/>
      <c r="J89" s="13"/>
      <c r="K89" s="13"/>
      <c r="L89" s="13">
        <v>6</v>
      </c>
      <c r="M89" s="13">
        <v>0</v>
      </c>
      <c r="N89" s="13" t="s">
        <v>171</v>
      </c>
      <c r="O89" s="31"/>
      <c r="P89" s="14"/>
      <c r="Q89" s="14"/>
      <c r="R89" s="14"/>
      <c r="S89" s="14"/>
      <c r="T89" s="14"/>
      <c r="U89" s="14"/>
      <c r="V89" s="14"/>
      <c r="W89" s="14"/>
      <c r="X89" s="14"/>
      <c r="Y89" s="70"/>
    </row>
    <row r="90" spans="1:25" ht="19" customHeight="1" x14ac:dyDescent="0.2">
      <c r="A90" s="83" t="s">
        <v>139</v>
      </c>
      <c r="B90" s="14">
        <v>9</v>
      </c>
      <c r="C90" s="14">
        <v>12</v>
      </c>
      <c r="D90" s="14"/>
      <c r="E90" s="14">
        <v>9</v>
      </c>
      <c r="F90" s="14">
        <v>3</v>
      </c>
      <c r="G90" s="31"/>
      <c r="H90" s="14" t="s">
        <v>154</v>
      </c>
      <c r="I90" s="31"/>
      <c r="J90" s="31"/>
      <c r="K90" s="31"/>
      <c r="L90" s="13">
        <v>2</v>
      </c>
      <c r="M90" s="13">
        <v>4</v>
      </c>
      <c r="N90" s="13" t="s">
        <v>172</v>
      </c>
      <c r="O90" s="31"/>
      <c r="P90" s="14"/>
      <c r="Q90" s="14"/>
      <c r="R90" s="14"/>
      <c r="S90" s="14"/>
      <c r="T90" s="14"/>
      <c r="U90" s="14"/>
      <c r="V90" s="14"/>
      <c r="W90" s="14"/>
      <c r="X90" s="14"/>
      <c r="Y90" s="70"/>
    </row>
    <row r="91" spans="1:25" ht="19" customHeight="1" x14ac:dyDescent="0.2">
      <c r="A91" s="83" t="s">
        <v>143</v>
      </c>
      <c r="B91" s="14">
        <v>19</v>
      </c>
      <c r="C91" s="14">
        <v>2</v>
      </c>
      <c r="D91" s="14"/>
      <c r="E91" s="14">
        <v>10</v>
      </c>
      <c r="F91" s="14">
        <v>3</v>
      </c>
      <c r="G91" s="31"/>
      <c r="H91" s="107"/>
      <c r="I91" s="31"/>
      <c r="J91" s="31"/>
      <c r="K91" s="31"/>
      <c r="L91" s="13"/>
      <c r="M91" s="13"/>
      <c r="N91" s="13"/>
      <c r="O91" s="31"/>
      <c r="P91" s="14"/>
      <c r="Q91" s="14"/>
      <c r="R91" s="14"/>
      <c r="S91" s="14"/>
      <c r="T91" s="14"/>
      <c r="U91" s="14"/>
      <c r="V91" s="14"/>
      <c r="W91" s="14"/>
      <c r="X91" s="14"/>
      <c r="Y91" s="70"/>
    </row>
    <row r="92" spans="1:25" ht="19" customHeight="1" x14ac:dyDescent="0.2">
      <c r="A92" s="83" t="s">
        <v>144</v>
      </c>
      <c r="B92" s="14">
        <v>6</v>
      </c>
      <c r="C92" s="14">
        <v>14</v>
      </c>
      <c r="D92" s="14"/>
      <c r="E92" s="14">
        <v>10</v>
      </c>
      <c r="F92" s="14">
        <v>4</v>
      </c>
      <c r="G92" s="31"/>
      <c r="H92" s="13"/>
      <c r="I92" s="31"/>
      <c r="J92" s="31"/>
      <c r="K92" s="31"/>
      <c r="L92" s="13"/>
      <c r="M92" s="13"/>
      <c r="N92" s="13"/>
      <c r="O92" s="31"/>
      <c r="P92" s="14"/>
      <c r="Q92" s="14"/>
      <c r="R92" s="14"/>
      <c r="S92" s="14"/>
      <c r="T92" s="14"/>
      <c r="U92" s="14"/>
      <c r="V92" s="14"/>
      <c r="W92" s="14"/>
      <c r="X92" s="14"/>
      <c r="Y92" s="70"/>
    </row>
    <row r="93" spans="1:25" ht="19" customHeight="1" x14ac:dyDescent="0.2">
      <c r="A93" s="83" t="s">
        <v>146</v>
      </c>
      <c r="B93" s="14">
        <v>13</v>
      </c>
      <c r="C93" s="14">
        <v>11</v>
      </c>
      <c r="D93" s="14"/>
      <c r="E93" s="14">
        <v>11</v>
      </c>
      <c r="F93" s="14">
        <v>4</v>
      </c>
      <c r="G93" s="31"/>
      <c r="H93" s="13"/>
      <c r="I93" s="31"/>
      <c r="J93" s="31"/>
      <c r="K93" s="31"/>
      <c r="L93" s="13"/>
      <c r="M93" s="13"/>
      <c r="N93" s="13"/>
      <c r="O93" s="31"/>
      <c r="P93" s="14"/>
      <c r="Q93" s="14"/>
      <c r="R93" s="14"/>
      <c r="S93" s="14"/>
      <c r="T93" s="14"/>
      <c r="U93" s="14"/>
      <c r="V93" s="14"/>
      <c r="W93" s="14"/>
      <c r="X93" s="14"/>
      <c r="Y93" s="70"/>
    </row>
    <row r="94" spans="1:25" ht="19" customHeight="1" x14ac:dyDescent="0.2">
      <c r="A94" s="83" t="s">
        <v>147</v>
      </c>
      <c r="B94" s="14">
        <v>1</v>
      </c>
      <c r="C94" s="14">
        <v>11</v>
      </c>
      <c r="D94" s="14"/>
      <c r="E94" s="14">
        <v>11</v>
      </c>
      <c r="F94" s="14">
        <v>5</v>
      </c>
      <c r="G94" s="31"/>
      <c r="H94" s="31"/>
      <c r="I94" s="31"/>
      <c r="J94" s="31"/>
      <c r="K94" s="31"/>
      <c r="L94" s="31"/>
      <c r="M94" s="31"/>
      <c r="N94" s="31"/>
      <c r="O94" s="31"/>
      <c r="P94" s="14"/>
      <c r="Q94" s="14"/>
      <c r="R94" s="14"/>
      <c r="S94" s="14"/>
      <c r="T94" s="14"/>
      <c r="U94" s="14"/>
      <c r="V94" s="14"/>
      <c r="W94" s="14"/>
      <c r="X94" s="14"/>
      <c r="Y94" s="70"/>
    </row>
    <row r="95" spans="1:25" ht="19.5" customHeight="1" x14ac:dyDescent="0.2">
      <c r="A95" s="108" t="s">
        <v>147</v>
      </c>
      <c r="B95" s="109">
        <v>0</v>
      </c>
      <c r="C95" s="109">
        <v>5</v>
      </c>
      <c r="D95" s="100"/>
      <c r="E95" s="109">
        <v>11</v>
      </c>
      <c r="F95" s="100">
        <v>6</v>
      </c>
      <c r="G95" s="100"/>
      <c r="H95" s="100"/>
      <c r="I95" s="100"/>
      <c r="J95" s="100"/>
      <c r="K95" s="100"/>
      <c r="L95" s="100"/>
      <c r="M95" s="100"/>
      <c r="N95" s="100"/>
      <c r="O95" s="31"/>
      <c r="P95" s="14"/>
      <c r="Q95" s="14"/>
      <c r="R95" s="14"/>
      <c r="S95" s="14"/>
      <c r="T95" s="14"/>
      <c r="U95" s="14"/>
      <c r="V95" s="14"/>
      <c r="W95" s="14"/>
      <c r="X95" s="14"/>
      <c r="Y95" s="70"/>
    </row>
    <row r="96" spans="1:25" ht="19.5" customHeight="1" x14ac:dyDescent="0.2">
      <c r="A96" s="110" t="s">
        <v>31</v>
      </c>
      <c r="B96" s="94">
        <f>SUM(B79:B95)</f>
        <v>116</v>
      </c>
      <c r="C96" s="94">
        <f>SUM(C79:C95)</f>
        <v>89</v>
      </c>
      <c r="D96" s="96"/>
      <c r="E96" s="96"/>
      <c r="F96" s="96"/>
      <c r="G96" s="96"/>
      <c r="H96" s="96"/>
      <c r="I96" s="96"/>
      <c r="J96" s="96"/>
      <c r="K96" s="96"/>
      <c r="L96" s="94">
        <f>SUM(L79:L95)</f>
        <v>51</v>
      </c>
      <c r="M96" s="94">
        <f>SUM(M79:M95)</f>
        <v>62</v>
      </c>
      <c r="N96" s="96"/>
      <c r="O96" s="31"/>
      <c r="P96" s="14"/>
      <c r="Q96" s="14"/>
      <c r="R96" s="14"/>
      <c r="S96" s="14"/>
      <c r="T96" s="14"/>
      <c r="U96" s="14"/>
      <c r="V96" s="14"/>
      <c r="W96" s="14"/>
      <c r="X96" s="14"/>
      <c r="Y96" s="70"/>
    </row>
    <row r="97" spans="1:25" ht="19" customHeight="1" x14ac:dyDescent="0.2">
      <c r="A97" s="78"/>
      <c r="B97" s="14"/>
      <c r="C97" s="14"/>
      <c r="D97" s="14"/>
      <c r="E97" s="14"/>
      <c r="F97" s="14"/>
      <c r="G97" s="14"/>
      <c r="H97" s="14"/>
      <c r="I97" s="14"/>
      <c r="J97" s="14"/>
      <c r="K97" s="14"/>
      <c r="L97" s="14"/>
      <c r="M97" s="14"/>
      <c r="N97" s="14"/>
      <c r="O97" s="14"/>
      <c r="P97" s="14"/>
      <c r="Q97" s="14"/>
      <c r="R97" s="14"/>
      <c r="S97" s="14"/>
      <c r="T97" s="14"/>
      <c r="U97" s="14"/>
      <c r="V97" s="14"/>
      <c r="W97" s="14"/>
      <c r="X97" s="14"/>
      <c r="Y97" s="70"/>
    </row>
    <row r="98" spans="1:25" ht="19" customHeight="1" x14ac:dyDescent="0.2">
      <c r="A98" s="78"/>
      <c r="B98" s="14"/>
      <c r="C98" s="14"/>
      <c r="D98" s="14"/>
      <c r="E98" s="14"/>
      <c r="F98" s="14"/>
      <c r="G98" s="14"/>
      <c r="H98" s="14"/>
      <c r="I98" s="14"/>
      <c r="J98" s="14"/>
      <c r="K98" s="14"/>
      <c r="L98" s="12">
        <f>B96+L96</f>
        <v>167</v>
      </c>
      <c r="M98" s="12">
        <f>C96+M96</f>
        <v>151</v>
      </c>
      <c r="N98" s="14"/>
      <c r="O98" s="14"/>
      <c r="P98" s="14"/>
      <c r="Q98" s="14"/>
      <c r="R98" s="14"/>
      <c r="S98" s="14"/>
      <c r="T98" s="14"/>
      <c r="U98" s="14"/>
      <c r="V98" s="14"/>
      <c r="W98" s="14"/>
      <c r="X98" s="14"/>
      <c r="Y98" s="70"/>
    </row>
    <row r="99" spans="1:25" ht="19" customHeight="1" x14ac:dyDescent="0.2">
      <c r="A99" s="78"/>
      <c r="B99" s="14"/>
      <c r="C99" s="14"/>
      <c r="D99" s="14"/>
      <c r="E99" s="14"/>
      <c r="F99" s="14"/>
      <c r="G99" s="14"/>
      <c r="H99" s="14"/>
      <c r="I99" s="14"/>
      <c r="J99" s="14"/>
      <c r="K99" s="14"/>
      <c r="L99" s="14"/>
      <c r="M99" s="14"/>
      <c r="N99" s="14"/>
      <c r="O99" s="14"/>
      <c r="P99" s="14"/>
      <c r="Q99" s="14"/>
      <c r="R99" s="14"/>
      <c r="S99" s="14"/>
      <c r="T99" s="14"/>
      <c r="U99" s="14"/>
      <c r="V99" s="14"/>
      <c r="W99" s="14"/>
      <c r="X99" s="14"/>
      <c r="Y99" s="70"/>
    </row>
    <row r="100" spans="1:25" ht="19" customHeight="1" x14ac:dyDescent="0.2">
      <c r="A100" s="78"/>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70"/>
    </row>
    <row r="101" spans="1:25" ht="19" customHeight="1" x14ac:dyDescent="0.2">
      <c r="A101" s="78"/>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70"/>
    </row>
    <row r="102" spans="1:25" ht="19" customHeight="1" x14ac:dyDescent="0.2">
      <c r="A102" s="78"/>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70"/>
    </row>
    <row r="103" spans="1:25" ht="19" customHeight="1" x14ac:dyDescent="0.2">
      <c r="A103" s="78"/>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70"/>
    </row>
    <row r="104" spans="1:25" ht="19" customHeight="1" x14ac:dyDescent="0.2">
      <c r="A104" s="78"/>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70"/>
    </row>
    <row r="105" spans="1:25" ht="19" customHeight="1" x14ac:dyDescent="0.2">
      <c r="A105" s="78"/>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70"/>
    </row>
    <row r="106" spans="1:25" ht="19" customHeight="1" x14ac:dyDescent="0.2">
      <c r="A106" s="78"/>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70"/>
    </row>
    <row r="107" spans="1:25" ht="19" customHeight="1" x14ac:dyDescent="0.2">
      <c r="A107" s="78"/>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70"/>
    </row>
    <row r="108" spans="1:25" ht="19" customHeight="1" x14ac:dyDescent="0.2">
      <c r="A108" s="78"/>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70"/>
    </row>
    <row r="109" spans="1:25" ht="19" customHeight="1" x14ac:dyDescent="0.2">
      <c r="A109" s="78"/>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70"/>
    </row>
    <row r="110" spans="1:25" ht="19" customHeight="1" x14ac:dyDescent="0.2">
      <c r="A110" s="78"/>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70"/>
    </row>
    <row r="111" spans="1:25" ht="19" customHeight="1" x14ac:dyDescent="0.2">
      <c r="A111" s="78"/>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70"/>
    </row>
    <row r="112" spans="1:25" ht="19" customHeight="1" x14ac:dyDescent="0.2">
      <c r="A112" s="78"/>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70"/>
    </row>
    <row r="113" spans="1:25" ht="19" customHeight="1" x14ac:dyDescent="0.2">
      <c r="A113" s="78"/>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70"/>
    </row>
    <row r="114" spans="1:25" ht="19" customHeight="1" x14ac:dyDescent="0.2">
      <c r="A114" s="78"/>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70"/>
    </row>
    <row r="115" spans="1:25" ht="19" customHeight="1" x14ac:dyDescent="0.2">
      <c r="A115" s="78"/>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70"/>
    </row>
    <row r="116" spans="1:25" ht="19" customHeight="1" x14ac:dyDescent="0.2">
      <c r="A116" s="78"/>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70"/>
    </row>
    <row r="117" spans="1:25" ht="19" customHeight="1" x14ac:dyDescent="0.2">
      <c r="A117" s="78"/>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70"/>
    </row>
    <row r="118" spans="1:25" ht="19" customHeight="1" x14ac:dyDescent="0.2">
      <c r="A118" s="78"/>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70"/>
    </row>
    <row r="119" spans="1:25" ht="19" customHeight="1" x14ac:dyDescent="0.2">
      <c r="A119" s="78"/>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70"/>
    </row>
    <row r="120" spans="1:25" ht="19" customHeight="1" x14ac:dyDescent="0.2">
      <c r="A120" s="78"/>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70"/>
    </row>
    <row r="121" spans="1:25" ht="19" customHeight="1" x14ac:dyDescent="0.2">
      <c r="A121" s="78"/>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70"/>
    </row>
    <row r="122" spans="1:25" ht="19" customHeight="1" x14ac:dyDescent="0.2">
      <c r="A122" s="78"/>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70"/>
    </row>
    <row r="123" spans="1:25" ht="19" customHeight="1" x14ac:dyDescent="0.2">
      <c r="A123" s="78"/>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70"/>
    </row>
    <row r="124" spans="1:25" ht="19" customHeight="1" x14ac:dyDescent="0.2">
      <c r="A124" s="78"/>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70"/>
    </row>
    <row r="125" spans="1:25" ht="19" customHeight="1" x14ac:dyDescent="0.2">
      <c r="A125" s="78"/>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70"/>
    </row>
    <row r="126" spans="1:25" ht="19" customHeight="1" x14ac:dyDescent="0.2">
      <c r="A126" s="78"/>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70"/>
    </row>
    <row r="127" spans="1:25" ht="19" customHeight="1" x14ac:dyDescent="0.2">
      <c r="A127" s="78"/>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70"/>
    </row>
    <row r="128" spans="1:25" ht="19" customHeight="1" x14ac:dyDescent="0.2">
      <c r="A128" s="78"/>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70"/>
    </row>
    <row r="129" spans="1:25" ht="19" customHeight="1" x14ac:dyDescent="0.2">
      <c r="A129" s="78"/>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70"/>
    </row>
    <row r="130" spans="1:25" ht="19" customHeight="1" x14ac:dyDescent="0.2">
      <c r="A130" s="78"/>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70"/>
    </row>
    <row r="131" spans="1:25" ht="19" customHeight="1" x14ac:dyDescent="0.2">
      <c r="A131" s="78"/>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70"/>
    </row>
    <row r="132" spans="1:25" ht="19" customHeight="1" x14ac:dyDescent="0.2">
      <c r="A132" s="78"/>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70"/>
    </row>
    <row r="133" spans="1:25" ht="19" customHeight="1" x14ac:dyDescent="0.2">
      <c r="A133" s="78"/>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70"/>
    </row>
    <row r="134" spans="1:25" ht="19" customHeight="1" x14ac:dyDescent="0.2">
      <c r="A134" s="78"/>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70"/>
    </row>
    <row r="135" spans="1:25" ht="19" customHeight="1" x14ac:dyDescent="0.2">
      <c r="A135" s="78"/>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70"/>
    </row>
    <row r="136" spans="1:25" ht="19" customHeight="1" x14ac:dyDescent="0.2">
      <c r="A136" s="78"/>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70"/>
    </row>
    <row r="137" spans="1:25" ht="19" customHeight="1" x14ac:dyDescent="0.2">
      <c r="A137" s="78"/>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70"/>
    </row>
    <row r="138" spans="1:25" ht="19" customHeight="1" x14ac:dyDescent="0.2">
      <c r="A138" s="78"/>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70"/>
    </row>
    <row r="139" spans="1:25" ht="19" customHeight="1" x14ac:dyDescent="0.2">
      <c r="A139" s="78"/>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70"/>
    </row>
    <row r="140" spans="1:25" ht="19" customHeight="1" x14ac:dyDescent="0.2">
      <c r="A140" s="78"/>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70"/>
    </row>
    <row r="141" spans="1:25" ht="19" customHeight="1" x14ac:dyDescent="0.2">
      <c r="A141" s="78"/>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70"/>
    </row>
    <row r="142" spans="1:25" ht="19" customHeight="1" x14ac:dyDescent="0.2">
      <c r="A142" s="78"/>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70"/>
    </row>
    <row r="143" spans="1:25" ht="19" customHeight="1" x14ac:dyDescent="0.2">
      <c r="A143" s="78"/>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70"/>
    </row>
    <row r="144" spans="1:25" ht="19" customHeight="1" x14ac:dyDescent="0.2">
      <c r="A144" s="78"/>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70"/>
    </row>
    <row r="145" spans="1:25" ht="19" customHeight="1" x14ac:dyDescent="0.2">
      <c r="A145" s="78"/>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70"/>
    </row>
    <row r="146" spans="1:25" ht="19" customHeight="1" x14ac:dyDescent="0.2">
      <c r="A146" s="78"/>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70"/>
    </row>
    <row r="147" spans="1:25" ht="19" customHeight="1" x14ac:dyDescent="0.2">
      <c r="A147" s="78"/>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70"/>
    </row>
    <row r="148" spans="1:25" ht="19" customHeight="1" x14ac:dyDescent="0.2">
      <c r="A148" s="78"/>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70"/>
    </row>
    <row r="149" spans="1:25" ht="19" customHeight="1" x14ac:dyDescent="0.2">
      <c r="A149" s="78"/>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70"/>
    </row>
    <row r="150" spans="1:25" ht="19" customHeight="1" x14ac:dyDescent="0.2">
      <c r="A150" s="78"/>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70"/>
    </row>
    <row r="151" spans="1:25" ht="19" customHeight="1" x14ac:dyDescent="0.2">
      <c r="A151" s="78"/>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70"/>
    </row>
    <row r="152" spans="1:25" ht="19" customHeight="1" x14ac:dyDescent="0.2">
      <c r="A152" s="78"/>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70"/>
    </row>
    <row r="153" spans="1:25" ht="19" customHeight="1" x14ac:dyDescent="0.2">
      <c r="A153" s="78"/>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70"/>
    </row>
    <row r="154" spans="1:25" ht="19" customHeight="1" x14ac:dyDescent="0.2">
      <c r="A154" s="78"/>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70"/>
    </row>
    <row r="155" spans="1:25" ht="19" customHeight="1" x14ac:dyDescent="0.2">
      <c r="A155" s="78"/>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70"/>
    </row>
    <row r="156" spans="1:25" ht="19" customHeight="1" x14ac:dyDescent="0.2">
      <c r="A156" s="78"/>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70"/>
    </row>
    <row r="157" spans="1:25" ht="19" customHeight="1" x14ac:dyDescent="0.2">
      <c r="A157" s="78"/>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70"/>
    </row>
    <row r="158" spans="1:25" ht="19" customHeight="1" x14ac:dyDescent="0.2">
      <c r="A158" s="78"/>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70"/>
    </row>
    <row r="159" spans="1:25" ht="19" customHeight="1" x14ac:dyDescent="0.2">
      <c r="A159" s="78"/>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70"/>
    </row>
    <row r="160" spans="1:25" ht="19" customHeight="1" x14ac:dyDescent="0.2">
      <c r="A160" s="78"/>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70"/>
    </row>
    <row r="161" spans="1:25" ht="19" customHeight="1" x14ac:dyDescent="0.2">
      <c r="A161" s="78"/>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70"/>
    </row>
    <row r="162" spans="1:25" ht="19" customHeight="1" x14ac:dyDescent="0.2">
      <c r="A162" s="78"/>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70"/>
    </row>
    <row r="163" spans="1:25" ht="19" customHeight="1" x14ac:dyDescent="0.2">
      <c r="A163" s="78"/>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70"/>
    </row>
    <row r="164" spans="1:25" ht="19" customHeight="1" x14ac:dyDescent="0.2">
      <c r="A164" s="78"/>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70"/>
    </row>
    <row r="165" spans="1:25" ht="19" customHeight="1" x14ac:dyDescent="0.2">
      <c r="A165" s="78"/>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70"/>
    </row>
    <row r="166" spans="1:25" ht="19" customHeight="1" x14ac:dyDescent="0.2">
      <c r="A166" s="78"/>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70"/>
    </row>
    <row r="167" spans="1:25" ht="19" customHeight="1" x14ac:dyDescent="0.2">
      <c r="A167" s="78"/>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70"/>
    </row>
    <row r="168" spans="1:25" ht="19" customHeight="1" x14ac:dyDescent="0.2">
      <c r="A168" s="78"/>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70"/>
    </row>
    <row r="169" spans="1:25" ht="19" customHeight="1" x14ac:dyDescent="0.2">
      <c r="A169" s="78"/>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70"/>
    </row>
    <row r="170" spans="1:25" ht="19" customHeight="1" x14ac:dyDescent="0.2">
      <c r="A170" s="78"/>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70"/>
    </row>
    <row r="171" spans="1:25" ht="19" customHeight="1" x14ac:dyDescent="0.2">
      <c r="A171" s="78"/>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70"/>
    </row>
    <row r="172" spans="1:25" ht="19" customHeight="1" x14ac:dyDescent="0.2">
      <c r="A172" s="78"/>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70"/>
    </row>
    <row r="173" spans="1:25" ht="19" customHeight="1" x14ac:dyDescent="0.2">
      <c r="A173" s="78"/>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70"/>
    </row>
    <row r="174" spans="1:25" ht="19" customHeight="1" x14ac:dyDescent="0.2">
      <c r="A174" s="78"/>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70"/>
    </row>
    <row r="175" spans="1:25" ht="19" customHeight="1" x14ac:dyDescent="0.2">
      <c r="A175" s="78"/>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70"/>
    </row>
    <row r="176" spans="1:25" ht="19" customHeight="1" x14ac:dyDescent="0.2">
      <c r="A176" s="78"/>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70"/>
    </row>
    <row r="177" spans="1:25" ht="19" customHeight="1" x14ac:dyDescent="0.2">
      <c r="A177" s="78"/>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70"/>
    </row>
    <row r="178" spans="1:25" ht="19" customHeight="1" x14ac:dyDescent="0.2">
      <c r="A178" s="78"/>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70"/>
    </row>
    <row r="179" spans="1:25" ht="19" customHeight="1" x14ac:dyDescent="0.2">
      <c r="A179" s="78"/>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70"/>
    </row>
    <row r="180" spans="1:25" ht="19" customHeight="1" x14ac:dyDescent="0.2">
      <c r="A180" s="78"/>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70"/>
    </row>
    <row r="181" spans="1:25" ht="19" customHeight="1" x14ac:dyDescent="0.2">
      <c r="A181" s="78"/>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70"/>
    </row>
    <row r="182" spans="1:25" ht="19" customHeight="1" x14ac:dyDescent="0.2">
      <c r="A182" s="78"/>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70"/>
    </row>
    <row r="183" spans="1:25" ht="19" customHeight="1" x14ac:dyDescent="0.2">
      <c r="A183" s="78"/>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70"/>
    </row>
    <row r="184" spans="1:25" ht="19" customHeight="1" x14ac:dyDescent="0.2">
      <c r="A184" s="78"/>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70"/>
    </row>
    <row r="185" spans="1:25" ht="19" customHeight="1" x14ac:dyDescent="0.2">
      <c r="A185" s="78"/>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70"/>
    </row>
    <row r="186" spans="1:25" ht="19" customHeight="1" x14ac:dyDescent="0.2">
      <c r="A186" s="78"/>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70"/>
    </row>
    <row r="187" spans="1:25" ht="19" customHeight="1" x14ac:dyDescent="0.2">
      <c r="A187" s="78"/>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70"/>
    </row>
    <row r="188" spans="1:25" ht="19" customHeight="1" x14ac:dyDescent="0.2">
      <c r="A188" s="78"/>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70"/>
    </row>
    <row r="189" spans="1:25" ht="19" customHeight="1" x14ac:dyDescent="0.2">
      <c r="A189" s="78"/>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70"/>
    </row>
    <row r="190" spans="1:25" ht="19" customHeight="1" x14ac:dyDescent="0.2">
      <c r="A190" s="78"/>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70"/>
    </row>
    <row r="191" spans="1:25" ht="19" customHeight="1" x14ac:dyDescent="0.2">
      <c r="A191" s="78"/>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70"/>
    </row>
    <row r="192" spans="1:25" ht="19" customHeight="1" x14ac:dyDescent="0.2">
      <c r="A192" s="78"/>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70"/>
    </row>
    <row r="193" spans="1:25" ht="19" customHeight="1" x14ac:dyDescent="0.2">
      <c r="A193" s="78"/>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70"/>
    </row>
    <row r="194" spans="1:25" ht="19" customHeight="1" x14ac:dyDescent="0.2">
      <c r="A194" s="78"/>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70"/>
    </row>
    <row r="195" spans="1:25" ht="19" customHeight="1" x14ac:dyDescent="0.2">
      <c r="A195" s="78"/>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70"/>
    </row>
    <row r="196" spans="1:25" ht="19" customHeight="1" x14ac:dyDescent="0.2">
      <c r="A196" s="78"/>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70"/>
    </row>
    <row r="197" spans="1:25" ht="19" customHeight="1" x14ac:dyDescent="0.2">
      <c r="A197" s="78"/>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70"/>
    </row>
    <row r="198" spans="1:25" ht="19" customHeight="1" x14ac:dyDescent="0.2">
      <c r="A198" s="78"/>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70"/>
    </row>
    <row r="199" spans="1:25" ht="19" customHeight="1" x14ac:dyDescent="0.2">
      <c r="A199" s="78"/>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70"/>
    </row>
    <row r="200" spans="1:25" ht="19" customHeight="1" x14ac:dyDescent="0.2">
      <c r="A200" s="78"/>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70"/>
    </row>
    <row r="201" spans="1:25" ht="19" customHeight="1" x14ac:dyDescent="0.2">
      <c r="A201" s="78"/>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70"/>
    </row>
    <row r="202" spans="1:25" ht="19" customHeight="1" x14ac:dyDescent="0.2">
      <c r="A202" s="78"/>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70"/>
    </row>
    <row r="203" spans="1:25" ht="19" customHeight="1" x14ac:dyDescent="0.2">
      <c r="A203" s="78"/>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70"/>
    </row>
    <row r="204" spans="1:25" ht="19" customHeight="1" x14ac:dyDescent="0.2">
      <c r="A204" s="78"/>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70"/>
    </row>
    <row r="205" spans="1:25" ht="19" customHeight="1" x14ac:dyDescent="0.2">
      <c r="A205" s="78"/>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70"/>
    </row>
    <row r="206" spans="1:25" ht="19" customHeight="1" x14ac:dyDescent="0.2">
      <c r="A206" s="78"/>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70"/>
    </row>
    <row r="207" spans="1:25" ht="19" customHeight="1" x14ac:dyDescent="0.2">
      <c r="A207" s="78"/>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70"/>
    </row>
    <row r="208" spans="1:25" ht="19" customHeight="1" x14ac:dyDescent="0.2">
      <c r="A208" s="78"/>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70"/>
    </row>
    <row r="209" spans="1:25" ht="19" customHeight="1" x14ac:dyDescent="0.2">
      <c r="A209" s="78"/>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70"/>
    </row>
    <row r="210" spans="1:25" ht="19" customHeight="1" x14ac:dyDescent="0.2">
      <c r="A210" s="78"/>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70"/>
    </row>
    <row r="211" spans="1:25" ht="19" customHeight="1" x14ac:dyDescent="0.2">
      <c r="A211" s="78"/>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70"/>
    </row>
    <row r="212" spans="1:25" ht="19" customHeight="1" x14ac:dyDescent="0.2">
      <c r="A212" s="78"/>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70"/>
    </row>
    <row r="213" spans="1:25" ht="19" customHeight="1" x14ac:dyDescent="0.2">
      <c r="A213" s="78"/>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70"/>
    </row>
    <row r="214" spans="1:25" ht="19" customHeight="1" x14ac:dyDescent="0.2">
      <c r="A214" s="78"/>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70"/>
    </row>
    <row r="215" spans="1:25" ht="19" customHeight="1" x14ac:dyDescent="0.2">
      <c r="A215" s="78"/>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70"/>
    </row>
    <row r="216" spans="1:25" ht="19" customHeight="1" x14ac:dyDescent="0.2">
      <c r="A216" s="78"/>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70"/>
    </row>
    <row r="217" spans="1:25" ht="19" customHeight="1" x14ac:dyDescent="0.2">
      <c r="A217" s="78"/>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70"/>
    </row>
    <row r="218" spans="1:25" ht="19" customHeight="1" x14ac:dyDescent="0.2">
      <c r="A218" s="78"/>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70"/>
    </row>
    <row r="219" spans="1:25" ht="19" customHeight="1" x14ac:dyDescent="0.2">
      <c r="A219" s="78"/>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70"/>
    </row>
    <row r="220" spans="1:25" ht="19" customHeight="1" x14ac:dyDescent="0.2">
      <c r="A220" s="78"/>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70"/>
    </row>
    <row r="221" spans="1:25" ht="19" customHeight="1" x14ac:dyDescent="0.2">
      <c r="A221" s="78"/>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70"/>
    </row>
    <row r="222" spans="1:25" ht="19" customHeight="1" x14ac:dyDescent="0.2">
      <c r="A222" s="78"/>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70"/>
    </row>
    <row r="223" spans="1:25" ht="19" customHeight="1" x14ac:dyDescent="0.2">
      <c r="A223" s="78"/>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70"/>
    </row>
    <row r="224" spans="1:25" ht="19" customHeight="1" x14ac:dyDescent="0.2">
      <c r="A224" s="78"/>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70"/>
    </row>
    <row r="225" spans="1:25" ht="19" customHeight="1" x14ac:dyDescent="0.2">
      <c r="A225" s="78"/>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70"/>
    </row>
    <row r="226" spans="1:25" ht="19" customHeight="1" x14ac:dyDescent="0.2">
      <c r="A226" s="78"/>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70"/>
    </row>
    <row r="227" spans="1:25" ht="19" customHeight="1" x14ac:dyDescent="0.2">
      <c r="A227" s="78"/>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70"/>
    </row>
    <row r="228" spans="1:25" ht="19" customHeight="1" x14ac:dyDescent="0.2">
      <c r="A228" s="78"/>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70"/>
    </row>
    <row r="229" spans="1:25" ht="19" customHeight="1" x14ac:dyDescent="0.2">
      <c r="A229" s="78"/>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70"/>
    </row>
    <row r="230" spans="1:25" ht="19" customHeight="1" x14ac:dyDescent="0.2">
      <c r="A230" s="78"/>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70"/>
    </row>
    <row r="231" spans="1:25" ht="19" customHeight="1" x14ac:dyDescent="0.2">
      <c r="A231" s="78"/>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70"/>
    </row>
    <row r="232" spans="1:25" ht="19" customHeight="1" x14ac:dyDescent="0.2">
      <c r="A232" s="78"/>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70"/>
    </row>
    <row r="233" spans="1:25" ht="19" customHeight="1" x14ac:dyDescent="0.2">
      <c r="A233" s="78"/>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70"/>
    </row>
    <row r="234" spans="1:25" ht="19" customHeight="1" x14ac:dyDescent="0.2">
      <c r="A234" s="78"/>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70"/>
    </row>
    <row r="235" spans="1:25" ht="19" customHeight="1" x14ac:dyDescent="0.2">
      <c r="A235" s="78"/>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70"/>
    </row>
    <row r="236" spans="1:25" ht="19" customHeight="1" x14ac:dyDescent="0.2">
      <c r="A236" s="78"/>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70"/>
    </row>
    <row r="237" spans="1:25" ht="19" customHeight="1" x14ac:dyDescent="0.2">
      <c r="A237" s="78"/>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70"/>
    </row>
    <row r="238" spans="1:25" ht="19" customHeight="1" x14ac:dyDescent="0.2">
      <c r="A238" s="78"/>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70"/>
    </row>
    <row r="239" spans="1:25" ht="19" customHeight="1" x14ac:dyDescent="0.2">
      <c r="A239" s="78"/>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70"/>
    </row>
    <row r="240" spans="1:25" ht="19" customHeight="1" x14ac:dyDescent="0.2">
      <c r="A240" s="78"/>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70"/>
    </row>
    <row r="241" spans="1:25" ht="19" customHeight="1" x14ac:dyDescent="0.2">
      <c r="A241" s="78"/>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70"/>
    </row>
    <row r="242" spans="1:25" ht="19" customHeight="1" x14ac:dyDescent="0.2">
      <c r="A242" s="78"/>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70"/>
    </row>
    <row r="243" spans="1:25" ht="19" customHeight="1" x14ac:dyDescent="0.2">
      <c r="A243" s="78"/>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70"/>
    </row>
    <row r="244" spans="1:25" ht="19" customHeight="1" x14ac:dyDescent="0.2">
      <c r="A244" s="78"/>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70"/>
    </row>
    <row r="245" spans="1:25" ht="19" customHeight="1" x14ac:dyDescent="0.2">
      <c r="A245" s="78"/>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70"/>
    </row>
    <row r="246" spans="1:25" ht="19" customHeight="1" x14ac:dyDescent="0.2">
      <c r="A246" s="78"/>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70"/>
    </row>
    <row r="247" spans="1:25" ht="19" customHeight="1" x14ac:dyDescent="0.2">
      <c r="A247" s="78"/>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70"/>
    </row>
    <row r="248" spans="1:25" ht="19" customHeight="1" x14ac:dyDescent="0.2">
      <c r="A248" s="78"/>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70"/>
    </row>
    <row r="249" spans="1:25" ht="19" customHeight="1" x14ac:dyDescent="0.2">
      <c r="A249" s="78"/>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70"/>
    </row>
    <row r="250" spans="1:25" ht="19" customHeight="1" x14ac:dyDescent="0.2">
      <c r="A250" s="78"/>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70"/>
    </row>
    <row r="251" spans="1:25" ht="19" customHeight="1" x14ac:dyDescent="0.2">
      <c r="A251" s="78"/>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70"/>
    </row>
    <row r="252" spans="1:25" ht="19" customHeight="1" x14ac:dyDescent="0.2">
      <c r="A252" s="78"/>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70"/>
    </row>
    <row r="253" spans="1:25" ht="19" customHeight="1" x14ac:dyDescent="0.2">
      <c r="A253" s="78"/>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70"/>
    </row>
    <row r="254" spans="1:25" ht="19" customHeight="1" x14ac:dyDescent="0.2">
      <c r="A254" s="78"/>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70"/>
    </row>
    <row r="255" spans="1:25" ht="19" customHeight="1" x14ac:dyDescent="0.2">
      <c r="A255" s="78"/>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70"/>
    </row>
    <row r="256" spans="1:25" ht="19" customHeight="1" x14ac:dyDescent="0.2">
      <c r="A256" s="78"/>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70"/>
    </row>
    <row r="257" spans="1:25" ht="19" customHeight="1" x14ac:dyDescent="0.2">
      <c r="A257" s="78"/>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70"/>
    </row>
    <row r="258" spans="1:25" ht="19" customHeight="1" x14ac:dyDescent="0.2">
      <c r="A258" s="78"/>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70"/>
    </row>
    <row r="259" spans="1:25" ht="19" customHeight="1" x14ac:dyDescent="0.2">
      <c r="A259" s="78"/>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70"/>
    </row>
    <row r="260" spans="1:25" ht="19" customHeight="1" x14ac:dyDescent="0.2">
      <c r="A260" s="78"/>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70"/>
    </row>
    <row r="261" spans="1:25" ht="19" customHeight="1" x14ac:dyDescent="0.2">
      <c r="A261" s="78"/>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70"/>
    </row>
    <row r="262" spans="1:25" ht="19" customHeight="1" x14ac:dyDescent="0.2">
      <c r="A262" s="78"/>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70"/>
    </row>
    <row r="263" spans="1:25" ht="19" customHeight="1" x14ac:dyDescent="0.2">
      <c r="A263" s="78"/>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70"/>
    </row>
    <row r="264" spans="1:25" ht="19" customHeight="1" x14ac:dyDescent="0.2">
      <c r="A264" s="78"/>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70"/>
    </row>
    <row r="265" spans="1:25" ht="19" customHeight="1" x14ac:dyDescent="0.2">
      <c r="A265" s="78"/>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70"/>
    </row>
    <row r="266" spans="1:25" ht="19" customHeight="1" x14ac:dyDescent="0.2">
      <c r="A266" s="78"/>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70"/>
    </row>
    <row r="267" spans="1:25" ht="19" customHeight="1" x14ac:dyDescent="0.2">
      <c r="A267" s="78"/>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70"/>
    </row>
    <row r="268" spans="1:25" ht="19" customHeight="1" x14ac:dyDescent="0.2">
      <c r="A268" s="78"/>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70"/>
    </row>
    <row r="269" spans="1:25" ht="19" customHeight="1" x14ac:dyDescent="0.2">
      <c r="A269" s="78"/>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70"/>
    </row>
    <row r="270" spans="1:25" ht="19" customHeight="1" x14ac:dyDescent="0.2">
      <c r="A270" s="78"/>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70"/>
    </row>
    <row r="271" spans="1:25" ht="19" customHeight="1" x14ac:dyDescent="0.2">
      <c r="A271" s="78"/>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70"/>
    </row>
    <row r="272" spans="1:25" ht="19" customHeight="1" x14ac:dyDescent="0.2">
      <c r="A272" s="78"/>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70"/>
    </row>
    <row r="273" spans="1:25" ht="19" customHeight="1" x14ac:dyDescent="0.2">
      <c r="A273" s="78"/>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70"/>
    </row>
    <row r="274" spans="1:25" ht="19" customHeight="1" x14ac:dyDescent="0.2">
      <c r="A274" s="78"/>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70"/>
    </row>
    <row r="275" spans="1:25" ht="19" customHeight="1" x14ac:dyDescent="0.2">
      <c r="A275" s="78"/>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70"/>
    </row>
    <row r="276" spans="1:25" ht="19" customHeight="1" x14ac:dyDescent="0.2">
      <c r="A276" s="78"/>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70"/>
    </row>
    <row r="277" spans="1:25" ht="19" customHeight="1" x14ac:dyDescent="0.2">
      <c r="A277" s="78"/>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70"/>
    </row>
    <row r="278" spans="1:25" ht="19" customHeight="1" x14ac:dyDescent="0.2">
      <c r="A278" s="78"/>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70"/>
    </row>
    <row r="279" spans="1:25" ht="19" customHeight="1" x14ac:dyDescent="0.2">
      <c r="A279" s="78"/>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70"/>
    </row>
    <row r="280" spans="1:25" ht="19" customHeight="1" x14ac:dyDescent="0.2">
      <c r="A280" s="78"/>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70"/>
    </row>
    <row r="281" spans="1:25" ht="19" customHeight="1" x14ac:dyDescent="0.2">
      <c r="A281" s="78"/>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70"/>
    </row>
    <row r="282" spans="1:25" ht="19" customHeight="1" x14ac:dyDescent="0.2">
      <c r="A282" s="78"/>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70"/>
    </row>
    <row r="283" spans="1:25" ht="19" customHeight="1" x14ac:dyDescent="0.2">
      <c r="A283" s="78"/>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70"/>
    </row>
    <row r="284" spans="1:25" ht="19" customHeight="1" x14ac:dyDescent="0.2">
      <c r="A284" s="78"/>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70"/>
    </row>
    <row r="285" spans="1:25" ht="19" customHeight="1" x14ac:dyDescent="0.2">
      <c r="A285" s="78"/>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70"/>
    </row>
    <row r="286" spans="1:25" ht="19" customHeight="1" x14ac:dyDescent="0.2">
      <c r="A286" s="78"/>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70"/>
    </row>
    <row r="287" spans="1:25" ht="19" customHeight="1" x14ac:dyDescent="0.2">
      <c r="A287" s="78"/>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70"/>
    </row>
    <row r="288" spans="1:25" ht="19" customHeight="1" x14ac:dyDescent="0.2">
      <c r="A288" s="78"/>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70"/>
    </row>
    <row r="289" spans="1:25" ht="19" customHeight="1" x14ac:dyDescent="0.2">
      <c r="A289" s="78"/>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70"/>
    </row>
    <row r="290" spans="1:25" ht="19" customHeight="1" x14ac:dyDescent="0.2">
      <c r="A290" s="78"/>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70"/>
    </row>
    <row r="291" spans="1:25" ht="19" customHeight="1" x14ac:dyDescent="0.2">
      <c r="A291" s="78"/>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70"/>
    </row>
    <row r="292" spans="1:25" ht="19" customHeight="1" x14ac:dyDescent="0.2">
      <c r="A292" s="78"/>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70"/>
    </row>
    <row r="293" spans="1:25" ht="19" customHeight="1" x14ac:dyDescent="0.2">
      <c r="A293" s="78"/>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70"/>
    </row>
    <row r="294" spans="1:25" ht="19" customHeight="1" x14ac:dyDescent="0.2">
      <c r="A294" s="78"/>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70"/>
    </row>
    <row r="295" spans="1:25" ht="19" customHeight="1" x14ac:dyDescent="0.2">
      <c r="A295" s="78"/>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70"/>
    </row>
    <row r="296" spans="1:25" ht="19" customHeight="1" x14ac:dyDescent="0.2">
      <c r="A296" s="78"/>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70"/>
    </row>
    <row r="297" spans="1:25" ht="19" customHeight="1" x14ac:dyDescent="0.2">
      <c r="A297" s="78"/>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70"/>
    </row>
    <row r="298" spans="1:25" ht="19" customHeight="1" x14ac:dyDescent="0.2">
      <c r="A298" s="78"/>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70"/>
    </row>
    <row r="299" spans="1:25" ht="19" customHeight="1" x14ac:dyDescent="0.2">
      <c r="A299" s="78"/>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70"/>
    </row>
    <row r="300" spans="1:25" ht="19" customHeight="1" x14ac:dyDescent="0.2">
      <c r="A300" s="78"/>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70"/>
    </row>
    <row r="301" spans="1:25" ht="19" customHeight="1" x14ac:dyDescent="0.2">
      <c r="A301" s="78"/>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70"/>
    </row>
    <row r="302" spans="1:25" ht="19" customHeight="1" x14ac:dyDescent="0.2">
      <c r="A302" s="78"/>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70"/>
    </row>
    <row r="303" spans="1:25" ht="19" customHeight="1" x14ac:dyDescent="0.2">
      <c r="A303" s="78"/>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70"/>
    </row>
    <row r="304" spans="1:25" ht="19" customHeight="1" x14ac:dyDescent="0.2">
      <c r="A304" s="78"/>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70"/>
    </row>
    <row r="305" spans="1:25" ht="19" customHeight="1" x14ac:dyDescent="0.2">
      <c r="A305" s="78"/>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70"/>
    </row>
    <row r="306" spans="1:25" ht="19" customHeight="1" x14ac:dyDescent="0.2">
      <c r="A306" s="78"/>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70"/>
    </row>
    <row r="307" spans="1:25" ht="19" customHeight="1" x14ac:dyDescent="0.2">
      <c r="A307" s="78"/>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70"/>
    </row>
    <row r="308" spans="1:25" ht="19" customHeight="1" x14ac:dyDescent="0.2">
      <c r="A308" s="78"/>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70"/>
    </row>
    <row r="309" spans="1:25" ht="19" customHeight="1" x14ac:dyDescent="0.2">
      <c r="A309" s="78"/>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70"/>
    </row>
    <row r="310" spans="1:25" ht="19" customHeight="1" x14ac:dyDescent="0.2">
      <c r="A310" s="78"/>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70"/>
    </row>
    <row r="311" spans="1:25" ht="19" customHeight="1" x14ac:dyDescent="0.2">
      <c r="A311" s="78"/>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70"/>
    </row>
    <row r="312" spans="1:25" ht="19" customHeight="1" x14ac:dyDescent="0.2">
      <c r="A312" s="78"/>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70"/>
    </row>
    <row r="313" spans="1:25" ht="19" customHeight="1" x14ac:dyDescent="0.2">
      <c r="A313" s="78"/>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70"/>
    </row>
    <row r="314" spans="1:25" ht="19" customHeight="1" x14ac:dyDescent="0.2">
      <c r="A314" s="78"/>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70"/>
    </row>
    <row r="315" spans="1:25" ht="19" customHeight="1" x14ac:dyDescent="0.2">
      <c r="A315" s="78"/>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70"/>
    </row>
    <row r="316" spans="1:25" ht="19" customHeight="1" x14ac:dyDescent="0.2">
      <c r="A316" s="78"/>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70"/>
    </row>
    <row r="317" spans="1:25" ht="19" customHeight="1" x14ac:dyDescent="0.2">
      <c r="A317" s="78"/>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70"/>
    </row>
    <row r="318" spans="1:25" ht="19" customHeight="1" x14ac:dyDescent="0.2">
      <c r="A318" s="78"/>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70"/>
    </row>
    <row r="319" spans="1:25" ht="19" customHeight="1" x14ac:dyDescent="0.2">
      <c r="A319" s="78"/>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70"/>
    </row>
    <row r="320" spans="1:25" ht="19" customHeight="1" x14ac:dyDescent="0.2">
      <c r="A320" s="78"/>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70"/>
    </row>
    <row r="321" spans="1:25" ht="19" customHeight="1" x14ac:dyDescent="0.2">
      <c r="A321" s="78"/>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70"/>
    </row>
    <row r="322" spans="1:25" ht="19" customHeight="1" x14ac:dyDescent="0.2">
      <c r="A322" s="78"/>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70"/>
    </row>
    <row r="323" spans="1:25" ht="19" customHeight="1" x14ac:dyDescent="0.2">
      <c r="A323" s="78"/>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70"/>
    </row>
    <row r="324" spans="1:25" ht="19" customHeight="1" x14ac:dyDescent="0.2">
      <c r="A324" s="78"/>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70"/>
    </row>
    <row r="325" spans="1:25" ht="19" customHeight="1" x14ac:dyDescent="0.2">
      <c r="A325" s="78"/>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70"/>
    </row>
    <row r="326" spans="1:25" ht="19" customHeight="1" x14ac:dyDescent="0.2">
      <c r="A326" s="78"/>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70"/>
    </row>
    <row r="327" spans="1:25" ht="19" customHeight="1" x14ac:dyDescent="0.2">
      <c r="A327" s="78"/>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70"/>
    </row>
    <row r="328" spans="1:25" ht="19" customHeight="1" x14ac:dyDescent="0.2">
      <c r="A328" s="78"/>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70"/>
    </row>
    <row r="329" spans="1:25" ht="19" customHeight="1" x14ac:dyDescent="0.2">
      <c r="A329" s="78"/>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70"/>
    </row>
    <row r="330" spans="1:25" ht="19" customHeight="1" x14ac:dyDescent="0.2">
      <c r="A330" s="78"/>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70"/>
    </row>
    <row r="331" spans="1:25" ht="19" customHeight="1" x14ac:dyDescent="0.2">
      <c r="A331" s="78"/>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70"/>
    </row>
    <row r="332" spans="1:25" ht="19" customHeight="1" x14ac:dyDescent="0.2">
      <c r="A332" s="78"/>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70"/>
    </row>
    <row r="333" spans="1:25" ht="19" customHeight="1" x14ac:dyDescent="0.2">
      <c r="A333" s="78"/>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70"/>
    </row>
    <row r="334" spans="1:25" ht="19" customHeight="1" x14ac:dyDescent="0.2">
      <c r="A334" s="78"/>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70"/>
    </row>
    <row r="335" spans="1:25" ht="19" customHeight="1" x14ac:dyDescent="0.2">
      <c r="A335" s="78"/>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70"/>
    </row>
    <row r="336" spans="1:25" ht="19" customHeight="1" x14ac:dyDescent="0.2">
      <c r="A336" s="78"/>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70"/>
    </row>
    <row r="337" spans="1:25" ht="19" customHeight="1" x14ac:dyDescent="0.2">
      <c r="A337" s="78"/>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70"/>
    </row>
    <row r="338" spans="1:25" ht="19" customHeight="1" x14ac:dyDescent="0.2">
      <c r="A338" s="78"/>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70"/>
    </row>
    <row r="339" spans="1:25" ht="19" customHeight="1" x14ac:dyDescent="0.2">
      <c r="A339" s="78"/>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70"/>
    </row>
    <row r="340" spans="1:25" ht="19" customHeight="1" x14ac:dyDescent="0.2">
      <c r="A340" s="78"/>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70"/>
    </row>
    <row r="341" spans="1:25" ht="19" customHeight="1" x14ac:dyDescent="0.2">
      <c r="A341" s="78"/>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70"/>
    </row>
    <row r="342" spans="1:25" ht="19" customHeight="1" x14ac:dyDescent="0.2">
      <c r="A342" s="78"/>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70"/>
    </row>
    <row r="343" spans="1:25" ht="19" customHeight="1" x14ac:dyDescent="0.2">
      <c r="A343" s="78"/>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70"/>
    </row>
    <row r="344" spans="1:25" ht="19" customHeight="1" x14ac:dyDescent="0.2">
      <c r="A344" s="78"/>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70"/>
    </row>
    <row r="345" spans="1:25" ht="19" customHeight="1" x14ac:dyDescent="0.2">
      <c r="A345" s="78"/>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70"/>
    </row>
    <row r="346" spans="1:25" ht="19" customHeight="1" x14ac:dyDescent="0.2">
      <c r="A346" s="78"/>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70"/>
    </row>
    <row r="347" spans="1:25" ht="19" customHeight="1" x14ac:dyDescent="0.2">
      <c r="A347" s="78"/>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70"/>
    </row>
    <row r="348" spans="1:25" ht="19" customHeight="1" x14ac:dyDescent="0.2">
      <c r="A348" s="78"/>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70"/>
    </row>
    <row r="349" spans="1:25" ht="19" customHeight="1" x14ac:dyDescent="0.2">
      <c r="A349" s="78"/>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70"/>
    </row>
    <row r="350" spans="1:25" ht="19" customHeight="1" x14ac:dyDescent="0.2">
      <c r="A350" s="78"/>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70"/>
    </row>
    <row r="351" spans="1:25" ht="19" customHeight="1" x14ac:dyDescent="0.2">
      <c r="A351" s="78"/>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70"/>
    </row>
    <row r="352" spans="1:25" ht="19" customHeight="1" x14ac:dyDescent="0.2">
      <c r="A352" s="78"/>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70"/>
    </row>
    <row r="353" spans="1:25" ht="19" customHeight="1" x14ac:dyDescent="0.2">
      <c r="A353" s="78"/>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70"/>
    </row>
    <row r="354" spans="1:25" ht="19" customHeight="1" x14ac:dyDescent="0.2">
      <c r="A354" s="78"/>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70"/>
    </row>
    <row r="355" spans="1:25" ht="19" customHeight="1" x14ac:dyDescent="0.2">
      <c r="A355" s="78"/>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70"/>
    </row>
    <row r="356" spans="1:25" ht="19" customHeight="1" x14ac:dyDescent="0.2">
      <c r="A356" s="78"/>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70"/>
    </row>
    <row r="357" spans="1:25" ht="19" customHeight="1" x14ac:dyDescent="0.2">
      <c r="A357" s="78"/>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70"/>
    </row>
    <row r="358" spans="1:25" ht="19" customHeight="1" x14ac:dyDescent="0.2">
      <c r="A358" s="78"/>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70"/>
    </row>
    <row r="359" spans="1:25" ht="19" customHeight="1" x14ac:dyDescent="0.2">
      <c r="A359" s="78"/>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70"/>
    </row>
    <row r="360" spans="1:25" ht="19" customHeight="1" x14ac:dyDescent="0.2">
      <c r="A360" s="78"/>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70"/>
    </row>
    <row r="361" spans="1:25" ht="19" customHeight="1" x14ac:dyDescent="0.2">
      <c r="A361" s="78"/>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70"/>
    </row>
    <row r="362" spans="1:25" ht="19" customHeight="1" x14ac:dyDescent="0.2">
      <c r="A362" s="78"/>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70"/>
    </row>
    <row r="363" spans="1:25" ht="19" customHeight="1" x14ac:dyDescent="0.2">
      <c r="A363" s="78"/>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70"/>
    </row>
    <row r="364" spans="1:25" ht="19" customHeight="1" x14ac:dyDescent="0.2">
      <c r="A364" s="78"/>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70"/>
    </row>
    <row r="365" spans="1:25" ht="19" customHeight="1" x14ac:dyDescent="0.2">
      <c r="A365" s="78"/>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70"/>
    </row>
    <row r="366" spans="1:25" ht="19" customHeight="1" x14ac:dyDescent="0.2">
      <c r="A366" s="78"/>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70"/>
    </row>
    <row r="367" spans="1:25" ht="19" customHeight="1" x14ac:dyDescent="0.2">
      <c r="A367" s="78"/>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70"/>
    </row>
    <row r="368" spans="1:25" ht="19" customHeight="1" x14ac:dyDescent="0.2">
      <c r="A368" s="78"/>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70"/>
    </row>
    <row r="369" spans="1:25" ht="19" customHeight="1" x14ac:dyDescent="0.2">
      <c r="A369" s="78"/>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70"/>
    </row>
    <row r="370" spans="1:25" ht="19" customHeight="1" x14ac:dyDescent="0.2">
      <c r="A370" s="78"/>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70"/>
    </row>
    <row r="371" spans="1:25" ht="19" customHeight="1" x14ac:dyDescent="0.2">
      <c r="A371" s="78"/>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70"/>
    </row>
    <row r="372" spans="1:25" ht="19" customHeight="1" x14ac:dyDescent="0.2">
      <c r="A372" s="78"/>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70"/>
    </row>
    <row r="373" spans="1:25" ht="19" customHeight="1" x14ac:dyDescent="0.2">
      <c r="A373" s="78"/>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70"/>
    </row>
    <row r="374" spans="1:25" ht="19" customHeight="1" x14ac:dyDescent="0.2">
      <c r="A374" s="78"/>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70"/>
    </row>
    <row r="375" spans="1:25" ht="19" customHeight="1" x14ac:dyDescent="0.2">
      <c r="A375" s="78"/>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70"/>
    </row>
    <row r="376" spans="1:25" ht="19" customHeight="1" x14ac:dyDescent="0.2">
      <c r="A376" s="78"/>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70"/>
    </row>
    <row r="377" spans="1:25" ht="19" customHeight="1" x14ac:dyDescent="0.2">
      <c r="A377" s="78"/>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70"/>
    </row>
    <row r="378" spans="1:25" ht="19" customHeight="1" x14ac:dyDescent="0.2">
      <c r="A378" s="78"/>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70"/>
    </row>
    <row r="379" spans="1:25" ht="19" customHeight="1" x14ac:dyDescent="0.2">
      <c r="A379" s="78"/>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70"/>
    </row>
    <row r="380" spans="1:25" ht="19" customHeight="1" x14ac:dyDescent="0.2">
      <c r="A380" s="78"/>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70"/>
    </row>
    <row r="381" spans="1:25" ht="19" customHeight="1" x14ac:dyDescent="0.2">
      <c r="A381" s="78"/>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70"/>
    </row>
    <row r="382" spans="1:25" ht="19" customHeight="1" x14ac:dyDescent="0.2">
      <c r="A382" s="78"/>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70"/>
    </row>
    <row r="383" spans="1:25" ht="19" customHeight="1" x14ac:dyDescent="0.2">
      <c r="A383" s="78"/>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70"/>
    </row>
    <row r="384" spans="1:25" ht="19" customHeight="1" x14ac:dyDescent="0.2">
      <c r="A384" s="78"/>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70"/>
    </row>
    <row r="385" spans="1:25" ht="19" customHeight="1" x14ac:dyDescent="0.2">
      <c r="A385" s="78"/>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70"/>
    </row>
    <row r="386" spans="1:25" ht="19" customHeight="1" x14ac:dyDescent="0.2">
      <c r="A386" s="78"/>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70"/>
    </row>
    <row r="387" spans="1:25" ht="19" customHeight="1" x14ac:dyDescent="0.2">
      <c r="A387" s="78"/>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70"/>
    </row>
    <row r="388" spans="1:25" ht="19" customHeight="1" x14ac:dyDescent="0.2">
      <c r="A388" s="78"/>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70"/>
    </row>
    <row r="389" spans="1:25" ht="19" customHeight="1" x14ac:dyDescent="0.2">
      <c r="A389" s="78"/>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70"/>
    </row>
    <row r="390" spans="1:25" ht="19" customHeight="1" x14ac:dyDescent="0.2">
      <c r="A390" s="78"/>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70"/>
    </row>
    <row r="391" spans="1:25" ht="19" customHeight="1" x14ac:dyDescent="0.2">
      <c r="A391" s="78"/>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70"/>
    </row>
    <row r="392" spans="1:25" ht="19" customHeight="1" x14ac:dyDescent="0.2">
      <c r="A392" s="78"/>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70"/>
    </row>
    <row r="393" spans="1:25" ht="19" customHeight="1" x14ac:dyDescent="0.2">
      <c r="A393" s="78"/>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70"/>
    </row>
    <row r="394" spans="1:25" ht="19" customHeight="1" x14ac:dyDescent="0.2">
      <c r="A394" s="78"/>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70"/>
    </row>
    <row r="395" spans="1:25" ht="19" customHeight="1" x14ac:dyDescent="0.2">
      <c r="A395" s="78"/>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70"/>
    </row>
    <row r="396" spans="1:25" ht="19" customHeight="1" x14ac:dyDescent="0.2">
      <c r="A396" s="78"/>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70"/>
    </row>
    <row r="397" spans="1:25" ht="19" customHeight="1" x14ac:dyDescent="0.2">
      <c r="A397" s="78"/>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70"/>
    </row>
    <row r="398" spans="1:25" ht="19" customHeight="1" x14ac:dyDescent="0.2">
      <c r="A398" s="78"/>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70"/>
    </row>
    <row r="399" spans="1:25" ht="19" customHeight="1" x14ac:dyDescent="0.2">
      <c r="A399" s="78"/>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70"/>
    </row>
    <row r="400" spans="1:25" ht="19" customHeight="1" x14ac:dyDescent="0.2">
      <c r="A400" s="78"/>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70"/>
    </row>
    <row r="401" spans="1:25" ht="19" customHeight="1" x14ac:dyDescent="0.2">
      <c r="A401" s="78"/>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70"/>
    </row>
    <row r="402" spans="1:25" ht="19" customHeight="1" x14ac:dyDescent="0.2">
      <c r="A402" s="78"/>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70"/>
    </row>
    <row r="403" spans="1:25" ht="19" customHeight="1" x14ac:dyDescent="0.2">
      <c r="A403" s="78"/>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70"/>
    </row>
    <row r="404" spans="1:25" ht="19" customHeight="1" x14ac:dyDescent="0.2">
      <c r="A404" s="78"/>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70"/>
    </row>
    <row r="405" spans="1:25" ht="19" customHeight="1" x14ac:dyDescent="0.2">
      <c r="A405" s="78"/>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70"/>
    </row>
    <row r="406" spans="1:25" ht="19" customHeight="1" x14ac:dyDescent="0.2">
      <c r="A406" s="78"/>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70"/>
    </row>
    <row r="407" spans="1:25" ht="19" customHeight="1" x14ac:dyDescent="0.2">
      <c r="A407" s="78"/>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70"/>
    </row>
    <row r="408" spans="1:25" ht="19" customHeight="1" x14ac:dyDescent="0.2">
      <c r="A408" s="78"/>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70"/>
    </row>
    <row r="409" spans="1:25" ht="19" customHeight="1" x14ac:dyDescent="0.2">
      <c r="A409" s="78"/>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70"/>
    </row>
    <row r="410" spans="1:25" ht="19" customHeight="1" x14ac:dyDescent="0.2">
      <c r="A410" s="78"/>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70"/>
    </row>
    <row r="411" spans="1:25" ht="19" customHeight="1" x14ac:dyDescent="0.2">
      <c r="A411" s="78"/>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70"/>
    </row>
    <row r="412" spans="1:25" ht="19" customHeight="1" x14ac:dyDescent="0.2">
      <c r="A412" s="78"/>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70"/>
    </row>
    <row r="413" spans="1:25" ht="19" customHeight="1" x14ac:dyDescent="0.2">
      <c r="A413" s="78"/>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70"/>
    </row>
    <row r="414" spans="1:25" ht="19" customHeight="1" x14ac:dyDescent="0.2">
      <c r="A414" s="78"/>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70"/>
    </row>
    <row r="415" spans="1:25" ht="19" customHeight="1" x14ac:dyDescent="0.2">
      <c r="A415" s="78"/>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70"/>
    </row>
    <row r="416" spans="1:25" ht="19" customHeight="1" x14ac:dyDescent="0.2">
      <c r="A416" s="78"/>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70"/>
    </row>
    <row r="417" spans="1:25" ht="19" customHeight="1" x14ac:dyDescent="0.2">
      <c r="A417" s="78"/>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70"/>
    </row>
    <row r="418" spans="1:25" ht="19" customHeight="1" x14ac:dyDescent="0.2">
      <c r="A418" s="78"/>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70"/>
    </row>
    <row r="419" spans="1:25" ht="19" customHeight="1" x14ac:dyDescent="0.2">
      <c r="A419" s="78"/>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70"/>
    </row>
    <row r="420" spans="1:25" ht="19" customHeight="1" x14ac:dyDescent="0.2">
      <c r="A420" s="78"/>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70"/>
    </row>
    <row r="421" spans="1:25" ht="19" customHeight="1" x14ac:dyDescent="0.2">
      <c r="A421" s="78"/>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70"/>
    </row>
    <row r="422" spans="1:25" ht="19" customHeight="1" x14ac:dyDescent="0.2">
      <c r="A422" s="78"/>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70"/>
    </row>
    <row r="423" spans="1:25" ht="19" customHeight="1" x14ac:dyDescent="0.2">
      <c r="A423" s="78"/>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70"/>
    </row>
    <row r="424" spans="1:25" ht="19" customHeight="1" x14ac:dyDescent="0.2">
      <c r="A424" s="78"/>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70"/>
    </row>
    <row r="425" spans="1:25" ht="19" customHeight="1" x14ac:dyDescent="0.2">
      <c r="A425" s="78"/>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70"/>
    </row>
    <row r="426" spans="1:25" ht="19" customHeight="1" x14ac:dyDescent="0.2">
      <c r="A426" s="78"/>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70"/>
    </row>
    <row r="427" spans="1:25" ht="19" customHeight="1" x14ac:dyDescent="0.2">
      <c r="A427" s="78"/>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70"/>
    </row>
    <row r="428" spans="1:25" ht="19" customHeight="1" x14ac:dyDescent="0.2">
      <c r="A428" s="78"/>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70"/>
    </row>
    <row r="429" spans="1:25" ht="19" customHeight="1" x14ac:dyDescent="0.2">
      <c r="A429" s="78"/>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70"/>
    </row>
    <row r="430" spans="1:25" ht="19" customHeight="1" x14ac:dyDescent="0.2">
      <c r="A430" s="78"/>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70"/>
    </row>
    <row r="431" spans="1:25" ht="19" customHeight="1" x14ac:dyDescent="0.2">
      <c r="A431" s="78"/>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70"/>
    </row>
    <row r="432" spans="1:25" ht="19" customHeight="1" x14ac:dyDescent="0.2">
      <c r="A432" s="78"/>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70"/>
    </row>
    <row r="433" spans="1:25" ht="19" customHeight="1" x14ac:dyDescent="0.2">
      <c r="A433" s="78"/>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70"/>
    </row>
    <row r="434" spans="1:25" ht="19" customHeight="1" x14ac:dyDescent="0.2">
      <c r="A434" s="78"/>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70"/>
    </row>
    <row r="435" spans="1:25" ht="19" customHeight="1" x14ac:dyDescent="0.2">
      <c r="A435" s="78"/>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70"/>
    </row>
    <row r="436" spans="1:25" ht="19" customHeight="1" x14ac:dyDescent="0.2">
      <c r="A436" s="78"/>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70"/>
    </row>
    <row r="437" spans="1:25" ht="19" customHeight="1" x14ac:dyDescent="0.2">
      <c r="A437" s="78"/>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70"/>
    </row>
    <row r="438" spans="1:25" ht="19" customHeight="1" x14ac:dyDescent="0.2">
      <c r="A438" s="78"/>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70"/>
    </row>
    <row r="439" spans="1:25" ht="19" customHeight="1" x14ac:dyDescent="0.2">
      <c r="A439" s="78"/>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70"/>
    </row>
    <row r="440" spans="1:25" ht="19" customHeight="1" x14ac:dyDescent="0.2">
      <c r="A440" s="78"/>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70"/>
    </row>
    <row r="441" spans="1:25" ht="19" customHeight="1" x14ac:dyDescent="0.2">
      <c r="A441" s="78"/>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70"/>
    </row>
    <row r="442" spans="1:25" ht="19" customHeight="1" x14ac:dyDescent="0.2">
      <c r="A442" s="78"/>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70"/>
    </row>
    <row r="443" spans="1:25" ht="19" customHeight="1" x14ac:dyDescent="0.2">
      <c r="A443" s="78"/>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70"/>
    </row>
    <row r="444" spans="1:25" ht="19" customHeight="1" x14ac:dyDescent="0.2">
      <c r="A444" s="78"/>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70"/>
    </row>
    <row r="445" spans="1:25" ht="19" customHeight="1" x14ac:dyDescent="0.2">
      <c r="A445" s="78"/>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70"/>
    </row>
    <row r="446" spans="1:25" ht="19" customHeight="1" x14ac:dyDescent="0.2">
      <c r="A446" s="78"/>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70"/>
    </row>
    <row r="447" spans="1:25" ht="19" customHeight="1" x14ac:dyDescent="0.2">
      <c r="A447" s="78"/>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70"/>
    </row>
    <row r="448" spans="1:25" ht="19" customHeight="1" x14ac:dyDescent="0.2">
      <c r="A448" s="78"/>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70"/>
    </row>
    <row r="449" spans="1:25" ht="19" customHeight="1" x14ac:dyDescent="0.2">
      <c r="A449" s="78"/>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70"/>
    </row>
    <row r="450" spans="1:25" ht="19" customHeight="1" x14ac:dyDescent="0.2">
      <c r="A450" s="78"/>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70"/>
    </row>
    <row r="451" spans="1:25" ht="19" customHeight="1" x14ac:dyDescent="0.2">
      <c r="A451" s="78"/>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70"/>
    </row>
    <row r="452" spans="1:25" ht="19" customHeight="1" x14ac:dyDescent="0.2">
      <c r="A452" s="78"/>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70"/>
    </row>
    <row r="453" spans="1:25" ht="19" customHeight="1" x14ac:dyDescent="0.2">
      <c r="A453" s="78"/>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70"/>
    </row>
    <row r="454" spans="1:25" ht="19" customHeight="1" x14ac:dyDescent="0.2">
      <c r="A454" s="78"/>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70"/>
    </row>
    <row r="455" spans="1:25" ht="19" customHeight="1" x14ac:dyDescent="0.2">
      <c r="A455" s="78"/>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70"/>
    </row>
    <row r="456" spans="1:25" ht="19" customHeight="1" x14ac:dyDescent="0.2">
      <c r="A456" s="78"/>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70"/>
    </row>
    <row r="457" spans="1:25" ht="19" customHeight="1" x14ac:dyDescent="0.2">
      <c r="A457" s="78"/>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70"/>
    </row>
    <row r="458" spans="1:25" ht="19" customHeight="1" x14ac:dyDescent="0.2">
      <c r="A458" s="78"/>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70"/>
    </row>
    <row r="459" spans="1:25" ht="19" customHeight="1" x14ac:dyDescent="0.2">
      <c r="A459" s="78"/>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70"/>
    </row>
    <row r="460" spans="1:25" ht="19" customHeight="1" x14ac:dyDescent="0.2">
      <c r="A460" s="78"/>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70"/>
    </row>
    <row r="461" spans="1:25" ht="19" customHeight="1" x14ac:dyDescent="0.2">
      <c r="A461" s="78"/>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70"/>
    </row>
    <row r="462" spans="1:25" ht="19" customHeight="1" x14ac:dyDescent="0.2">
      <c r="A462" s="78"/>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70"/>
    </row>
    <row r="463" spans="1:25" ht="19" customHeight="1" x14ac:dyDescent="0.2">
      <c r="A463" s="78"/>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70"/>
    </row>
    <row r="464" spans="1:25" ht="19" customHeight="1" x14ac:dyDescent="0.2">
      <c r="A464" s="78"/>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70"/>
    </row>
    <row r="465" spans="1:25" ht="19" customHeight="1" x14ac:dyDescent="0.2">
      <c r="A465" s="78"/>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70"/>
    </row>
    <row r="466" spans="1:25" ht="19" customHeight="1" x14ac:dyDescent="0.2">
      <c r="A466" s="78"/>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70"/>
    </row>
    <row r="467" spans="1:25" ht="19" customHeight="1" x14ac:dyDescent="0.2">
      <c r="A467" s="78"/>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70"/>
    </row>
    <row r="468" spans="1:25" ht="19" customHeight="1" x14ac:dyDescent="0.2">
      <c r="A468" s="78"/>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70"/>
    </row>
    <row r="469" spans="1:25" ht="19" customHeight="1" x14ac:dyDescent="0.2">
      <c r="A469" s="78"/>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70"/>
    </row>
    <row r="470" spans="1:25" ht="19" customHeight="1" x14ac:dyDescent="0.2">
      <c r="A470" s="78"/>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70"/>
    </row>
    <row r="471" spans="1:25" ht="19" customHeight="1" x14ac:dyDescent="0.2">
      <c r="A471" s="78"/>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70"/>
    </row>
    <row r="472" spans="1:25" ht="19" customHeight="1" x14ac:dyDescent="0.2">
      <c r="A472" s="78"/>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70"/>
    </row>
    <row r="473" spans="1:25" ht="19" customHeight="1" x14ac:dyDescent="0.2">
      <c r="A473" s="78"/>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70"/>
    </row>
    <row r="474" spans="1:25" ht="19" customHeight="1" x14ac:dyDescent="0.2">
      <c r="A474" s="78"/>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70"/>
    </row>
    <row r="475" spans="1:25" ht="19" customHeight="1" x14ac:dyDescent="0.2">
      <c r="A475" s="78"/>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70"/>
    </row>
    <row r="476" spans="1:25" ht="19" customHeight="1" x14ac:dyDescent="0.2">
      <c r="A476" s="78"/>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70"/>
    </row>
    <row r="477" spans="1:25" ht="19" customHeight="1" x14ac:dyDescent="0.2">
      <c r="A477" s="78"/>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70"/>
    </row>
    <row r="478" spans="1:25" ht="19" customHeight="1" x14ac:dyDescent="0.2">
      <c r="A478" s="78"/>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70"/>
    </row>
    <row r="479" spans="1:25" ht="19" customHeight="1" x14ac:dyDescent="0.2">
      <c r="A479" s="78"/>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70"/>
    </row>
    <row r="480" spans="1:25" ht="19" customHeight="1" x14ac:dyDescent="0.2">
      <c r="A480" s="78"/>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70"/>
    </row>
    <row r="481" spans="1:25" ht="19" customHeight="1" x14ac:dyDescent="0.2">
      <c r="A481" s="78"/>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70"/>
    </row>
    <row r="482" spans="1:25" ht="19" customHeight="1" x14ac:dyDescent="0.2">
      <c r="A482" s="78"/>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70"/>
    </row>
    <row r="483" spans="1:25" ht="19" customHeight="1" x14ac:dyDescent="0.2">
      <c r="A483" s="78"/>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70"/>
    </row>
    <row r="484" spans="1:25" ht="19" customHeight="1" x14ac:dyDescent="0.2">
      <c r="A484" s="78"/>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70"/>
    </row>
    <row r="485" spans="1:25" ht="19" customHeight="1" x14ac:dyDescent="0.2">
      <c r="A485" s="78"/>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70"/>
    </row>
    <row r="486" spans="1:25" ht="19" customHeight="1" x14ac:dyDescent="0.2">
      <c r="A486" s="78"/>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70"/>
    </row>
    <row r="487" spans="1:25" ht="19" customHeight="1" x14ac:dyDescent="0.2">
      <c r="A487" s="78"/>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70"/>
    </row>
    <row r="488" spans="1:25" ht="19" customHeight="1" x14ac:dyDescent="0.2">
      <c r="A488" s="78"/>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70"/>
    </row>
    <row r="489" spans="1:25" ht="19" customHeight="1" x14ac:dyDescent="0.2">
      <c r="A489" s="78"/>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70"/>
    </row>
    <row r="490" spans="1:25" ht="19" customHeight="1" x14ac:dyDescent="0.2">
      <c r="A490" s="78"/>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70"/>
    </row>
    <row r="491" spans="1:25" ht="19" customHeight="1" x14ac:dyDescent="0.2">
      <c r="A491" s="78"/>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70"/>
    </row>
    <row r="492" spans="1:25" ht="19" customHeight="1" x14ac:dyDescent="0.2">
      <c r="A492" s="78"/>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70"/>
    </row>
    <row r="493" spans="1:25" ht="19" customHeight="1" x14ac:dyDescent="0.2">
      <c r="A493" s="78"/>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70"/>
    </row>
    <row r="494" spans="1:25" ht="19" customHeight="1" x14ac:dyDescent="0.2">
      <c r="A494" s="78"/>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70"/>
    </row>
    <row r="495" spans="1:25" ht="19" customHeight="1" x14ac:dyDescent="0.2">
      <c r="A495" s="78"/>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70"/>
    </row>
    <row r="496" spans="1:25" ht="19" customHeight="1" x14ac:dyDescent="0.2">
      <c r="A496" s="78"/>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70"/>
    </row>
    <row r="497" spans="1:25" ht="19" customHeight="1" x14ac:dyDescent="0.2">
      <c r="A497" s="78"/>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70"/>
    </row>
    <row r="498" spans="1:25" ht="19" customHeight="1" x14ac:dyDescent="0.2">
      <c r="A498" s="78"/>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70"/>
    </row>
    <row r="499" spans="1:25" ht="19" customHeight="1" x14ac:dyDescent="0.2">
      <c r="A499" s="78"/>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70"/>
    </row>
    <row r="500" spans="1:25" ht="19" customHeight="1" x14ac:dyDescent="0.2">
      <c r="A500" s="78"/>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70"/>
    </row>
    <row r="501" spans="1:25" ht="19" customHeight="1" x14ac:dyDescent="0.2">
      <c r="A501" s="78"/>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70"/>
    </row>
    <row r="502" spans="1:25" ht="19" customHeight="1" x14ac:dyDescent="0.2">
      <c r="A502" s="78"/>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70"/>
    </row>
    <row r="503" spans="1:25" ht="19" customHeight="1" x14ac:dyDescent="0.2">
      <c r="A503" s="78"/>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70"/>
    </row>
    <row r="504" spans="1:25" ht="19" customHeight="1" x14ac:dyDescent="0.2">
      <c r="A504" s="78"/>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70"/>
    </row>
    <row r="505" spans="1:25" ht="19" customHeight="1" x14ac:dyDescent="0.2">
      <c r="A505" s="78"/>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70"/>
    </row>
    <row r="506" spans="1:25" ht="19" customHeight="1" x14ac:dyDescent="0.2">
      <c r="A506" s="78"/>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70"/>
    </row>
    <row r="507" spans="1:25" ht="19" customHeight="1" x14ac:dyDescent="0.2">
      <c r="A507" s="78"/>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70"/>
    </row>
    <row r="508" spans="1:25" ht="19" customHeight="1" x14ac:dyDescent="0.2">
      <c r="A508" s="78"/>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70"/>
    </row>
    <row r="509" spans="1:25" ht="19" customHeight="1" x14ac:dyDescent="0.2">
      <c r="A509" s="78"/>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70"/>
    </row>
    <row r="510" spans="1:25" ht="19" customHeight="1" x14ac:dyDescent="0.2">
      <c r="A510" s="78"/>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70"/>
    </row>
    <row r="511" spans="1:25" ht="19" customHeight="1" x14ac:dyDescent="0.2">
      <c r="A511" s="78"/>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70"/>
    </row>
    <row r="512" spans="1:25" ht="19" customHeight="1" x14ac:dyDescent="0.2">
      <c r="A512" s="78"/>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70"/>
    </row>
    <row r="513" spans="1:25" ht="19" customHeight="1" x14ac:dyDescent="0.2">
      <c r="A513" s="78"/>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70"/>
    </row>
    <row r="514" spans="1:25" ht="19" customHeight="1" x14ac:dyDescent="0.2">
      <c r="A514" s="78"/>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70"/>
    </row>
    <row r="515" spans="1:25" ht="19" customHeight="1" x14ac:dyDescent="0.2">
      <c r="A515" s="78"/>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70"/>
    </row>
    <row r="516" spans="1:25" ht="19" customHeight="1" x14ac:dyDescent="0.2">
      <c r="A516" s="78"/>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70"/>
    </row>
    <row r="517" spans="1:25" ht="19" customHeight="1" x14ac:dyDescent="0.2">
      <c r="A517" s="78"/>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70"/>
    </row>
    <row r="518" spans="1:25" ht="19" customHeight="1" x14ac:dyDescent="0.2">
      <c r="A518" s="78"/>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70"/>
    </row>
    <row r="519" spans="1:25" ht="19" customHeight="1" x14ac:dyDescent="0.2">
      <c r="A519" s="78"/>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70"/>
    </row>
    <row r="520" spans="1:25" ht="19" customHeight="1" x14ac:dyDescent="0.2">
      <c r="A520" s="78"/>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70"/>
    </row>
    <row r="521" spans="1:25" ht="19" customHeight="1" x14ac:dyDescent="0.2">
      <c r="A521" s="78"/>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70"/>
    </row>
    <row r="522" spans="1:25" ht="19" customHeight="1" x14ac:dyDescent="0.2">
      <c r="A522" s="78"/>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70"/>
    </row>
    <row r="523" spans="1:25" ht="19" customHeight="1" x14ac:dyDescent="0.2">
      <c r="A523" s="78"/>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70"/>
    </row>
    <row r="524" spans="1:25" ht="19" customHeight="1" x14ac:dyDescent="0.2">
      <c r="A524" s="78"/>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70"/>
    </row>
    <row r="525" spans="1:25" ht="19" customHeight="1" x14ac:dyDescent="0.2">
      <c r="A525" s="78"/>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70"/>
    </row>
    <row r="526" spans="1:25" ht="19" customHeight="1" x14ac:dyDescent="0.2">
      <c r="A526" s="78"/>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70"/>
    </row>
    <row r="527" spans="1:25" ht="19" customHeight="1" x14ac:dyDescent="0.2">
      <c r="A527" s="78"/>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70"/>
    </row>
    <row r="528" spans="1:25" ht="19" customHeight="1" x14ac:dyDescent="0.2">
      <c r="A528" s="78"/>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70"/>
    </row>
    <row r="529" spans="1:25" ht="19" customHeight="1" x14ac:dyDescent="0.2">
      <c r="A529" s="78"/>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70"/>
    </row>
    <row r="530" spans="1:25" ht="19" customHeight="1" x14ac:dyDescent="0.2">
      <c r="A530" s="78"/>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70"/>
    </row>
    <row r="531" spans="1:25" ht="19" customHeight="1" x14ac:dyDescent="0.2">
      <c r="A531" s="78"/>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70"/>
    </row>
    <row r="532" spans="1:25" ht="19" customHeight="1" x14ac:dyDescent="0.2">
      <c r="A532" s="78"/>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70"/>
    </row>
    <row r="533" spans="1:25" ht="19" customHeight="1" x14ac:dyDescent="0.2">
      <c r="A533" s="78"/>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70"/>
    </row>
    <row r="534" spans="1:25" ht="19" customHeight="1" x14ac:dyDescent="0.2">
      <c r="A534" s="78"/>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70"/>
    </row>
    <row r="535" spans="1:25" ht="19" customHeight="1" x14ac:dyDescent="0.2">
      <c r="A535" s="78"/>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70"/>
    </row>
    <row r="536" spans="1:25" ht="19" customHeight="1" x14ac:dyDescent="0.2">
      <c r="A536" s="78"/>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70"/>
    </row>
    <row r="537" spans="1:25" ht="19" customHeight="1" x14ac:dyDescent="0.2">
      <c r="A537" s="78"/>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70"/>
    </row>
    <row r="538" spans="1:25" ht="19" customHeight="1" x14ac:dyDescent="0.2">
      <c r="A538" s="78"/>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70"/>
    </row>
    <row r="539" spans="1:25" ht="19" customHeight="1" x14ac:dyDescent="0.2">
      <c r="A539" s="78"/>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70"/>
    </row>
    <row r="540" spans="1:25" ht="19" customHeight="1" x14ac:dyDescent="0.2">
      <c r="A540" s="78"/>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70"/>
    </row>
    <row r="541" spans="1:25" ht="19" customHeight="1" x14ac:dyDescent="0.2">
      <c r="A541" s="78"/>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70"/>
    </row>
    <row r="542" spans="1:25" ht="19" customHeight="1" x14ac:dyDescent="0.2">
      <c r="A542" s="78"/>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70"/>
    </row>
    <row r="543" spans="1:25" ht="19" customHeight="1" x14ac:dyDescent="0.2">
      <c r="A543" s="78"/>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70"/>
    </row>
    <row r="544" spans="1:25" ht="19" customHeight="1" x14ac:dyDescent="0.2">
      <c r="A544" s="78"/>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70"/>
    </row>
    <row r="545" spans="1:25" ht="19" customHeight="1" x14ac:dyDescent="0.2">
      <c r="A545" s="78"/>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70"/>
    </row>
    <row r="546" spans="1:25" ht="19" customHeight="1" x14ac:dyDescent="0.2">
      <c r="A546" s="78"/>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70"/>
    </row>
    <row r="547" spans="1:25" ht="19" customHeight="1" x14ac:dyDescent="0.2">
      <c r="A547" s="78"/>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70"/>
    </row>
    <row r="548" spans="1:25" ht="19" customHeight="1" x14ac:dyDescent="0.2">
      <c r="A548" s="78"/>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70"/>
    </row>
    <row r="549" spans="1:25" ht="19" customHeight="1" x14ac:dyDescent="0.2">
      <c r="A549" s="78"/>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70"/>
    </row>
    <row r="550" spans="1:25" ht="19" customHeight="1" x14ac:dyDescent="0.2">
      <c r="A550" s="78"/>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70"/>
    </row>
    <row r="551" spans="1:25" ht="19" customHeight="1" x14ac:dyDescent="0.2">
      <c r="A551" s="78"/>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70"/>
    </row>
    <row r="552" spans="1:25" ht="19" customHeight="1" x14ac:dyDescent="0.2">
      <c r="A552" s="78"/>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70"/>
    </row>
    <row r="553" spans="1:25" ht="19" customHeight="1" x14ac:dyDescent="0.2">
      <c r="A553" s="78"/>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70"/>
    </row>
    <row r="554" spans="1:25" ht="19" customHeight="1" x14ac:dyDescent="0.2">
      <c r="A554" s="78"/>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70"/>
    </row>
    <row r="555" spans="1:25" ht="19" customHeight="1" x14ac:dyDescent="0.2">
      <c r="A555" s="78"/>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70"/>
    </row>
    <row r="556" spans="1:25" ht="19" customHeight="1" x14ac:dyDescent="0.2">
      <c r="A556" s="78"/>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70"/>
    </row>
    <row r="557" spans="1:25" ht="19" customHeight="1" x14ac:dyDescent="0.2">
      <c r="A557" s="78"/>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70"/>
    </row>
    <row r="558" spans="1:25" ht="19" customHeight="1" x14ac:dyDescent="0.2">
      <c r="A558" s="78"/>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70"/>
    </row>
    <row r="559" spans="1:25" ht="19" customHeight="1" x14ac:dyDescent="0.2">
      <c r="A559" s="78"/>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70"/>
    </row>
    <row r="560" spans="1:25" ht="19" customHeight="1" x14ac:dyDescent="0.2">
      <c r="A560" s="78"/>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70"/>
    </row>
    <row r="561" spans="1:25" ht="19" customHeight="1" x14ac:dyDescent="0.2">
      <c r="A561" s="78"/>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70"/>
    </row>
    <row r="562" spans="1:25" ht="19" customHeight="1" x14ac:dyDescent="0.2">
      <c r="A562" s="78"/>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70"/>
    </row>
    <row r="563" spans="1:25" ht="19" customHeight="1" x14ac:dyDescent="0.2">
      <c r="A563" s="78"/>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70"/>
    </row>
    <row r="564" spans="1:25" ht="19" customHeight="1" x14ac:dyDescent="0.2">
      <c r="A564" s="78"/>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70"/>
    </row>
    <row r="565" spans="1:25" ht="19" customHeight="1" x14ac:dyDescent="0.2">
      <c r="A565" s="78"/>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70"/>
    </row>
    <row r="566" spans="1:25" ht="19" customHeight="1" x14ac:dyDescent="0.2">
      <c r="A566" s="78"/>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70"/>
    </row>
    <row r="567" spans="1:25" ht="19" customHeight="1" x14ac:dyDescent="0.2">
      <c r="A567" s="78"/>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70"/>
    </row>
    <row r="568" spans="1:25" ht="19" customHeight="1" x14ac:dyDescent="0.2">
      <c r="A568" s="78"/>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70"/>
    </row>
    <row r="569" spans="1:25" ht="19" customHeight="1" x14ac:dyDescent="0.2">
      <c r="A569" s="78"/>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70"/>
    </row>
    <row r="570" spans="1:25" ht="19" customHeight="1" x14ac:dyDescent="0.2">
      <c r="A570" s="78"/>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70"/>
    </row>
    <row r="571" spans="1:25" ht="19" customHeight="1" x14ac:dyDescent="0.2">
      <c r="A571" s="78"/>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70"/>
    </row>
    <row r="572" spans="1:25" ht="19" customHeight="1" x14ac:dyDescent="0.2">
      <c r="A572" s="78"/>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70"/>
    </row>
    <row r="573" spans="1:25" ht="19" customHeight="1" x14ac:dyDescent="0.2">
      <c r="A573" s="78"/>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70"/>
    </row>
    <row r="574" spans="1:25" ht="19" customHeight="1" x14ac:dyDescent="0.2">
      <c r="A574" s="78"/>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70"/>
    </row>
    <row r="575" spans="1:25" ht="19" customHeight="1" x14ac:dyDescent="0.2">
      <c r="A575" s="78"/>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70"/>
    </row>
    <row r="576" spans="1:25" ht="19" customHeight="1" x14ac:dyDescent="0.2">
      <c r="A576" s="78"/>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70"/>
    </row>
    <row r="577" spans="1:25" ht="19" customHeight="1" x14ac:dyDescent="0.2">
      <c r="A577" s="78"/>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70"/>
    </row>
    <row r="578" spans="1:25" ht="19" customHeight="1" x14ac:dyDescent="0.2">
      <c r="A578" s="78"/>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70"/>
    </row>
    <row r="579" spans="1:25" ht="19" customHeight="1" x14ac:dyDescent="0.2">
      <c r="A579" s="78"/>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70"/>
    </row>
    <row r="580" spans="1:25" ht="19" customHeight="1" x14ac:dyDescent="0.2">
      <c r="A580" s="78"/>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70"/>
    </row>
    <row r="581" spans="1:25" ht="19" customHeight="1" x14ac:dyDescent="0.2">
      <c r="A581" s="78"/>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70"/>
    </row>
    <row r="582" spans="1:25" ht="19" customHeight="1" x14ac:dyDescent="0.2">
      <c r="A582" s="78"/>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70"/>
    </row>
    <row r="583" spans="1:25" ht="19" customHeight="1" x14ac:dyDescent="0.2">
      <c r="A583" s="78"/>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70"/>
    </row>
    <row r="584" spans="1:25" ht="19" customHeight="1" x14ac:dyDescent="0.2">
      <c r="A584" s="78"/>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70"/>
    </row>
    <row r="585" spans="1:25" ht="19" customHeight="1" x14ac:dyDescent="0.2">
      <c r="A585" s="78"/>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70"/>
    </row>
    <row r="586" spans="1:25" ht="19" customHeight="1" x14ac:dyDescent="0.2">
      <c r="A586" s="78"/>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70"/>
    </row>
    <row r="587" spans="1:25" ht="19" customHeight="1" x14ac:dyDescent="0.2">
      <c r="A587" s="78"/>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70"/>
    </row>
    <row r="588" spans="1:25" ht="19" customHeight="1" x14ac:dyDescent="0.2">
      <c r="A588" s="78"/>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70"/>
    </row>
    <row r="589" spans="1:25" ht="19" customHeight="1" x14ac:dyDescent="0.2">
      <c r="A589" s="78"/>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70"/>
    </row>
    <row r="590" spans="1:25" ht="19" customHeight="1" x14ac:dyDescent="0.2">
      <c r="A590" s="78"/>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70"/>
    </row>
    <row r="591" spans="1:25" ht="19" customHeight="1" x14ac:dyDescent="0.2">
      <c r="A591" s="78"/>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70"/>
    </row>
    <row r="592" spans="1:25" ht="19" customHeight="1" x14ac:dyDescent="0.2">
      <c r="A592" s="78"/>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70"/>
    </row>
    <row r="593" spans="1:25" ht="19" customHeight="1" x14ac:dyDescent="0.2">
      <c r="A593" s="78"/>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70"/>
    </row>
    <row r="594" spans="1:25" ht="19" customHeight="1" x14ac:dyDescent="0.2">
      <c r="A594" s="78"/>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70"/>
    </row>
    <row r="595" spans="1:25" ht="19" customHeight="1" x14ac:dyDescent="0.2">
      <c r="A595" s="78"/>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70"/>
    </row>
    <row r="596" spans="1:25" ht="19" customHeight="1" x14ac:dyDescent="0.2">
      <c r="A596" s="78"/>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70"/>
    </row>
    <row r="597" spans="1:25" ht="19" customHeight="1" x14ac:dyDescent="0.2">
      <c r="A597" s="78"/>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70"/>
    </row>
    <row r="598" spans="1:25" ht="19" customHeight="1" x14ac:dyDescent="0.2">
      <c r="A598" s="78"/>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70"/>
    </row>
    <row r="599" spans="1:25" ht="19" customHeight="1" x14ac:dyDescent="0.2">
      <c r="A599" s="78"/>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70"/>
    </row>
    <row r="600" spans="1:25" ht="19" customHeight="1" x14ac:dyDescent="0.2">
      <c r="A600" s="78"/>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70"/>
    </row>
    <row r="601" spans="1:25" ht="19" customHeight="1" x14ac:dyDescent="0.2">
      <c r="A601" s="78"/>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70"/>
    </row>
    <row r="602" spans="1:25" ht="19" customHeight="1" x14ac:dyDescent="0.2">
      <c r="A602" s="78"/>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70"/>
    </row>
    <row r="603" spans="1:25" ht="19" customHeight="1" x14ac:dyDescent="0.2">
      <c r="A603" s="78"/>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70"/>
    </row>
    <row r="604" spans="1:25" ht="19" customHeight="1" x14ac:dyDescent="0.2">
      <c r="A604" s="78"/>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70"/>
    </row>
    <row r="605" spans="1:25" ht="19" customHeight="1" x14ac:dyDescent="0.2">
      <c r="A605" s="78"/>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70"/>
    </row>
    <row r="606" spans="1:25" ht="19" customHeight="1" x14ac:dyDescent="0.2">
      <c r="A606" s="78"/>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70"/>
    </row>
    <row r="607" spans="1:25" ht="19" customHeight="1" x14ac:dyDescent="0.2">
      <c r="A607" s="78"/>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70"/>
    </row>
    <row r="608" spans="1:25" ht="19" customHeight="1" x14ac:dyDescent="0.2">
      <c r="A608" s="78"/>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70"/>
    </row>
    <row r="609" spans="1:25" ht="19" customHeight="1" x14ac:dyDescent="0.2">
      <c r="A609" s="78"/>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70"/>
    </row>
    <row r="610" spans="1:25" ht="19" customHeight="1" x14ac:dyDescent="0.2">
      <c r="A610" s="78"/>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70"/>
    </row>
    <row r="611" spans="1:25" ht="19" customHeight="1" x14ac:dyDescent="0.2">
      <c r="A611" s="78"/>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70"/>
    </row>
    <row r="612" spans="1:25" ht="19" customHeight="1" x14ac:dyDescent="0.2">
      <c r="A612" s="78"/>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70"/>
    </row>
    <row r="613" spans="1:25" ht="19" customHeight="1" x14ac:dyDescent="0.2">
      <c r="A613" s="78"/>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70"/>
    </row>
    <row r="614" spans="1:25" ht="19" customHeight="1" x14ac:dyDescent="0.2">
      <c r="A614" s="78"/>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70"/>
    </row>
    <row r="615" spans="1:25" ht="19" customHeight="1" x14ac:dyDescent="0.2">
      <c r="A615" s="78"/>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70"/>
    </row>
    <row r="616" spans="1:25" ht="19" customHeight="1" x14ac:dyDescent="0.2">
      <c r="A616" s="78"/>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70"/>
    </row>
    <row r="617" spans="1:25" ht="19" customHeight="1" x14ac:dyDescent="0.2">
      <c r="A617" s="78"/>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70"/>
    </row>
    <row r="618" spans="1:25" ht="19" customHeight="1" x14ac:dyDescent="0.2">
      <c r="A618" s="78"/>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70"/>
    </row>
    <row r="619" spans="1:25" ht="19" customHeight="1" x14ac:dyDescent="0.2">
      <c r="A619" s="78"/>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70"/>
    </row>
    <row r="620" spans="1:25" ht="19.5" customHeight="1" x14ac:dyDescent="0.2">
      <c r="A620" s="111"/>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3"/>
    </row>
  </sheetData>
  <sortState xmlns:xlrd2="http://schemas.microsoft.com/office/spreadsheetml/2017/richdata2" ref="A47:Q62">
    <sortCondition ref="N47:N62"/>
    <sortCondition descending="1" ref="F47:F62"/>
  </sortState>
  <mergeCells count="2">
    <mergeCell ref="C44:X44"/>
    <mergeCell ref="A1:X1"/>
  </mergeCells>
  <phoneticPr fontId="13" type="noConversion"/>
  <pageMargins left="0.75" right="0.75" top="1" bottom="1" header="0.5" footer="0.5"/>
  <pageSetup orientation="landscape"/>
  <headerFooter>
    <oddFooter>&amp;C&amp;"Geneva,Regular"&amp;10&amp;K000000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35"/>
  <sheetViews>
    <sheetView showGridLines="0" workbookViewId="0">
      <selection activeCell="V34" sqref="V34"/>
    </sheetView>
  </sheetViews>
  <sheetFormatPr baseColWidth="10" defaultColWidth="8.125" defaultRowHeight="13" customHeight="1" x14ac:dyDescent="0.2"/>
  <cols>
    <col min="1" max="1" width="13" style="5" customWidth="1"/>
    <col min="2" max="2" width="2.375" style="5" bestFit="1" customWidth="1"/>
    <col min="3" max="3" width="1.75" style="5" customWidth="1"/>
    <col min="4" max="4" width="1.375" style="5" customWidth="1"/>
    <col min="5" max="5" width="3.625" style="5" customWidth="1"/>
    <col min="6" max="6" width="4.375" style="5" bestFit="1" customWidth="1"/>
    <col min="7" max="9" width="2.375" style="5" bestFit="1" customWidth="1"/>
    <col min="10" max="10" width="2" style="5" customWidth="1"/>
    <col min="11" max="11" width="2.75" style="5" customWidth="1"/>
    <col min="12" max="12" width="3" style="5" customWidth="1"/>
    <col min="13" max="13" width="2.375" style="5" customWidth="1"/>
    <col min="14" max="14" width="3.625" style="5" customWidth="1"/>
    <col min="15" max="15" width="3.25" style="5" customWidth="1"/>
    <col min="16" max="17" width="3" style="5" customWidth="1"/>
    <col min="18" max="18" width="2.625" style="5" customWidth="1"/>
    <col min="19" max="19" width="1.375" style="5" customWidth="1"/>
    <col min="20" max="20" width="2.125" style="5" customWidth="1"/>
    <col min="21" max="21" width="1.5" style="5" customWidth="1"/>
    <col min="22" max="23" width="2.125" style="5" customWidth="1"/>
    <col min="24" max="256" width="8.125" customWidth="1"/>
  </cols>
  <sheetData>
    <row r="1" spans="1:23" ht="21" customHeight="1" x14ac:dyDescent="0.2">
      <c r="A1" s="200" t="s">
        <v>128</v>
      </c>
      <c r="B1" s="202"/>
      <c r="C1" s="202"/>
      <c r="D1" s="202"/>
      <c r="E1" s="202"/>
      <c r="F1" s="202"/>
      <c r="G1" s="202"/>
      <c r="H1" s="202"/>
      <c r="I1" s="202"/>
      <c r="J1" s="202"/>
      <c r="K1" s="202"/>
      <c r="L1" s="202"/>
      <c r="M1" s="202"/>
      <c r="N1" s="202"/>
      <c r="O1" s="202"/>
      <c r="P1" s="202"/>
      <c r="Q1" s="202"/>
      <c r="R1" s="202"/>
      <c r="S1" s="202"/>
      <c r="T1" s="202"/>
      <c r="U1" s="202"/>
      <c r="V1" s="202"/>
      <c r="W1" s="14"/>
    </row>
    <row r="2" spans="1:23" ht="19" customHeight="1" x14ac:dyDescent="0.2">
      <c r="A2" s="21" t="s">
        <v>32</v>
      </c>
      <c r="B2" s="13"/>
      <c r="C2" s="13"/>
      <c r="D2" s="13"/>
      <c r="E2" s="13"/>
      <c r="F2" s="13"/>
      <c r="G2" s="13"/>
      <c r="H2" s="13"/>
      <c r="I2" s="13"/>
      <c r="J2" s="13"/>
      <c r="K2" s="13"/>
      <c r="L2" s="13"/>
      <c r="M2" s="13"/>
      <c r="N2" s="13"/>
      <c r="O2" s="13"/>
      <c r="P2" s="13"/>
      <c r="Q2" s="13"/>
      <c r="R2" s="13"/>
      <c r="S2" s="13"/>
      <c r="T2" s="13"/>
      <c r="U2" s="13"/>
      <c r="V2" s="14"/>
      <c r="W2" s="14"/>
    </row>
    <row r="3" spans="1:23" ht="19" customHeight="1" x14ac:dyDescent="0.2">
      <c r="A3" s="29" t="s">
        <v>6</v>
      </c>
      <c r="B3" s="16" t="s">
        <v>33</v>
      </c>
      <c r="C3" s="16" t="s">
        <v>34</v>
      </c>
      <c r="D3" s="16" t="s">
        <v>35</v>
      </c>
      <c r="E3" s="16" t="s">
        <v>36</v>
      </c>
      <c r="F3" s="16" t="s">
        <v>37</v>
      </c>
      <c r="G3" s="16" t="s">
        <v>8</v>
      </c>
      <c r="H3" s="16" t="s">
        <v>9</v>
      </c>
      <c r="I3" s="16" t="s">
        <v>14</v>
      </c>
      <c r="J3" s="16" t="s">
        <v>15</v>
      </c>
      <c r="K3" s="16" t="s">
        <v>16</v>
      </c>
      <c r="L3" s="16" t="s">
        <v>38</v>
      </c>
      <c r="M3" s="16" t="s">
        <v>39</v>
      </c>
      <c r="N3" s="16" t="s">
        <v>40</v>
      </c>
      <c r="O3" s="16" t="s">
        <v>41</v>
      </c>
      <c r="P3" s="16" t="s">
        <v>7</v>
      </c>
      <c r="Q3" s="16" t="s">
        <v>42</v>
      </c>
      <c r="R3" s="30"/>
      <c r="S3" s="30"/>
      <c r="T3" s="23"/>
      <c r="U3" s="16" t="s">
        <v>25</v>
      </c>
      <c r="V3" s="48" t="s">
        <v>26</v>
      </c>
      <c r="W3" s="48" t="s">
        <v>27</v>
      </c>
    </row>
    <row r="4" spans="1:23" ht="19" customHeight="1" x14ac:dyDescent="0.2">
      <c r="A4" s="130" t="s">
        <v>134</v>
      </c>
      <c r="B4" s="19">
        <v>1</v>
      </c>
      <c r="C4" s="19"/>
      <c r="D4" s="19"/>
      <c r="E4" s="19">
        <v>1</v>
      </c>
      <c r="F4" s="19">
        <v>3</v>
      </c>
      <c r="G4" s="19">
        <v>0</v>
      </c>
      <c r="H4" s="19">
        <v>2</v>
      </c>
      <c r="I4" s="19">
        <v>2</v>
      </c>
      <c r="J4" s="19">
        <v>0</v>
      </c>
      <c r="K4" s="19">
        <v>0</v>
      </c>
      <c r="L4" s="19">
        <v>0</v>
      </c>
      <c r="M4" s="19">
        <v>0</v>
      </c>
      <c r="N4" s="19"/>
      <c r="O4" s="19"/>
      <c r="P4" s="19">
        <v>11</v>
      </c>
      <c r="Q4" s="19">
        <v>25</v>
      </c>
      <c r="R4" s="19"/>
      <c r="S4" s="19"/>
      <c r="T4" s="19"/>
      <c r="U4" s="19"/>
      <c r="V4" s="19"/>
      <c r="W4" s="65"/>
    </row>
    <row r="5" spans="1:23" ht="19" customHeight="1" x14ac:dyDescent="0.2">
      <c r="A5" s="130" t="s">
        <v>143</v>
      </c>
      <c r="B5" s="14">
        <v>1</v>
      </c>
      <c r="C5" s="14"/>
      <c r="D5" s="14"/>
      <c r="E5" s="14"/>
      <c r="F5" s="14">
        <v>1</v>
      </c>
      <c r="G5" s="14">
        <v>1</v>
      </c>
      <c r="H5" s="14">
        <v>1</v>
      </c>
      <c r="I5" s="14">
        <v>1</v>
      </c>
      <c r="J5" s="14">
        <v>2</v>
      </c>
      <c r="K5" s="14"/>
      <c r="L5" s="14"/>
      <c r="M5" s="14">
        <v>1</v>
      </c>
      <c r="N5" s="14"/>
      <c r="O5" s="14"/>
      <c r="P5" s="14">
        <v>6</v>
      </c>
      <c r="Q5" s="14">
        <v>18</v>
      </c>
      <c r="R5" s="14"/>
      <c r="S5" s="14"/>
      <c r="T5" s="14"/>
      <c r="U5" s="14"/>
      <c r="V5" s="14"/>
      <c r="W5" s="14"/>
    </row>
    <row r="6" spans="1:23" ht="19" customHeight="1" x14ac:dyDescent="0.2">
      <c r="A6" s="129" t="s">
        <v>144</v>
      </c>
      <c r="B6" s="14">
        <v>1</v>
      </c>
      <c r="C6" s="14"/>
      <c r="D6" s="14"/>
      <c r="E6" s="14"/>
      <c r="F6" s="14">
        <v>0.33</v>
      </c>
      <c r="G6" s="14">
        <v>0</v>
      </c>
      <c r="H6" s="14">
        <v>0</v>
      </c>
      <c r="I6" s="14">
        <v>1</v>
      </c>
      <c r="J6" s="14">
        <v>1</v>
      </c>
      <c r="K6" s="14"/>
      <c r="L6" s="14"/>
      <c r="M6" s="14">
        <v>0</v>
      </c>
      <c r="N6" s="14"/>
      <c r="O6" s="14"/>
      <c r="P6" s="14">
        <v>2</v>
      </c>
      <c r="Q6" s="14">
        <v>12</v>
      </c>
      <c r="R6" s="14"/>
      <c r="S6" s="14"/>
      <c r="T6" s="14"/>
      <c r="U6" s="14"/>
      <c r="V6" s="14"/>
      <c r="W6" s="14"/>
    </row>
    <row r="7" spans="1:23" ht="19" customHeight="1" x14ac:dyDescent="0.2">
      <c r="A7" s="129" t="s">
        <v>145</v>
      </c>
      <c r="B7" s="14">
        <v>1</v>
      </c>
      <c r="C7" s="14"/>
      <c r="D7" s="14"/>
      <c r="E7" s="14">
        <v>1</v>
      </c>
      <c r="F7" s="14">
        <v>1</v>
      </c>
      <c r="G7" s="14">
        <v>0</v>
      </c>
      <c r="H7" s="14">
        <v>2</v>
      </c>
      <c r="I7" s="14">
        <v>1</v>
      </c>
      <c r="J7" s="14"/>
      <c r="K7" s="14"/>
      <c r="L7" s="14"/>
      <c r="M7" s="14">
        <v>0</v>
      </c>
      <c r="N7" s="14"/>
      <c r="O7" s="14"/>
      <c r="P7" s="14"/>
      <c r="Q7" s="14">
        <v>13</v>
      </c>
      <c r="S7" s="14"/>
      <c r="T7" s="14"/>
      <c r="U7" s="14"/>
      <c r="V7" s="14"/>
      <c r="W7" s="14"/>
    </row>
    <row r="8" spans="1:23" ht="19" customHeight="1" x14ac:dyDescent="0.2">
      <c r="A8" s="129" t="s">
        <v>148</v>
      </c>
      <c r="B8" s="14">
        <v>1</v>
      </c>
      <c r="C8" s="14"/>
      <c r="D8" s="14"/>
      <c r="E8" s="14"/>
      <c r="F8" s="14">
        <v>2</v>
      </c>
      <c r="G8" s="14">
        <v>2</v>
      </c>
      <c r="H8" s="14">
        <v>1</v>
      </c>
      <c r="I8" s="14">
        <v>4</v>
      </c>
      <c r="J8" s="14">
        <v>2</v>
      </c>
      <c r="K8" s="14">
        <v>1</v>
      </c>
      <c r="L8" s="14"/>
      <c r="M8" s="14">
        <v>0</v>
      </c>
      <c r="N8" s="14"/>
      <c r="O8" s="14"/>
      <c r="P8" s="14">
        <v>11</v>
      </c>
      <c r="Q8" s="14">
        <v>42</v>
      </c>
      <c r="R8" s="14"/>
      <c r="S8" s="14"/>
      <c r="T8" s="14"/>
      <c r="U8" s="14"/>
      <c r="V8" s="14"/>
      <c r="W8" s="14"/>
    </row>
    <row r="9" spans="1:23" ht="19" customHeight="1" x14ac:dyDescent="0.2">
      <c r="A9" s="14"/>
      <c r="B9" s="14"/>
      <c r="C9" s="14"/>
      <c r="D9" s="14"/>
      <c r="E9" s="14"/>
      <c r="F9" s="14"/>
      <c r="G9" s="14"/>
      <c r="H9" s="14"/>
      <c r="I9" s="14"/>
      <c r="J9" s="14"/>
      <c r="K9" s="14"/>
      <c r="L9" s="14"/>
      <c r="M9" s="14"/>
      <c r="N9" s="14"/>
      <c r="O9" s="14"/>
      <c r="P9" s="14"/>
      <c r="Q9" s="14"/>
      <c r="R9" s="14"/>
      <c r="S9" s="14"/>
      <c r="T9" s="14"/>
      <c r="U9" s="14"/>
      <c r="V9" s="14"/>
      <c r="W9" s="14"/>
    </row>
    <row r="10" spans="1:23" ht="19" customHeight="1" x14ac:dyDescent="0.2">
      <c r="A10" s="9"/>
      <c r="B10" s="14"/>
      <c r="C10" s="14"/>
      <c r="D10" s="14"/>
      <c r="E10" s="14"/>
      <c r="F10" s="14"/>
      <c r="G10" s="14"/>
      <c r="H10" s="14"/>
      <c r="I10" s="14"/>
      <c r="J10" s="14"/>
      <c r="K10" s="14"/>
      <c r="L10" s="14"/>
      <c r="M10" s="14"/>
      <c r="N10" s="14"/>
      <c r="O10" s="14"/>
      <c r="P10" s="14"/>
      <c r="Q10" s="14"/>
      <c r="R10" s="14"/>
      <c r="S10" s="14"/>
      <c r="T10" s="14"/>
      <c r="U10" s="14"/>
      <c r="V10" s="14"/>
      <c r="W10" s="14"/>
    </row>
    <row r="11" spans="1:23" ht="19" customHeight="1" x14ac:dyDescent="0.2">
      <c r="A11" s="28"/>
      <c r="B11" s="13"/>
      <c r="C11" s="13"/>
      <c r="D11" s="13"/>
      <c r="E11" s="43"/>
      <c r="F11" s="13"/>
      <c r="G11" s="13"/>
      <c r="H11" s="13"/>
      <c r="I11" s="13"/>
      <c r="J11" s="13"/>
      <c r="K11" s="13"/>
      <c r="L11" s="44"/>
      <c r="M11" s="13"/>
      <c r="N11" s="13"/>
      <c r="O11" s="13"/>
      <c r="P11" s="13"/>
      <c r="Q11" s="13"/>
      <c r="R11" s="13"/>
      <c r="S11" s="14"/>
      <c r="T11" s="13"/>
      <c r="U11" s="13"/>
      <c r="V11" s="13"/>
      <c r="W11" s="14"/>
    </row>
    <row r="12" spans="1:23" ht="19" customHeight="1" x14ac:dyDescent="0.2">
      <c r="A12" s="28"/>
      <c r="B12" s="13"/>
      <c r="C12" s="13"/>
      <c r="D12" s="13"/>
      <c r="E12" s="43"/>
      <c r="F12" s="13"/>
      <c r="G12" s="13"/>
      <c r="H12" s="13"/>
      <c r="I12" s="13"/>
      <c r="J12" s="13"/>
      <c r="K12" s="13"/>
      <c r="L12" s="44"/>
      <c r="M12" s="13"/>
      <c r="N12" s="13"/>
      <c r="O12" s="13"/>
      <c r="P12" s="13"/>
      <c r="Q12" s="13"/>
      <c r="R12" s="13"/>
      <c r="S12" s="14"/>
      <c r="T12" s="13"/>
      <c r="U12" s="13"/>
      <c r="V12" s="13"/>
      <c r="W12" s="14"/>
    </row>
    <row r="13" spans="1:23" ht="19" customHeight="1" x14ac:dyDescent="0.2">
      <c r="A13" s="28"/>
      <c r="B13" s="13"/>
      <c r="C13" s="13"/>
      <c r="D13" s="13"/>
      <c r="E13" s="43"/>
      <c r="F13" s="13"/>
      <c r="G13" s="13"/>
      <c r="H13" s="13"/>
      <c r="I13" s="13"/>
      <c r="J13" s="13"/>
      <c r="K13" s="13"/>
      <c r="L13" s="44"/>
      <c r="M13" s="13"/>
      <c r="N13" s="13"/>
      <c r="O13" s="13"/>
      <c r="P13" s="13"/>
      <c r="Q13" s="13"/>
      <c r="R13" s="13"/>
      <c r="S13" s="14"/>
      <c r="T13" s="13"/>
      <c r="U13" s="13"/>
      <c r="V13" s="13"/>
      <c r="W13" s="14"/>
    </row>
    <row r="14" spans="1:23" ht="19" customHeight="1" x14ac:dyDescent="0.2">
      <c r="A14" s="28"/>
      <c r="B14" s="13"/>
      <c r="C14" s="13"/>
      <c r="D14" s="13"/>
      <c r="E14" s="43"/>
      <c r="F14" s="13"/>
      <c r="G14" s="13"/>
      <c r="H14" s="13"/>
      <c r="I14" s="13"/>
      <c r="J14" s="13"/>
      <c r="K14" s="13"/>
      <c r="L14" s="44"/>
      <c r="M14" s="13"/>
      <c r="N14" s="13"/>
      <c r="O14" s="13"/>
      <c r="P14" s="13"/>
      <c r="Q14" s="13"/>
      <c r="R14" s="13"/>
      <c r="S14" s="14"/>
      <c r="T14" s="13"/>
      <c r="U14" s="13"/>
      <c r="V14" s="13"/>
      <c r="W14" s="14"/>
    </row>
    <row r="15" spans="1:23" ht="19" customHeight="1" x14ac:dyDescent="0.2">
      <c r="A15" s="22"/>
      <c r="B15" s="23"/>
      <c r="C15" s="23"/>
      <c r="D15" s="23"/>
      <c r="E15" s="33"/>
      <c r="F15" s="23"/>
      <c r="G15" s="23"/>
      <c r="H15" s="23"/>
      <c r="I15" s="23"/>
      <c r="J15" s="23"/>
      <c r="K15" s="23"/>
      <c r="L15" s="34"/>
      <c r="M15" s="23"/>
      <c r="N15" s="23"/>
      <c r="O15" s="23"/>
      <c r="P15" s="23"/>
      <c r="Q15" s="23"/>
      <c r="R15" s="23"/>
      <c r="S15" s="25"/>
      <c r="T15" s="23"/>
      <c r="U15" s="23"/>
      <c r="V15" s="23"/>
      <c r="W15" s="25"/>
    </row>
    <row r="16" spans="1:23" ht="19" customHeight="1" x14ac:dyDescent="0.2">
      <c r="A16" s="26" t="s">
        <v>31</v>
      </c>
      <c r="B16" s="20">
        <f t="shared" ref="B16:M16" si="0">SUM(B4:B15)</f>
        <v>5</v>
      </c>
      <c r="C16" s="20">
        <f t="shared" si="0"/>
        <v>0</v>
      </c>
      <c r="D16" s="20">
        <f t="shared" si="0"/>
        <v>0</v>
      </c>
      <c r="E16" s="35">
        <f t="shared" si="0"/>
        <v>2</v>
      </c>
      <c r="F16" s="36">
        <f t="shared" si="0"/>
        <v>7.33</v>
      </c>
      <c r="G16" s="20">
        <f t="shared" si="0"/>
        <v>3</v>
      </c>
      <c r="H16" s="20">
        <f t="shared" si="0"/>
        <v>6</v>
      </c>
      <c r="I16" s="20">
        <f t="shared" si="0"/>
        <v>9</v>
      </c>
      <c r="J16" s="20">
        <f t="shared" si="0"/>
        <v>5</v>
      </c>
      <c r="K16" s="20">
        <f t="shared" si="0"/>
        <v>1</v>
      </c>
      <c r="L16" s="20">
        <f t="shared" si="0"/>
        <v>0</v>
      </c>
      <c r="M16" s="20">
        <f t="shared" si="0"/>
        <v>1</v>
      </c>
      <c r="N16" s="36">
        <f>(M16*7)/F16</f>
        <v>0.95497953615279674</v>
      </c>
      <c r="O16" s="36">
        <f>SUM(H16+J16+K16)/F16</f>
        <v>1.6371077762619373</v>
      </c>
      <c r="P16" s="20">
        <f>SUM(P4:P15)</f>
        <v>30</v>
      </c>
      <c r="Q16" s="20">
        <f>SUM(Q4:Q15)</f>
        <v>110</v>
      </c>
      <c r="R16" s="20">
        <f>SUM(R4:R15)</f>
        <v>0</v>
      </c>
      <c r="S16" s="19"/>
      <c r="T16" s="35"/>
      <c r="U16" s="20">
        <f>SUM(U4:U15)</f>
        <v>0</v>
      </c>
      <c r="V16" s="20">
        <f>SUM(V4:V15)</f>
        <v>0</v>
      </c>
      <c r="W16" s="20">
        <f>SUM(W4:W15)</f>
        <v>0</v>
      </c>
    </row>
    <row r="17" spans="1:23" ht="19" customHeight="1" x14ac:dyDescent="0.2">
      <c r="A17" s="28"/>
      <c r="B17" s="13"/>
      <c r="C17" s="13"/>
      <c r="D17" s="13"/>
      <c r="E17" s="13"/>
      <c r="F17" s="13"/>
      <c r="G17" s="13"/>
      <c r="H17" s="13"/>
      <c r="I17" s="13"/>
      <c r="J17" s="13"/>
      <c r="K17" s="13"/>
      <c r="L17" s="13"/>
      <c r="M17" s="13"/>
      <c r="N17" s="13"/>
      <c r="O17" s="13"/>
      <c r="P17" s="13"/>
      <c r="Q17" s="13"/>
      <c r="R17" s="13"/>
      <c r="S17" s="13"/>
      <c r="T17" s="13"/>
      <c r="U17" s="13"/>
      <c r="V17" s="14"/>
      <c r="W17" s="14"/>
    </row>
    <row r="18" spans="1:23" ht="19" customHeight="1" x14ac:dyDescent="0.2">
      <c r="A18" s="38"/>
      <c r="B18" s="14"/>
      <c r="C18" s="14"/>
      <c r="D18" s="14"/>
      <c r="E18" s="14"/>
      <c r="F18" s="14"/>
      <c r="G18" s="14"/>
      <c r="H18" s="14"/>
      <c r="I18" s="14"/>
      <c r="J18" s="14"/>
      <c r="K18" s="14"/>
      <c r="L18" s="14"/>
      <c r="M18" s="14"/>
      <c r="N18" s="14"/>
      <c r="O18" s="14"/>
      <c r="P18" s="14"/>
      <c r="Q18" s="14"/>
      <c r="R18" s="14"/>
      <c r="S18" s="14"/>
      <c r="T18" s="14"/>
      <c r="U18" s="14"/>
      <c r="V18" s="14"/>
      <c r="W18" s="14"/>
    </row>
    <row r="19" spans="1:23" ht="21" customHeight="1" x14ac:dyDescent="0.2">
      <c r="A19" s="200" t="s">
        <v>108</v>
      </c>
      <c r="B19" s="210"/>
      <c r="C19" s="210"/>
      <c r="D19" s="210"/>
      <c r="E19" s="210"/>
      <c r="F19" s="210"/>
      <c r="G19" s="210"/>
      <c r="H19" s="210"/>
      <c r="I19" s="210"/>
      <c r="J19" s="210"/>
      <c r="K19" s="210"/>
      <c r="L19" s="210"/>
      <c r="M19" s="210"/>
      <c r="N19" s="210"/>
      <c r="O19" s="210"/>
      <c r="P19" s="210"/>
      <c r="Q19" s="210"/>
      <c r="R19" s="210"/>
      <c r="S19" s="210"/>
      <c r="T19" s="210"/>
      <c r="U19" s="14"/>
      <c r="V19" s="14"/>
      <c r="W19" s="14"/>
    </row>
    <row r="20" spans="1:23" ht="19" customHeight="1" x14ac:dyDescent="0.2">
      <c r="A20" s="21" t="s">
        <v>32</v>
      </c>
      <c r="B20" s="13"/>
      <c r="C20" s="13"/>
      <c r="D20" s="13"/>
      <c r="E20" s="13"/>
      <c r="F20" s="13"/>
      <c r="G20" s="13"/>
      <c r="H20" s="13"/>
      <c r="I20" s="13"/>
      <c r="J20" s="13"/>
      <c r="K20" s="13"/>
      <c r="L20" s="13"/>
      <c r="M20" s="13"/>
      <c r="N20" s="13"/>
      <c r="O20" s="13"/>
      <c r="P20" s="13"/>
      <c r="Q20" s="13"/>
      <c r="R20" s="13"/>
      <c r="S20" s="13"/>
      <c r="T20" s="13"/>
      <c r="U20" s="14"/>
      <c r="V20" s="14"/>
      <c r="W20" s="14"/>
    </row>
    <row r="21" spans="1:23" ht="19" customHeight="1" x14ac:dyDescent="0.2">
      <c r="A21" s="29" t="s">
        <v>6</v>
      </c>
      <c r="B21" s="16" t="s">
        <v>33</v>
      </c>
      <c r="C21" s="16" t="s">
        <v>34</v>
      </c>
      <c r="D21" s="16" t="s">
        <v>35</v>
      </c>
      <c r="E21" s="16" t="s">
        <v>36</v>
      </c>
      <c r="F21" s="16" t="s">
        <v>37</v>
      </c>
      <c r="G21" s="16" t="s">
        <v>8</v>
      </c>
      <c r="H21" s="16" t="s">
        <v>9</v>
      </c>
      <c r="I21" s="16" t="s">
        <v>14</v>
      </c>
      <c r="J21" s="16" t="s">
        <v>15</v>
      </c>
      <c r="K21" s="16" t="s">
        <v>16</v>
      </c>
      <c r="L21" s="16" t="s">
        <v>38</v>
      </c>
      <c r="M21" s="16" t="s">
        <v>39</v>
      </c>
      <c r="N21" s="16" t="s">
        <v>40</v>
      </c>
      <c r="O21" s="16" t="s">
        <v>41</v>
      </c>
      <c r="P21" s="16" t="s">
        <v>7</v>
      </c>
      <c r="Q21" s="16" t="s">
        <v>42</v>
      </c>
      <c r="R21" s="30"/>
      <c r="S21" s="30"/>
      <c r="T21" s="23"/>
      <c r="U21" s="16" t="s">
        <v>25</v>
      </c>
      <c r="V21" s="48" t="s">
        <v>26</v>
      </c>
      <c r="W21" s="48" t="s">
        <v>27</v>
      </c>
    </row>
    <row r="22" spans="1:23" ht="19" customHeight="1" x14ac:dyDescent="0.2">
      <c r="A22" s="129" t="s">
        <v>130</v>
      </c>
      <c r="B22" s="20">
        <v>1</v>
      </c>
      <c r="C22" s="20"/>
      <c r="D22" s="20"/>
      <c r="E22" s="20"/>
      <c r="F22" s="20">
        <v>4</v>
      </c>
      <c r="G22" s="20">
        <v>0</v>
      </c>
      <c r="H22" s="20">
        <v>1</v>
      </c>
      <c r="I22" s="20">
        <v>6</v>
      </c>
      <c r="J22" s="20">
        <v>1</v>
      </c>
      <c r="K22" s="20"/>
      <c r="L22" s="20"/>
      <c r="M22" s="20">
        <v>0</v>
      </c>
      <c r="N22" s="20"/>
      <c r="O22" s="20"/>
      <c r="P22" s="20"/>
      <c r="Q22" s="20">
        <v>59</v>
      </c>
      <c r="R22" s="20"/>
      <c r="S22" s="20"/>
      <c r="T22" s="20"/>
      <c r="U22" s="20"/>
      <c r="V22" s="20"/>
      <c r="W22" s="20"/>
    </row>
    <row r="23" spans="1:23" ht="19" customHeight="1" x14ac:dyDescent="0.2">
      <c r="A23" s="130" t="s">
        <v>133</v>
      </c>
      <c r="B23" s="12">
        <v>1</v>
      </c>
      <c r="C23" s="12"/>
      <c r="D23" s="12"/>
      <c r="E23" s="12"/>
      <c r="F23" s="12">
        <v>2.33</v>
      </c>
      <c r="G23" s="12">
        <v>3</v>
      </c>
      <c r="H23" s="12">
        <v>8</v>
      </c>
      <c r="I23" s="12">
        <v>3</v>
      </c>
      <c r="J23" s="12">
        <v>0</v>
      </c>
      <c r="K23" s="12">
        <v>0</v>
      </c>
      <c r="L23" s="12">
        <v>0</v>
      </c>
      <c r="M23" s="12">
        <v>3</v>
      </c>
      <c r="N23" s="12"/>
      <c r="O23" s="12"/>
      <c r="P23" s="12">
        <v>15</v>
      </c>
      <c r="Q23" s="12">
        <v>63</v>
      </c>
      <c r="R23" s="12"/>
      <c r="S23" s="12"/>
      <c r="T23" s="12"/>
      <c r="U23" s="12"/>
      <c r="V23" s="12">
        <v>1</v>
      </c>
      <c r="W23" s="12"/>
    </row>
    <row r="24" spans="1:23" ht="19" customHeight="1" x14ac:dyDescent="0.2">
      <c r="A24" s="129" t="s">
        <v>135</v>
      </c>
      <c r="B24" s="12">
        <v>1</v>
      </c>
      <c r="C24" s="12"/>
      <c r="D24" s="12"/>
      <c r="E24" s="12"/>
      <c r="F24" s="12">
        <v>1</v>
      </c>
      <c r="G24" s="12">
        <v>0</v>
      </c>
      <c r="H24" s="12">
        <v>1</v>
      </c>
      <c r="I24" s="12">
        <v>3</v>
      </c>
      <c r="J24" s="12"/>
      <c r="K24" s="12"/>
      <c r="L24" s="12"/>
      <c r="M24" s="12">
        <v>0</v>
      </c>
      <c r="N24" s="12"/>
      <c r="O24" s="12"/>
      <c r="P24" s="12"/>
      <c r="Q24" s="12">
        <v>17</v>
      </c>
      <c r="R24" s="12"/>
      <c r="S24" s="12"/>
      <c r="T24" s="12"/>
      <c r="U24" s="12"/>
      <c r="V24" s="12"/>
      <c r="W24" s="12"/>
    </row>
    <row r="25" spans="1:23" ht="19" customHeight="1" x14ac:dyDescent="0.2">
      <c r="A25" s="130" t="s">
        <v>136</v>
      </c>
      <c r="B25" s="12">
        <v>1</v>
      </c>
      <c r="C25" s="12">
        <v>1</v>
      </c>
      <c r="D25" s="12"/>
      <c r="E25" s="12"/>
      <c r="F25" s="12">
        <v>7</v>
      </c>
      <c r="G25" s="12">
        <v>2</v>
      </c>
      <c r="H25" s="12">
        <v>4</v>
      </c>
      <c r="I25" s="12">
        <v>7</v>
      </c>
      <c r="J25" s="12"/>
      <c r="K25" s="12"/>
      <c r="L25" s="12"/>
      <c r="M25" s="12">
        <v>2</v>
      </c>
      <c r="N25" s="12"/>
      <c r="O25" s="12"/>
      <c r="P25" s="12">
        <v>21</v>
      </c>
      <c r="Q25" s="12">
        <v>88</v>
      </c>
      <c r="R25" s="12"/>
      <c r="S25" s="12"/>
      <c r="T25" s="12"/>
      <c r="U25" s="12"/>
      <c r="V25" s="12">
        <v>1</v>
      </c>
      <c r="W25" s="12"/>
    </row>
    <row r="26" spans="1:23" ht="19" customHeight="1" x14ac:dyDescent="0.2">
      <c r="A26" s="129" t="s">
        <v>138</v>
      </c>
      <c r="B26" s="12">
        <v>1</v>
      </c>
      <c r="C26" s="12">
        <v>1</v>
      </c>
      <c r="D26" s="12"/>
      <c r="E26" s="12"/>
      <c r="F26" s="12">
        <v>5</v>
      </c>
      <c r="G26" s="12">
        <v>1</v>
      </c>
      <c r="H26" s="12">
        <v>0</v>
      </c>
      <c r="I26" s="12">
        <v>7</v>
      </c>
      <c r="J26" s="12">
        <v>1</v>
      </c>
      <c r="K26" s="12">
        <v>1</v>
      </c>
      <c r="L26" s="12"/>
      <c r="M26" s="12">
        <v>0</v>
      </c>
      <c r="N26" s="12"/>
      <c r="O26" s="12"/>
      <c r="P26" s="12">
        <v>18</v>
      </c>
      <c r="Q26" s="12">
        <v>61</v>
      </c>
      <c r="R26" s="12"/>
      <c r="S26" s="12"/>
      <c r="T26" s="12"/>
      <c r="U26" s="12"/>
      <c r="V26" s="12">
        <v>2</v>
      </c>
      <c r="W26" s="12"/>
    </row>
    <row r="27" spans="1:23" ht="17" customHeight="1" x14ac:dyDescent="0.2">
      <c r="A27" s="129" t="s">
        <v>145</v>
      </c>
      <c r="B27" s="12">
        <v>1</v>
      </c>
      <c r="C27" s="12"/>
      <c r="D27" s="12"/>
      <c r="E27" s="12"/>
      <c r="F27" s="12">
        <v>3.33</v>
      </c>
      <c r="G27" s="12">
        <v>6</v>
      </c>
      <c r="H27" s="12">
        <v>5</v>
      </c>
      <c r="I27" s="12">
        <v>7</v>
      </c>
      <c r="J27" s="12">
        <v>3</v>
      </c>
      <c r="K27" s="12">
        <v>2</v>
      </c>
      <c r="L27" s="12"/>
      <c r="M27" s="12">
        <v>6</v>
      </c>
      <c r="N27" s="12"/>
      <c r="O27" s="12"/>
      <c r="P27" s="12"/>
      <c r="Q27" s="12">
        <v>86</v>
      </c>
      <c r="R27" s="12"/>
      <c r="S27" s="12"/>
      <c r="T27" s="12"/>
      <c r="U27" s="12"/>
      <c r="V27" s="12"/>
      <c r="W27" s="12"/>
    </row>
    <row r="28" spans="1:23" ht="19" customHeight="1" x14ac:dyDescent="0.2">
      <c r="A28" s="129" t="s">
        <v>147</v>
      </c>
      <c r="B28" s="12">
        <v>1</v>
      </c>
      <c r="C28" s="12"/>
      <c r="D28" s="12"/>
      <c r="E28" s="12"/>
      <c r="F28" s="12">
        <v>4</v>
      </c>
      <c r="G28" s="12">
        <v>0</v>
      </c>
      <c r="H28" s="12">
        <v>1</v>
      </c>
      <c r="I28" s="12">
        <v>2</v>
      </c>
      <c r="J28" s="12">
        <v>2</v>
      </c>
      <c r="K28" s="12"/>
      <c r="L28" s="12"/>
      <c r="M28" s="12">
        <v>0</v>
      </c>
      <c r="N28" s="12"/>
      <c r="O28" s="12"/>
      <c r="P28" s="12">
        <v>14</v>
      </c>
      <c r="Q28" s="12">
        <v>48</v>
      </c>
      <c r="R28" s="12"/>
      <c r="S28" s="12"/>
      <c r="T28" s="12"/>
      <c r="U28" s="12"/>
      <c r="V28" s="12">
        <v>1</v>
      </c>
      <c r="W28" s="12"/>
    </row>
    <row r="29" spans="1:23" ht="19" customHeight="1" x14ac:dyDescent="0.2">
      <c r="A29" s="130" t="s">
        <v>152</v>
      </c>
      <c r="B29" s="12">
        <v>1</v>
      </c>
      <c r="C29" s="12"/>
      <c r="D29" s="12">
        <v>1</v>
      </c>
      <c r="E29" s="12"/>
      <c r="F29" s="12">
        <v>4.67</v>
      </c>
      <c r="G29" s="12">
        <v>7</v>
      </c>
      <c r="H29" s="12">
        <v>7</v>
      </c>
      <c r="I29" s="12">
        <v>4</v>
      </c>
      <c r="J29" s="12">
        <v>1</v>
      </c>
      <c r="K29" s="12">
        <v>3</v>
      </c>
      <c r="L29" s="12"/>
      <c r="M29" s="12">
        <v>7</v>
      </c>
      <c r="N29" s="12"/>
      <c r="O29" s="12"/>
      <c r="P29" s="12">
        <v>24</v>
      </c>
      <c r="Q29" s="12">
        <v>92</v>
      </c>
      <c r="R29" s="12"/>
      <c r="S29" s="12"/>
      <c r="T29" s="12"/>
      <c r="U29" s="12"/>
      <c r="V29" s="12"/>
      <c r="W29" s="12">
        <v>1</v>
      </c>
    </row>
    <row r="30" spans="1:23" ht="19" customHeight="1" x14ac:dyDescent="0.2">
      <c r="A30" s="130" t="s">
        <v>159</v>
      </c>
      <c r="B30" s="12">
        <v>1</v>
      </c>
      <c r="C30" s="12">
        <v>1</v>
      </c>
      <c r="D30" s="12"/>
      <c r="E30" s="12"/>
      <c r="F30" s="12">
        <v>3</v>
      </c>
      <c r="G30" s="12">
        <v>6</v>
      </c>
      <c r="H30" s="12">
        <v>4</v>
      </c>
      <c r="I30" s="12">
        <v>4</v>
      </c>
      <c r="J30" s="12">
        <v>3</v>
      </c>
      <c r="K30" s="12"/>
      <c r="L30" s="12">
        <v>1</v>
      </c>
      <c r="M30" s="12">
        <v>2</v>
      </c>
      <c r="N30" s="12"/>
      <c r="O30" s="12"/>
      <c r="P30" s="12">
        <v>18</v>
      </c>
      <c r="Q30" s="12">
        <v>68</v>
      </c>
      <c r="R30" s="12"/>
      <c r="S30" s="12"/>
      <c r="T30" s="12"/>
      <c r="U30" s="12"/>
      <c r="V30" s="12">
        <v>1</v>
      </c>
      <c r="W30" s="12"/>
    </row>
    <row r="31" spans="1:23" ht="19" customHeight="1" x14ac:dyDescent="0.2">
      <c r="A31" s="189" t="s">
        <v>147</v>
      </c>
      <c r="B31" s="12">
        <v>1</v>
      </c>
      <c r="C31" s="12"/>
      <c r="D31" s="12"/>
      <c r="E31" s="12"/>
      <c r="F31" s="12">
        <v>2</v>
      </c>
      <c r="G31" s="12">
        <v>2</v>
      </c>
      <c r="H31" s="12">
        <v>3</v>
      </c>
      <c r="I31" s="12">
        <v>0</v>
      </c>
      <c r="J31" s="12">
        <v>3</v>
      </c>
      <c r="K31" s="12"/>
      <c r="L31" s="12"/>
      <c r="M31" s="12">
        <v>2</v>
      </c>
      <c r="N31" s="12"/>
      <c r="O31" s="12"/>
      <c r="P31" s="12">
        <v>13</v>
      </c>
      <c r="Q31" s="12">
        <v>44</v>
      </c>
      <c r="R31" s="12"/>
      <c r="S31" s="12"/>
      <c r="T31" s="12"/>
      <c r="U31" s="12"/>
      <c r="V31" s="12">
        <v>1</v>
      </c>
      <c r="W31" s="12"/>
    </row>
    <row r="32" spans="1:23" ht="19" customHeight="1" x14ac:dyDescent="0.2">
      <c r="A32" s="38" t="s">
        <v>170</v>
      </c>
      <c r="B32" s="14">
        <v>1</v>
      </c>
      <c r="C32" s="14">
        <v>1</v>
      </c>
      <c r="D32" s="14"/>
      <c r="E32" s="14"/>
      <c r="F32" s="14">
        <v>6</v>
      </c>
      <c r="G32" s="14">
        <v>0</v>
      </c>
      <c r="H32" s="14">
        <v>3</v>
      </c>
      <c r="I32" s="14">
        <v>9</v>
      </c>
      <c r="J32" s="14">
        <v>1</v>
      </c>
      <c r="K32" s="14">
        <v>1</v>
      </c>
      <c r="L32" s="14"/>
      <c r="M32" s="14">
        <v>0</v>
      </c>
      <c r="N32" s="14"/>
      <c r="O32" s="14"/>
      <c r="P32" s="14">
        <v>23</v>
      </c>
      <c r="Q32" s="14">
        <v>95</v>
      </c>
      <c r="R32" s="14"/>
      <c r="S32" s="14"/>
      <c r="T32" s="14"/>
      <c r="U32" s="14">
        <v>1</v>
      </c>
      <c r="V32" s="14">
        <v>1</v>
      </c>
      <c r="W32" s="14"/>
    </row>
    <row r="33" spans="1:23" ht="19" customHeight="1" x14ac:dyDescent="0.2">
      <c r="A33" s="129" t="s">
        <v>154</v>
      </c>
      <c r="B33" s="14">
        <v>1</v>
      </c>
      <c r="C33" s="14"/>
      <c r="D33" s="14"/>
      <c r="E33" s="14"/>
      <c r="F33" s="14">
        <v>4</v>
      </c>
      <c r="G33" s="14">
        <v>2</v>
      </c>
      <c r="H33" s="14">
        <v>2</v>
      </c>
      <c r="I33" s="14">
        <v>4</v>
      </c>
      <c r="J33" s="14">
        <v>2</v>
      </c>
      <c r="K33" s="14"/>
      <c r="L33" s="14">
        <v>1</v>
      </c>
      <c r="M33" s="14">
        <v>1</v>
      </c>
      <c r="N33" s="14"/>
      <c r="O33" s="14"/>
      <c r="P33" s="14">
        <v>19</v>
      </c>
      <c r="Q33" s="14">
        <v>63</v>
      </c>
      <c r="R33" s="14"/>
      <c r="S33" s="14"/>
      <c r="T33" s="14"/>
      <c r="U33" s="14"/>
      <c r="V33" s="14">
        <v>2</v>
      </c>
      <c r="W33" s="14"/>
    </row>
    <row r="34" spans="1:23" ht="19" customHeight="1" x14ac:dyDescent="0.2">
      <c r="A34" s="22"/>
      <c r="B34" s="23"/>
      <c r="C34" s="23"/>
      <c r="D34" s="23"/>
      <c r="E34" s="33"/>
      <c r="F34" s="23"/>
      <c r="G34" s="23"/>
      <c r="H34" s="23"/>
      <c r="I34" s="23"/>
      <c r="J34" s="23"/>
      <c r="K34" s="23"/>
      <c r="L34" s="23"/>
      <c r="M34" s="23"/>
      <c r="N34" s="23"/>
      <c r="O34" s="23"/>
      <c r="P34" s="23"/>
      <c r="Q34" s="23"/>
      <c r="R34" s="23"/>
      <c r="S34" s="23"/>
      <c r="T34" s="23"/>
      <c r="U34" s="23"/>
      <c r="V34" s="23"/>
      <c r="W34" s="25"/>
    </row>
    <row r="35" spans="1:23" ht="19" customHeight="1" x14ac:dyDescent="0.2">
      <c r="A35" s="26" t="s">
        <v>31</v>
      </c>
      <c r="B35" s="20">
        <f t="shared" ref="B35:M35" si="1">SUM(B22:B34)</f>
        <v>12</v>
      </c>
      <c r="C35" s="20">
        <f t="shared" si="1"/>
        <v>4</v>
      </c>
      <c r="D35" s="20">
        <f t="shared" si="1"/>
        <v>1</v>
      </c>
      <c r="E35" s="36">
        <f t="shared" si="1"/>
        <v>0</v>
      </c>
      <c r="F35" s="36">
        <f t="shared" si="1"/>
        <v>46.33</v>
      </c>
      <c r="G35" s="20">
        <f t="shared" si="1"/>
        <v>29</v>
      </c>
      <c r="H35" s="20">
        <f t="shared" si="1"/>
        <v>39</v>
      </c>
      <c r="I35" s="20">
        <f t="shared" si="1"/>
        <v>56</v>
      </c>
      <c r="J35" s="20">
        <f t="shared" si="1"/>
        <v>17</v>
      </c>
      <c r="K35" s="20">
        <f t="shared" si="1"/>
        <v>7</v>
      </c>
      <c r="L35" s="20">
        <f t="shared" si="1"/>
        <v>2</v>
      </c>
      <c r="M35" s="20">
        <f t="shared" si="1"/>
        <v>23</v>
      </c>
      <c r="N35" s="36">
        <f>(M35*7)/F35</f>
        <v>3.4750701489315778</v>
      </c>
      <c r="O35" s="36">
        <f>SUM(H35+J35+K35)/F35</f>
        <v>1.3598100582775741</v>
      </c>
      <c r="P35" s="20">
        <f>SUM(P22:P34)</f>
        <v>165</v>
      </c>
      <c r="Q35" s="20">
        <f>SUM(Q22:Q34)</f>
        <v>784</v>
      </c>
      <c r="R35" s="20">
        <f>SUM(R22:R34)</f>
        <v>0</v>
      </c>
      <c r="S35" s="19"/>
      <c r="T35" s="35"/>
      <c r="U35" s="20">
        <f>SUM(U22:U34)</f>
        <v>1</v>
      </c>
      <c r="V35" s="20">
        <f>SUM(V22:V34)</f>
        <v>10</v>
      </c>
      <c r="W35" s="20">
        <f>SUM(W22:W34)</f>
        <v>1</v>
      </c>
    </row>
  </sheetData>
  <mergeCells count="2">
    <mergeCell ref="A1:V1"/>
    <mergeCell ref="A19:T19"/>
  </mergeCells>
  <pageMargins left="0.75" right="0.75" top="1" bottom="1" header="0.5" footer="0.5"/>
  <pageSetup orientation="portrait"/>
  <headerFooter>
    <oddHeader>&amp;L&amp;"Geneva,Regular"&amp;10&amp;K000000PhillyFaulkner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47"/>
  <sheetViews>
    <sheetView showGridLines="0" topLeftCell="A14" workbookViewId="0">
      <selection activeCell="O43" sqref="O43"/>
    </sheetView>
  </sheetViews>
  <sheetFormatPr baseColWidth="10" defaultColWidth="8.125" defaultRowHeight="13" customHeight="1" x14ac:dyDescent="0.2"/>
  <cols>
    <col min="1" max="1" width="13" style="5" customWidth="1"/>
    <col min="2" max="2" width="2.125" style="5" customWidth="1"/>
    <col min="3" max="3" width="1.75" style="5" customWidth="1"/>
    <col min="4" max="4" width="1.375" style="5" customWidth="1"/>
    <col min="5" max="5" width="3.5" style="5" customWidth="1"/>
    <col min="6" max="6" width="3.625" style="5" customWidth="1"/>
    <col min="7" max="8" width="2" style="5" customWidth="1"/>
    <col min="9" max="9" width="1.875" style="5" customWidth="1"/>
    <col min="10" max="10" width="2" style="5" customWidth="1"/>
    <col min="11" max="11" width="2.75" style="5" customWidth="1"/>
    <col min="12" max="12" width="3" style="5" customWidth="1"/>
    <col min="13" max="13" width="2.375" style="5" customWidth="1"/>
    <col min="14" max="14" width="4.125" style="5" bestFit="1" customWidth="1"/>
    <col min="15" max="15" width="3.25" style="5" customWidth="1"/>
    <col min="16" max="16" width="5.375" style="5" customWidth="1"/>
    <col min="17" max="17" width="3.625" style="5" customWidth="1"/>
    <col min="18" max="19" width="2" style="5" customWidth="1"/>
    <col min="20" max="20" width="1.375" style="5" customWidth="1"/>
    <col min="21" max="21" width="2.25" style="5" bestFit="1" customWidth="1"/>
    <col min="22" max="22" width="2.125" style="5" customWidth="1"/>
    <col min="23" max="23" width="4.125" style="5" customWidth="1"/>
    <col min="24" max="24" width="8.125" style="5" customWidth="1"/>
    <col min="25" max="256" width="8.125" customWidth="1"/>
  </cols>
  <sheetData>
    <row r="1" spans="1:24" ht="21" customHeight="1" x14ac:dyDescent="0.2">
      <c r="A1" s="10" t="s">
        <v>76</v>
      </c>
      <c r="B1" s="56"/>
      <c r="C1" s="56"/>
      <c r="D1" s="56"/>
      <c r="E1" s="56"/>
      <c r="F1" s="56"/>
      <c r="G1" s="56"/>
      <c r="H1" s="56"/>
      <c r="I1" s="56"/>
      <c r="J1" s="56"/>
      <c r="K1" s="56"/>
      <c r="L1" s="56"/>
      <c r="M1" s="56"/>
      <c r="N1" s="56"/>
      <c r="O1" s="56"/>
      <c r="P1" s="56"/>
      <c r="Q1" s="56"/>
      <c r="R1" s="56"/>
      <c r="S1" s="56"/>
      <c r="T1" s="56"/>
      <c r="U1" s="114"/>
      <c r="V1" s="114"/>
      <c r="W1" s="38"/>
      <c r="X1" s="38"/>
    </row>
    <row r="2" spans="1:24" ht="19" customHeight="1" x14ac:dyDescent="0.2">
      <c r="A2" s="38"/>
      <c r="B2" s="38"/>
      <c r="C2" s="38"/>
      <c r="D2" s="38"/>
      <c r="E2" s="31"/>
      <c r="F2" s="38"/>
      <c r="G2" s="38"/>
      <c r="H2" s="38"/>
      <c r="I2" s="38"/>
      <c r="J2" s="38"/>
      <c r="K2" s="38"/>
      <c r="L2" s="38"/>
      <c r="M2" s="38"/>
      <c r="N2" s="38"/>
      <c r="O2" s="38"/>
      <c r="P2" s="38"/>
      <c r="Q2" s="38"/>
      <c r="R2" s="38"/>
      <c r="S2" s="38"/>
      <c r="T2" s="38"/>
      <c r="U2" s="114"/>
      <c r="V2" s="28"/>
      <c r="W2" s="38"/>
      <c r="X2" s="38"/>
    </row>
    <row r="3" spans="1:24" ht="21" customHeight="1" x14ac:dyDescent="0.2">
      <c r="A3" s="210"/>
      <c r="B3" s="202"/>
      <c r="C3" s="202"/>
      <c r="D3" s="202"/>
      <c r="E3" s="202"/>
      <c r="F3" s="202"/>
      <c r="G3" s="202"/>
      <c r="H3" s="202"/>
      <c r="I3" s="202"/>
      <c r="J3" s="202"/>
      <c r="K3" s="202"/>
      <c r="L3" s="202"/>
      <c r="M3" s="202"/>
      <c r="N3" s="202"/>
      <c r="O3" s="202"/>
      <c r="P3" s="202"/>
      <c r="Q3" s="202"/>
      <c r="R3" s="202"/>
      <c r="S3" s="202"/>
      <c r="T3" s="202"/>
      <c r="U3" s="202"/>
      <c r="V3" s="202"/>
      <c r="W3" s="38"/>
      <c r="X3" s="38"/>
    </row>
    <row r="4" spans="1:24" ht="18.25" customHeight="1" x14ac:dyDescent="0.2">
      <c r="A4" s="21" t="s">
        <v>32</v>
      </c>
      <c r="B4" s="13"/>
      <c r="C4" s="13"/>
      <c r="D4" s="13"/>
      <c r="E4" s="13"/>
      <c r="F4" s="13"/>
      <c r="G4" s="13"/>
      <c r="H4" s="13"/>
      <c r="I4" s="13"/>
      <c r="J4" s="13"/>
      <c r="K4" s="13"/>
      <c r="L4" s="13"/>
      <c r="M4" s="28"/>
      <c r="N4" s="114"/>
      <c r="O4" s="28"/>
      <c r="P4" s="28"/>
      <c r="Q4" s="28"/>
      <c r="R4" s="28"/>
      <c r="S4" s="28"/>
      <c r="T4" s="114"/>
      <c r="U4" s="28"/>
      <c r="V4" s="38"/>
      <c r="W4" s="38"/>
      <c r="X4" s="38"/>
    </row>
    <row r="5" spans="1:24" ht="19" customHeight="1" x14ac:dyDescent="0.2">
      <c r="A5" s="29" t="s">
        <v>6</v>
      </c>
      <c r="B5" s="16" t="s">
        <v>33</v>
      </c>
      <c r="C5" s="16" t="s">
        <v>34</v>
      </c>
      <c r="D5" s="16" t="s">
        <v>35</v>
      </c>
      <c r="E5" s="16" t="s">
        <v>36</v>
      </c>
      <c r="F5" s="16" t="s">
        <v>37</v>
      </c>
      <c r="G5" s="16" t="s">
        <v>8</v>
      </c>
      <c r="H5" s="16" t="s">
        <v>9</v>
      </c>
      <c r="I5" s="16" t="s">
        <v>14</v>
      </c>
      <c r="J5" s="16" t="s">
        <v>15</v>
      </c>
      <c r="K5" s="16" t="s">
        <v>16</v>
      </c>
      <c r="L5" s="16" t="s">
        <v>38</v>
      </c>
      <c r="M5" s="16" t="s">
        <v>39</v>
      </c>
      <c r="N5" s="16" t="s">
        <v>40</v>
      </c>
      <c r="O5" s="16" t="s">
        <v>41</v>
      </c>
      <c r="P5" s="16" t="s">
        <v>7</v>
      </c>
      <c r="Q5" s="16" t="s">
        <v>42</v>
      </c>
      <c r="R5" s="30"/>
      <c r="S5" s="30"/>
      <c r="T5" s="23"/>
      <c r="U5" s="30"/>
      <c r="V5" s="115"/>
      <c r="W5" s="115"/>
      <c r="X5" s="38"/>
    </row>
    <row r="6" spans="1:24" ht="19" customHeight="1" x14ac:dyDescent="0.2">
      <c r="A6" s="130" t="s">
        <v>131</v>
      </c>
      <c r="B6" s="19">
        <v>1</v>
      </c>
      <c r="C6" s="19"/>
      <c r="D6" s="19"/>
      <c r="E6" s="19"/>
      <c r="F6" s="19">
        <v>0.33</v>
      </c>
      <c r="G6" s="19">
        <v>2</v>
      </c>
      <c r="H6" s="19">
        <v>1</v>
      </c>
      <c r="I6" s="19"/>
      <c r="J6" s="19">
        <v>3</v>
      </c>
      <c r="K6" s="19"/>
      <c r="L6" s="19"/>
      <c r="M6" s="19">
        <v>1</v>
      </c>
      <c r="N6" s="19"/>
      <c r="O6" s="116"/>
      <c r="P6" s="116">
        <v>5</v>
      </c>
      <c r="Q6" s="116">
        <v>20</v>
      </c>
      <c r="R6" s="116"/>
      <c r="S6" s="116"/>
      <c r="T6" s="116"/>
      <c r="U6" s="116"/>
      <c r="V6" s="116"/>
      <c r="W6" s="65"/>
      <c r="X6" s="38"/>
    </row>
    <row r="7" spans="1:24" ht="19" customHeight="1" x14ac:dyDescent="0.2">
      <c r="A7" s="9" t="s">
        <v>137</v>
      </c>
      <c r="B7" s="14">
        <v>1</v>
      </c>
      <c r="C7" s="32"/>
      <c r="D7" s="32"/>
      <c r="E7" s="32"/>
      <c r="F7" s="14">
        <v>1</v>
      </c>
      <c r="G7" s="14">
        <v>0</v>
      </c>
      <c r="H7" s="14">
        <v>1</v>
      </c>
      <c r="I7" s="14">
        <v>1</v>
      </c>
      <c r="J7" s="32"/>
      <c r="K7" s="32"/>
      <c r="L7" s="32"/>
      <c r="M7" s="14">
        <v>0</v>
      </c>
      <c r="N7" s="32"/>
      <c r="O7" s="32"/>
      <c r="P7" s="14">
        <v>3</v>
      </c>
      <c r="Q7" s="14">
        <v>8</v>
      </c>
      <c r="R7" s="32"/>
      <c r="S7" s="32"/>
      <c r="T7" s="32"/>
      <c r="U7" s="32"/>
      <c r="V7" s="32"/>
      <c r="W7" s="32"/>
      <c r="X7" s="38"/>
    </row>
    <row r="8" spans="1:24" ht="19" customHeight="1" x14ac:dyDescent="0.2">
      <c r="A8" s="129" t="s">
        <v>144</v>
      </c>
      <c r="B8" s="32">
        <v>1</v>
      </c>
      <c r="C8" s="32"/>
      <c r="D8" s="32"/>
      <c r="E8" s="32"/>
      <c r="F8" s="32">
        <v>0</v>
      </c>
      <c r="G8" s="32">
        <v>4</v>
      </c>
      <c r="H8" s="32">
        <v>2</v>
      </c>
      <c r="I8" s="32"/>
      <c r="J8" s="32">
        <v>2</v>
      </c>
      <c r="K8" s="32"/>
      <c r="L8" s="32"/>
      <c r="M8" s="32">
        <v>4</v>
      </c>
      <c r="N8" s="32"/>
      <c r="O8" s="32"/>
      <c r="P8" s="32">
        <v>4</v>
      </c>
      <c r="Q8" s="32">
        <v>18</v>
      </c>
      <c r="R8" s="32"/>
      <c r="S8" s="32"/>
      <c r="T8" s="32"/>
      <c r="U8" s="32"/>
      <c r="V8" s="32"/>
      <c r="W8" s="32"/>
      <c r="X8" s="38"/>
    </row>
    <row r="9" spans="1:24" ht="19" customHeight="1" x14ac:dyDescent="0.2">
      <c r="A9" s="174" t="s">
        <v>148</v>
      </c>
      <c r="B9" s="32">
        <v>1</v>
      </c>
      <c r="C9" s="32"/>
      <c r="D9" s="32"/>
      <c r="E9" s="32"/>
      <c r="F9" s="32">
        <v>1</v>
      </c>
      <c r="G9" s="32">
        <v>0</v>
      </c>
      <c r="H9" s="32">
        <v>1</v>
      </c>
      <c r="I9" s="32">
        <v>1</v>
      </c>
      <c r="J9" s="32"/>
      <c r="K9" s="32"/>
      <c r="L9" s="32"/>
      <c r="M9" s="32">
        <v>0</v>
      </c>
      <c r="N9" s="32"/>
      <c r="O9" s="32"/>
      <c r="P9" s="32">
        <v>4</v>
      </c>
      <c r="Q9" s="32">
        <v>11</v>
      </c>
      <c r="R9" s="32"/>
      <c r="S9" s="32"/>
      <c r="T9" s="32"/>
      <c r="U9" s="32"/>
      <c r="V9" s="32"/>
      <c r="W9" s="32"/>
      <c r="X9" s="38"/>
    </row>
    <row r="10" spans="1:24" ht="19" customHeight="1" x14ac:dyDescent="0.2">
      <c r="A10" s="38"/>
      <c r="B10" s="32"/>
      <c r="C10" s="32"/>
      <c r="D10" s="32"/>
      <c r="E10" s="32"/>
      <c r="F10" s="32"/>
      <c r="G10" s="32"/>
      <c r="H10" s="32"/>
      <c r="I10" s="32"/>
      <c r="J10" s="32"/>
      <c r="K10" s="32"/>
      <c r="L10" s="32"/>
      <c r="M10" s="32"/>
      <c r="N10" s="32"/>
      <c r="O10" s="32"/>
      <c r="P10" s="32"/>
      <c r="Q10" s="32"/>
      <c r="R10" s="32"/>
      <c r="S10" s="32"/>
      <c r="T10" s="32"/>
      <c r="U10" s="32"/>
      <c r="V10" s="32"/>
      <c r="W10" s="32"/>
      <c r="X10" s="38"/>
    </row>
    <row r="11" spans="1:24" ht="19" customHeight="1" x14ac:dyDescent="0.2">
      <c r="A11" s="32"/>
      <c r="B11" s="32"/>
      <c r="C11" s="32"/>
      <c r="D11" s="32"/>
      <c r="E11" s="32"/>
      <c r="F11" s="32"/>
      <c r="G11" s="32"/>
      <c r="H11" s="32"/>
      <c r="I11" s="32"/>
      <c r="J11" s="32"/>
      <c r="K11" s="32"/>
      <c r="L11" s="32"/>
      <c r="M11" s="32"/>
      <c r="N11" s="32"/>
      <c r="O11" s="32"/>
      <c r="P11" s="32"/>
      <c r="Q11" s="32"/>
      <c r="R11" s="32"/>
      <c r="S11" s="32"/>
      <c r="T11" s="32"/>
      <c r="U11" s="32"/>
      <c r="V11" s="32"/>
      <c r="W11" s="32"/>
      <c r="X11" s="38"/>
    </row>
    <row r="12" spans="1:24" ht="19" customHeight="1" x14ac:dyDescent="0.2">
      <c r="A12" s="38"/>
      <c r="B12" s="14"/>
      <c r="C12" s="14"/>
      <c r="D12" s="14"/>
      <c r="E12" s="14"/>
      <c r="F12" s="14"/>
      <c r="G12" s="14"/>
      <c r="H12" s="14"/>
      <c r="I12" s="14"/>
      <c r="J12" s="14"/>
      <c r="K12" s="14"/>
      <c r="L12" s="14"/>
      <c r="M12" s="14"/>
      <c r="N12" s="14"/>
      <c r="O12" s="14"/>
      <c r="P12" s="14"/>
      <c r="Q12" s="14"/>
      <c r="R12" s="14"/>
      <c r="S12" s="14"/>
      <c r="T12" s="14"/>
      <c r="U12" s="14"/>
      <c r="V12" s="14"/>
      <c r="W12" s="14"/>
      <c r="X12" s="38"/>
    </row>
    <row r="13" spans="1:24" ht="19" customHeight="1" x14ac:dyDescent="0.2">
      <c r="A13" s="28"/>
      <c r="B13" s="13"/>
      <c r="C13" s="13"/>
      <c r="D13" s="13"/>
      <c r="E13" s="43"/>
      <c r="F13" s="13"/>
      <c r="G13" s="13"/>
      <c r="H13" s="13"/>
      <c r="I13" s="13"/>
      <c r="J13" s="13"/>
      <c r="K13" s="13"/>
      <c r="L13" s="44"/>
      <c r="M13" s="13"/>
      <c r="N13" s="13"/>
      <c r="O13" s="13"/>
      <c r="P13" s="13"/>
      <c r="Q13" s="13"/>
      <c r="R13" s="13"/>
      <c r="S13" s="14"/>
      <c r="T13" s="13"/>
      <c r="U13" s="13"/>
      <c r="V13" s="13"/>
      <c r="W13" s="14"/>
      <c r="X13" s="38"/>
    </row>
    <row r="14" spans="1:24" ht="19" customHeight="1" x14ac:dyDescent="0.2">
      <c r="A14" s="28"/>
      <c r="B14" s="13"/>
      <c r="C14" s="13"/>
      <c r="D14" s="13"/>
      <c r="E14" s="43"/>
      <c r="F14" s="13"/>
      <c r="G14" s="13"/>
      <c r="H14" s="13"/>
      <c r="I14" s="13"/>
      <c r="J14" s="13"/>
      <c r="K14" s="13"/>
      <c r="L14" s="44"/>
      <c r="M14" s="13"/>
      <c r="N14" s="13"/>
      <c r="O14" s="13"/>
      <c r="P14" s="13"/>
      <c r="Q14" s="13"/>
      <c r="R14" s="13"/>
      <c r="S14" s="14"/>
      <c r="T14" s="13"/>
      <c r="U14" s="13"/>
      <c r="V14" s="13"/>
      <c r="W14" s="14"/>
      <c r="X14" s="38"/>
    </row>
    <row r="15" spans="1:24" ht="19" customHeight="1" x14ac:dyDescent="0.2">
      <c r="A15" s="28"/>
      <c r="B15" s="13"/>
      <c r="C15" s="13"/>
      <c r="D15" s="13"/>
      <c r="E15" s="43"/>
      <c r="F15" s="13"/>
      <c r="G15" s="13"/>
      <c r="H15" s="13"/>
      <c r="I15" s="13"/>
      <c r="J15" s="13"/>
      <c r="K15" s="13"/>
      <c r="L15" s="44"/>
      <c r="M15" s="13"/>
      <c r="N15" s="13"/>
      <c r="O15" s="13"/>
      <c r="P15" s="13"/>
      <c r="Q15" s="13"/>
      <c r="R15" s="13"/>
      <c r="S15" s="14"/>
      <c r="T15" s="13"/>
      <c r="U15" s="13"/>
      <c r="V15" s="13"/>
      <c r="W15" s="14"/>
      <c r="X15" s="38"/>
    </row>
    <row r="16" spans="1:24" ht="19" customHeight="1" x14ac:dyDescent="0.2">
      <c r="A16" s="28"/>
      <c r="B16" s="13"/>
      <c r="C16" s="13"/>
      <c r="D16" s="13"/>
      <c r="E16" s="43"/>
      <c r="F16" s="13"/>
      <c r="G16" s="13"/>
      <c r="H16" s="13"/>
      <c r="I16" s="13"/>
      <c r="J16" s="13"/>
      <c r="K16" s="13"/>
      <c r="L16" s="44"/>
      <c r="M16" s="13"/>
      <c r="N16" s="13"/>
      <c r="O16" s="13"/>
      <c r="P16" s="13"/>
      <c r="Q16" s="13"/>
      <c r="R16" s="13"/>
      <c r="S16" s="14"/>
      <c r="T16" s="13"/>
      <c r="U16" s="13"/>
      <c r="V16" s="13"/>
      <c r="W16" s="14"/>
      <c r="X16" s="38"/>
    </row>
    <row r="17" spans="1:24" ht="19" customHeight="1" x14ac:dyDescent="0.2">
      <c r="A17" s="22"/>
      <c r="B17" s="23"/>
      <c r="C17" s="23"/>
      <c r="D17" s="23"/>
      <c r="E17" s="33"/>
      <c r="F17" s="23"/>
      <c r="G17" s="23"/>
      <c r="H17" s="23"/>
      <c r="I17" s="23"/>
      <c r="J17" s="23"/>
      <c r="K17" s="23"/>
      <c r="L17" s="34"/>
      <c r="M17" s="23"/>
      <c r="N17" s="23"/>
      <c r="O17" s="23"/>
      <c r="P17" s="23"/>
      <c r="Q17" s="23"/>
      <c r="R17" s="23"/>
      <c r="S17" s="25"/>
      <c r="T17" s="23"/>
      <c r="U17" s="23"/>
      <c r="V17" s="23"/>
      <c r="W17" s="25"/>
      <c r="X17" s="38"/>
    </row>
    <row r="18" spans="1:24" ht="19" customHeight="1" x14ac:dyDescent="0.2">
      <c r="A18" s="26" t="s">
        <v>31</v>
      </c>
      <c r="B18" s="20">
        <f t="shared" ref="B18:M18" si="0">SUM(B6:B17)</f>
        <v>4</v>
      </c>
      <c r="C18" s="20">
        <f t="shared" si="0"/>
        <v>0</v>
      </c>
      <c r="D18" s="20">
        <f t="shared" si="0"/>
        <v>0</v>
      </c>
      <c r="E18" s="35">
        <f t="shared" si="0"/>
        <v>0</v>
      </c>
      <c r="F18" s="36">
        <f t="shared" si="0"/>
        <v>2.33</v>
      </c>
      <c r="G18" s="20">
        <f t="shared" si="0"/>
        <v>6</v>
      </c>
      <c r="H18" s="20">
        <f t="shared" si="0"/>
        <v>5</v>
      </c>
      <c r="I18" s="20">
        <f t="shared" si="0"/>
        <v>2</v>
      </c>
      <c r="J18" s="20">
        <f t="shared" si="0"/>
        <v>5</v>
      </c>
      <c r="K18" s="20">
        <f t="shared" si="0"/>
        <v>0</v>
      </c>
      <c r="L18" s="20">
        <f t="shared" si="0"/>
        <v>0</v>
      </c>
      <c r="M18" s="20">
        <f t="shared" si="0"/>
        <v>5</v>
      </c>
      <c r="N18" s="36">
        <f>(M18*7)/F18</f>
        <v>15.02145922746781</v>
      </c>
      <c r="O18" s="36">
        <f>SUM(H18+J18+K18)/F18</f>
        <v>4.2918454935622314</v>
      </c>
      <c r="P18" s="20">
        <f>SUM(P6:P17)</f>
        <v>16</v>
      </c>
      <c r="Q18" s="20">
        <f>SUM(Q6:Q17)</f>
        <v>57</v>
      </c>
      <c r="R18" s="20">
        <f>SUM(R6:R17)</f>
        <v>0</v>
      </c>
      <c r="S18" s="19"/>
      <c r="T18" s="35"/>
      <c r="U18" s="20">
        <f>SUM(U6:U17)</f>
        <v>0</v>
      </c>
      <c r="V18" s="20">
        <f>SUM(V6:V17)</f>
        <v>0</v>
      </c>
      <c r="W18" s="35">
        <f>SUM(W6:W17)</f>
        <v>0</v>
      </c>
      <c r="X18" s="38"/>
    </row>
    <row r="19" spans="1:24" ht="28.25" customHeight="1" x14ac:dyDescent="0.2">
      <c r="A19" s="29" t="s">
        <v>6</v>
      </c>
      <c r="B19" s="16" t="s">
        <v>7</v>
      </c>
      <c r="C19" s="16" t="s">
        <v>8</v>
      </c>
      <c r="D19" s="16" t="s">
        <v>9</v>
      </c>
      <c r="E19" s="16" t="s">
        <v>10</v>
      </c>
      <c r="F19" s="16" t="s">
        <v>11</v>
      </c>
      <c r="G19" s="16" t="s">
        <v>12</v>
      </c>
      <c r="H19" s="16" t="s">
        <v>13</v>
      </c>
      <c r="I19" s="16" t="s">
        <v>14</v>
      </c>
      <c r="J19" s="16" t="s">
        <v>15</v>
      </c>
      <c r="K19" s="16" t="s">
        <v>16</v>
      </c>
      <c r="L19" s="16" t="s">
        <v>17</v>
      </c>
      <c r="M19" s="16" t="s">
        <v>18</v>
      </c>
      <c r="N19" s="16" t="s">
        <v>19</v>
      </c>
      <c r="O19" s="16" t="s">
        <v>20</v>
      </c>
      <c r="P19" s="17" t="s">
        <v>21</v>
      </c>
      <c r="Q19" s="16" t="s">
        <v>22</v>
      </c>
      <c r="R19" s="29" t="s">
        <v>23</v>
      </c>
      <c r="S19" s="29" t="s">
        <v>24</v>
      </c>
      <c r="T19" s="29" t="s">
        <v>25</v>
      </c>
      <c r="U19" s="15" t="s">
        <v>26</v>
      </c>
      <c r="V19" s="16" t="s">
        <v>27</v>
      </c>
      <c r="W19" s="117" t="s">
        <v>28</v>
      </c>
      <c r="X19" s="40"/>
    </row>
    <row r="20" spans="1:24" ht="18.25" customHeight="1" x14ac:dyDescent="0.2">
      <c r="A20" s="20" t="s">
        <v>30</v>
      </c>
      <c r="B20" s="35">
        <v>4</v>
      </c>
      <c r="C20" s="35">
        <v>0</v>
      </c>
      <c r="D20" s="35">
        <v>0</v>
      </c>
      <c r="E20" s="42"/>
      <c r="F20" s="35"/>
      <c r="G20" s="35"/>
      <c r="H20" s="35"/>
      <c r="I20" s="35">
        <v>2</v>
      </c>
      <c r="J20" s="35"/>
      <c r="K20" s="35"/>
      <c r="L20" s="35"/>
      <c r="M20" s="35"/>
      <c r="N20" s="118"/>
      <c r="O20" s="119"/>
      <c r="P20" s="35"/>
      <c r="Q20" s="35"/>
      <c r="R20" s="35"/>
      <c r="S20" s="63"/>
      <c r="T20" s="118"/>
      <c r="U20" s="39">
        <v>4</v>
      </c>
      <c r="V20" s="39">
        <v>3</v>
      </c>
      <c r="W20" s="39"/>
      <c r="X20" s="39"/>
    </row>
    <row r="21" spans="1:24" ht="19" customHeight="1" x14ac:dyDescent="0.2">
      <c r="A21" s="129" t="s">
        <v>130</v>
      </c>
      <c r="B21" s="13">
        <v>3</v>
      </c>
      <c r="C21" s="13">
        <v>0</v>
      </c>
      <c r="D21" s="13">
        <v>0</v>
      </c>
      <c r="E21" s="43"/>
      <c r="F21" s="13"/>
      <c r="G21" s="13"/>
      <c r="H21" s="13"/>
      <c r="I21" s="13">
        <v>3</v>
      </c>
      <c r="J21" s="13"/>
      <c r="K21" s="13"/>
      <c r="L21" s="13"/>
      <c r="M21" s="13"/>
      <c r="N21" s="120"/>
      <c r="O21" s="28"/>
      <c r="P21" s="31"/>
      <c r="Q21" s="13"/>
      <c r="R21" s="13"/>
      <c r="S21" s="28"/>
      <c r="T21" s="114"/>
      <c r="U21" s="28">
        <v>1</v>
      </c>
      <c r="V21" s="28"/>
      <c r="W21" s="38"/>
      <c r="X21" s="38"/>
    </row>
    <row r="22" spans="1:24" ht="19" customHeight="1" x14ac:dyDescent="0.2">
      <c r="A22" s="130" t="s">
        <v>131</v>
      </c>
      <c r="B22" s="13">
        <v>0</v>
      </c>
      <c r="C22" s="13">
        <v>1</v>
      </c>
      <c r="D22" s="13">
        <v>0</v>
      </c>
      <c r="E22" s="43"/>
      <c r="F22" s="13"/>
      <c r="G22" s="13"/>
      <c r="H22" s="13"/>
      <c r="I22" s="13"/>
      <c r="J22" s="13"/>
      <c r="K22" s="13"/>
      <c r="L22" s="13"/>
      <c r="M22" s="13"/>
      <c r="N22" s="114"/>
      <c r="O22" s="28"/>
      <c r="P22" s="13"/>
      <c r="Q22" s="13"/>
      <c r="R22" s="13"/>
      <c r="S22" s="28"/>
      <c r="T22" s="114"/>
      <c r="U22" s="28"/>
      <c r="V22" s="28"/>
      <c r="W22" s="38"/>
      <c r="X22" s="38"/>
    </row>
    <row r="23" spans="1:24" ht="19" customHeight="1" x14ac:dyDescent="0.2">
      <c r="A23" s="130" t="s">
        <v>133</v>
      </c>
      <c r="B23" s="13">
        <v>3</v>
      </c>
      <c r="C23" s="13">
        <v>0</v>
      </c>
      <c r="D23" s="13">
        <v>0</v>
      </c>
      <c r="E23" s="43"/>
      <c r="F23" s="13"/>
      <c r="G23" s="13"/>
      <c r="H23" s="13"/>
      <c r="I23" s="13">
        <v>1</v>
      </c>
      <c r="J23" s="13"/>
      <c r="K23" s="13"/>
      <c r="L23" s="13"/>
      <c r="M23" s="13"/>
      <c r="N23" s="114">
        <v>1</v>
      </c>
      <c r="O23" s="28"/>
      <c r="P23" s="13"/>
      <c r="Q23" s="13"/>
      <c r="R23" s="13"/>
      <c r="S23" s="28"/>
      <c r="T23" s="114"/>
      <c r="U23" s="28">
        <v>3</v>
      </c>
      <c r="V23" s="28">
        <v>1</v>
      </c>
      <c r="W23" s="38"/>
      <c r="X23" s="38"/>
    </row>
    <row r="24" spans="1:24" ht="19" customHeight="1" x14ac:dyDescent="0.2">
      <c r="A24" s="130" t="s">
        <v>134</v>
      </c>
      <c r="B24" s="13">
        <v>2</v>
      </c>
      <c r="C24" s="13">
        <v>2</v>
      </c>
      <c r="D24" s="13">
        <v>2</v>
      </c>
      <c r="E24" s="43"/>
      <c r="F24" s="13"/>
      <c r="G24" s="13"/>
      <c r="H24" s="13">
        <v>1</v>
      </c>
      <c r="I24" s="13"/>
      <c r="J24" s="13"/>
      <c r="K24" s="13"/>
      <c r="L24" s="13"/>
      <c r="M24" s="13"/>
      <c r="N24" s="114"/>
      <c r="O24" s="28"/>
      <c r="P24" s="13"/>
      <c r="Q24" s="13"/>
      <c r="R24" s="13"/>
      <c r="S24" s="28"/>
      <c r="T24" s="114"/>
      <c r="U24" s="28"/>
      <c r="V24" s="28">
        <v>3</v>
      </c>
      <c r="W24" s="38"/>
      <c r="X24" s="38"/>
    </row>
    <row r="25" spans="1:24" ht="19" customHeight="1" x14ac:dyDescent="0.2">
      <c r="A25" s="130" t="s">
        <v>134</v>
      </c>
      <c r="B25" s="13">
        <v>2</v>
      </c>
      <c r="C25" s="13">
        <v>0</v>
      </c>
      <c r="D25" s="13">
        <v>1</v>
      </c>
      <c r="E25" s="43"/>
      <c r="F25" s="13"/>
      <c r="G25" s="13"/>
      <c r="H25" s="13"/>
      <c r="I25" s="13"/>
      <c r="J25" s="13"/>
      <c r="K25" s="13"/>
      <c r="L25" s="13"/>
      <c r="M25" s="13"/>
      <c r="N25" s="114"/>
      <c r="O25" s="28"/>
      <c r="P25" s="13"/>
      <c r="Q25" s="13"/>
      <c r="R25" s="13"/>
      <c r="S25" s="28"/>
      <c r="T25" s="114"/>
      <c r="U25" s="28">
        <v>2</v>
      </c>
      <c r="V25" s="28"/>
      <c r="W25" s="38"/>
      <c r="X25" s="38"/>
    </row>
    <row r="26" spans="1:24" ht="19" customHeight="1" x14ac:dyDescent="0.2">
      <c r="A26" s="129" t="s">
        <v>135</v>
      </c>
      <c r="B26" s="13">
        <v>1</v>
      </c>
      <c r="C26" s="13">
        <v>1</v>
      </c>
      <c r="D26" s="13">
        <v>0</v>
      </c>
      <c r="E26" s="43"/>
      <c r="F26" s="13"/>
      <c r="G26" s="13"/>
      <c r="H26" s="13"/>
      <c r="I26" s="13"/>
      <c r="J26" s="13">
        <v>2</v>
      </c>
      <c r="K26" s="13"/>
      <c r="L26" s="13"/>
      <c r="M26" s="13"/>
      <c r="N26" s="114"/>
      <c r="O26" s="28"/>
      <c r="P26" s="13"/>
      <c r="Q26" s="13"/>
      <c r="R26" s="13"/>
      <c r="S26" s="28"/>
      <c r="T26" s="114"/>
      <c r="U26" s="28">
        <v>3</v>
      </c>
      <c r="V26" s="28"/>
      <c r="W26" s="9"/>
      <c r="X26" s="9"/>
    </row>
    <row r="27" spans="1:24" ht="19" customHeight="1" x14ac:dyDescent="0.2">
      <c r="A27" s="130" t="s">
        <v>136</v>
      </c>
      <c r="B27" s="13">
        <v>1</v>
      </c>
      <c r="C27" s="13">
        <v>0</v>
      </c>
      <c r="D27" s="13">
        <v>0</v>
      </c>
      <c r="E27" s="43"/>
      <c r="F27" s="13"/>
      <c r="G27" s="13"/>
      <c r="H27" s="13"/>
      <c r="I27" s="13"/>
      <c r="J27" s="13">
        <v>2</v>
      </c>
      <c r="K27" s="13"/>
      <c r="L27" s="13"/>
      <c r="M27" s="13"/>
      <c r="N27" s="114"/>
      <c r="O27" s="28"/>
      <c r="P27" s="13"/>
      <c r="Q27" s="13"/>
      <c r="R27" s="13"/>
      <c r="S27" s="28"/>
      <c r="T27" s="114"/>
      <c r="U27" s="28"/>
      <c r="V27" s="28">
        <v>1</v>
      </c>
      <c r="W27" s="37"/>
      <c r="X27" s="9"/>
    </row>
    <row r="28" spans="1:24" ht="19" customHeight="1" x14ac:dyDescent="0.2">
      <c r="A28" s="9" t="s">
        <v>137</v>
      </c>
      <c r="B28" s="13">
        <v>0</v>
      </c>
      <c r="C28" s="13">
        <v>0</v>
      </c>
      <c r="D28" s="13">
        <v>0</v>
      </c>
      <c r="E28" s="43"/>
      <c r="F28" s="13"/>
      <c r="G28" s="13"/>
      <c r="H28" s="13"/>
      <c r="I28" s="13"/>
      <c r="J28" s="13"/>
      <c r="K28" s="13"/>
      <c r="L28" s="13">
        <v>1</v>
      </c>
      <c r="M28" s="13"/>
      <c r="N28" s="114"/>
      <c r="O28" s="28"/>
      <c r="P28" s="13"/>
      <c r="Q28" s="13"/>
      <c r="R28" s="13"/>
      <c r="S28" s="28"/>
      <c r="T28" s="114"/>
      <c r="U28" s="28">
        <v>1</v>
      </c>
      <c r="V28" s="28"/>
      <c r="W28" s="37"/>
      <c r="X28" s="9"/>
    </row>
    <row r="29" spans="1:24" ht="19" customHeight="1" x14ac:dyDescent="0.2">
      <c r="A29" s="130" t="s">
        <v>138</v>
      </c>
      <c r="B29" s="13">
        <v>2</v>
      </c>
      <c r="C29" s="13">
        <v>0</v>
      </c>
      <c r="D29" s="13">
        <v>0</v>
      </c>
      <c r="E29" s="43"/>
      <c r="F29" s="13"/>
      <c r="G29" s="13"/>
      <c r="H29" s="13"/>
      <c r="I29" s="13"/>
      <c r="J29" s="13">
        <v>1</v>
      </c>
      <c r="K29" s="13"/>
      <c r="L29" s="13"/>
      <c r="M29" s="13"/>
      <c r="N29" s="114"/>
      <c r="O29" s="28"/>
      <c r="P29" s="13"/>
      <c r="Q29" s="13"/>
      <c r="R29" s="13"/>
      <c r="S29" s="28"/>
      <c r="T29" s="114"/>
      <c r="U29" s="28">
        <v>2</v>
      </c>
      <c r="V29" s="28">
        <v>1</v>
      </c>
      <c r="W29" s="37"/>
      <c r="X29" s="9"/>
    </row>
    <row r="30" spans="1:24" ht="19" customHeight="1" x14ac:dyDescent="0.2">
      <c r="A30" s="130" t="s">
        <v>138</v>
      </c>
      <c r="B30" s="13">
        <v>2</v>
      </c>
      <c r="C30" s="13">
        <v>0</v>
      </c>
      <c r="D30" s="13">
        <v>1</v>
      </c>
      <c r="E30" s="43"/>
      <c r="F30" s="13"/>
      <c r="G30" s="13"/>
      <c r="H30" s="13"/>
      <c r="I30" s="13"/>
      <c r="J30" s="13"/>
      <c r="K30" s="13"/>
      <c r="L30" s="13"/>
      <c r="M30" s="13"/>
      <c r="N30" s="114"/>
      <c r="O30" s="28"/>
      <c r="P30" s="13"/>
      <c r="Q30" s="13"/>
      <c r="R30" s="13"/>
      <c r="S30" s="28"/>
      <c r="T30" s="114">
        <v>2</v>
      </c>
      <c r="U30" s="28">
        <v>1</v>
      </c>
      <c r="V30" s="28">
        <v>1</v>
      </c>
      <c r="W30" s="37"/>
      <c r="X30" s="9"/>
    </row>
    <row r="31" spans="1:24" ht="19" customHeight="1" x14ac:dyDescent="0.2">
      <c r="A31" s="130" t="s">
        <v>143</v>
      </c>
      <c r="B31" s="13">
        <v>1</v>
      </c>
      <c r="C31" s="13">
        <v>2</v>
      </c>
      <c r="D31" s="13">
        <v>0</v>
      </c>
      <c r="E31" s="43"/>
      <c r="F31" s="13"/>
      <c r="G31" s="13"/>
      <c r="H31" s="13">
        <v>1</v>
      </c>
      <c r="I31" s="13"/>
      <c r="J31" s="13">
        <v>2</v>
      </c>
      <c r="K31" s="13"/>
      <c r="L31" s="13"/>
      <c r="M31" s="13"/>
      <c r="N31" s="114"/>
      <c r="O31" s="28"/>
      <c r="P31" s="13"/>
      <c r="Q31" s="13"/>
      <c r="R31" s="13"/>
      <c r="S31" s="28"/>
      <c r="T31" s="114">
        <v>1</v>
      </c>
      <c r="U31" s="28"/>
      <c r="V31" s="28"/>
      <c r="W31" s="37"/>
      <c r="X31" s="9"/>
    </row>
    <row r="32" spans="1:24" ht="19" customHeight="1" x14ac:dyDescent="0.2">
      <c r="A32" s="129" t="s">
        <v>144</v>
      </c>
      <c r="B32" s="13">
        <v>1</v>
      </c>
      <c r="C32" s="13">
        <v>1</v>
      </c>
      <c r="D32" s="13">
        <v>0</v>
      </c>
      <c r="E32" s="43"/>
      <c r="F32" s="13"/>
      <c r="G32" s="13"/>
      <c r="H32" s="13">
        <v>1</v>
      </c>
      <c r="I32" s="13"/>
      <c r="J32" s="13">
        <v>1</v>
      </c>
      <c r="K32" s="13"/>
      <c r="L32" s="13"/>
      <c r="M32" s="13">
        <v>1</v>
      </c>
      <c r="N32" s="114"/>
      <c r="O32" s="28"/>
      <c r="P32" s="13"/>
      <c r="Q32" s="13"/>
      <c r="R32" s="13"/>
      <c r="S32" s="28"/>
      <c r="T32" s="114"/>
      <c r="U32" s="28"/>
      <c r="V32" s="28">
        <v>1</v>
      </c>
      <c r="W32" s="37"/>
      <c r="X32" s="9"/>
    </row>
    <row r="33" spans="1:24" ht="19" customHeight="1" x14ac:dyDescent="0.2">
      <c r="A33" s="129" t="s">
        <v>145</v>
      </c>
      <c r="B33" s="13">
        <v>2</v>
      </c>
      <c r="C33" s="13">
        <v>1</v>
      </c>
      <c r="D33" s="13">
        <v>1</v>
      </c>
      <c r="E33" s="43"/>
      <c r="F33" s="13"/>
      <c r="G33" s="13"/>
      <c r="H33" s="13"/>
      <c r="I33" s="13"/>
      <c r="J33" s="13">
        <v>2</v>
      </c>
      <c r="K33" s="13"/>
      <c r="L33" s="13"/>
      <c r="M33" s="13"/>
      <c r="N33" s="114"/>
      <c r="O33" s="28"/>
      <c r="P33" s="13"/>
      <c r="Q33" s="13"/>
      <c r="R33" s="13"/>
      <c r="S33" s="28"/>
      <c r="T33" s="114"/>
      <c r="U33" s="28">
        <v>1</v>
      </c>
      <c r="V33" s="28"/>
      <c r="W33" s="37"/>
      <c r="X33" s="9"/>
    </row>
    <row r="34" spans="1:24" ht="19" customHeight="1" x14ac:dyDescent="0.2">
      <c r="A34" s="129" t="s">
        <v>147</v>
      </c>
      <c r="B34" s="13">
        <v>2</v>
      </c>
      <c r="C34" s="13">
        <v>0</v>
      </c>
      <c r="D34" s="13">
        <v>0</v>
      </c>
      <c r="E34" s="43"/>
      <c r="F34" s="13"/>
      <c r="G34" s="13"/>
      <c r="H34" s="13"/>
      <c r="I34" s="13"/>
      <c r="J34" s="13"/>
      <c r="K34" s="13"/>
      <c r="L34" s="13"/>
      <c r="M34" s="13"/>
      <c r="N34" s="114"/>
      <c r="O34" s="28"/>
      <c r="P34" s="13"/>
      <c r="Q34" s="13"/>
      <c r="R34" s="13"/>
      <c r="S34" s="28"/>
      <c r="T34" s="114">
        <v>1</v>
      </c>
      <c r="U34" s="28">
        <v>2</v>
      </c>
      <c r="V34" s="28">
        <v>2</v>
      </c>
      <c r="W34" s="37"/>
      <c r="X34" s="9"/>
    </row>
    <row r="35" spans="1:24" ht="19" customHeight="1" x14ac:dyDescent="0.2">
      <c r="A35" s="130" t="s">
        <v>152</v>
      </c>
      <c r="B35" s="13"/>
      <c r="C35" s="13"/>
      <c r="D35" s="13"/>
      <c r="E35" s="43"/>
      <c r="F35" s="13"/>
      <c r="G35" s="13"/>
      <c r="H35" s="13"/>
      <c r="I35" s="13"/>
      <c r="J35" s="13"/>
      <c r="K35" s="13"/>
      <c r="L35" s="13"/>
      <c r="M35" s="13"/>
      <c r="N35" s="114"/>
      <c r="O35" s="28"/>
      <c r="P35" s="13"/>
      <c r="Q35" s="13"/>
      <c r="R35" s="13"/>
      <c r="S35" s="28"/>
      <c r="T35" s="114"/>
      <c r="U35" s="28"/>
      <c r="V35" s="28">
        <v>1</v>
      </c>
      <c r="W35" s="37"/>
      <c r="X35" s="9"/>
    </row>
    <row r="36" spans="1:24" ht="19" customHeight="1" x14ac:dyDescent="0.2">
      <c r="A36" s="129" t="s">
        <v>154</v>
      </c>
      <c r="B36" s="13"/>
      <c r="C36" s="13"/>
      <c r="D36" s="13"/>
      <c r="E36" s="43"/>
      <c r="F36" s="13"/>
      <c r="G36" s="13"/>
      <c r="H36" s="13"/>
      <c r="I36" s="13"/>
      <c r="J36" s="13"/>
      <c r="K36" s="13"/>
      <c r="L36" s="13"/>
      <c r="M36" s="13"/>
      <c r="N36" s="114"/>
      <c r="O36" s="28"/>
      <c r="P36" s="13"/>
      <c r="Q36" s="13"/>
      <c r="R36" s="13"/>
      <c r="S36" s="28"/>
      <c r="T36" s="114"/>
      <c r="U36" s="28">
        <v>4</v>
      </c>
      <c r="V36" s="28"/>
      <c r="W36" s="37"/>
      <c r="X36" s="9"/>
    </row>
    <row r="37" spans="1:24" ht="19" customHeight="1" x14ac:dyDescent="0.2">
      <c r="A37" s="130" t="s">
        <v>159</v>
      </c>
      <c r="B37" s="13">
        <v>0</v>
      </c>
      <c r="C37" s="13">
        <v>1</v>
      </c>
      <c r="D37" s="13">
        <v>0</v>
      </c>
      <c r="E37" s="43"/>
      <c r="F37" s="13"/>
      <c r="G37" s="13"/>
      <c r="H37" s="13"/>
      <c r="I37" s="13"/>
      <c r="J37" s="13"/>
      <c r="K37" s="13"/>
      <c r="L37" s="13"/>
      <c r="M37" s="13"/>
      <c r="N37" s="114"/>
      <c r="O37" s="28"/>
      <c r="P37" s="13"/>
      <c r="Q37" s="13"/>
      <c r="R37" s="13"/>
      <c r="S37" s="28"/>
      <c r="T37" s="114"/>
      <c r="U37" s="28"/>
      <c r="V37" s="28"/>
      <c r="W37" s="37"/>
      <c r="X37" s="9"/>
    </row>
    <row r="38" spans="1:24" ht="19" customHeight="1" x14ac:dyDescent="0.2">
      <c r="A38" s="129" t="s">
        <v>161</v>
      </c>
      <c r="B38" s="13">
        <v>3</v>
      </c>
      <c r="C38" s="13">
        <v>0</v>
      </c>
      <c r="D38" s="13">
        <v>0</v>
      </c>
      <c r="E38" s="43"/>
      <c r="F38" s="13"/>
      <c r="G38" s="13"/>
      <c r="H38" s="13"/>
      <c r="I38" s="13">
        <v>2</v>
      </c>
      <c r="J38" s="13"/>
      <c r="K38" s="13"/>
      <c r="L38" s="13"/>
      <c r="M38" s="13"/>
      <c r="N38" s="114"/>
      <c r="O38" s="28"/>
      <c r="P38" s="13"/>
      <c r="Q38" s="13"/>
      <c r="R38" s="13"/>
      <c r="S38" s="28"/>
      <c r="T38" s="114"/>
      <c r="U38" s="28"/>
      <c r="V38" s="28"/>
      <c r="W38" s="37"/>
      <c r="X38" s="9"/>
    </row>
    <row r="39" spans="1:24" ht="19" customHeight="1" x14ac:dyDescent="0.25">
      <c r="A39" s="186" t="s">
        <v>164</v>
      </c>
      <c r="B39" s="13"/>
      <c r="C39" s="13"/>
      <c r="D39" s="13"/>
      <c r="E39" s="43"/>
      <c r="F39" s="13"/>
      <c r="G39" s="13"/>
      <c r="H39" s="13"/>
      <c r="I39" s="13"/>
      <c r="J39" s="13"/>
      <c r="K39" s="13"/>
      <c r="L39" s="13"/>
      <c r="M39" s="13"/>
      <c r="N39" s="114"/>
      <c r="O39" s="28"/>
      <c r="P39" s="13"/>
      <c r="Q39" s="13"/>
      <c r="R39" s="13"/>
      <c r="S39" s="28"/>
      <c r="T39" s="114"/>
      <c r="U39" s="28"/>
      <c r="V39" s="28">
        <v>1</v>
      </c>
      <c r="W39" s="37"/>
      <c r="X39" s="9"/>
    </row>
    <row r="40" spans="1:24" ht="19" customHeight="1" x14ac:dyDescent="0.2">
      <c r="A40" s="189" t="s">
        <v>147</v>
      </c>
      <c r="B40" s="13"/>
      <c r="C40" s="13"/>
      <c r="D40" s="13"/>
      <c r="E40" s="43"/>
      <c r="F40" s="13"/>
      <c r="G40" s="13"/>
      <c r="H40" s="13"/>
      <c r="I40" s="13"/>
      <c r="J40" s="13"/>
      <c r="K40" s="13"/>
      <c r="L40" s="13"/>
      <c r="M40" s="13"/>
      <c r="N40" s="114"/>
      <c r="O40" s="28"/>
      <c r="P40" s="13"/>
      <c r="Q40" s="13"/>
      <c r="R40" s="13"/>
      <c r="S40" s="28"/>
      <c r="T40" s="114">
        <v>1</v>
      </c>
      <c r="U40" s="28">
        <v>3</v>
      </c>
      <c r="V40" s="28">
        <v>1</v>
      </c>
      <c r="W40" s="37"/>
      <c r="X40" s="9"/>
    </row>
    <row r="41" spans="1:24" ht="19" customHeight="1" x14ac:dyDescent="0.2">
      <c r="A41" s="193" t="s">
        <v>170</v>
      </c>
      <c r="B41" s="13">
        <v>1</v>
      </c>
      <c r="C41" s="13">
        <v>0</v>
      </c>
      <c r="D41" s="13">
        <v>0</v>
      </c>
      <c r="E41" s="43"/>
      <c r="F41" s="13"/>
      <c r="G41" s="13"/>
      <c r="H41" s="13"/>
      <c r="I41" s="13">
        <v>1</v>
      </c>
      <c r="J41" s="13"/>
      <c r="K41" s="13"/>
      <c r="L41" s="13"/>
      <c r="M41" s="13"/>
      <c r="N41" s="114"/>
      <c r="O41" s="28"/>
      <c r="P41" s="13"/>
      <c r="Q41" s="13"/>
      <c r="R41" s="13"/>
      <c r="S41" s="28"/>
      <c r="T41" s="114"/>
      <c r="U41" s="28"/>
      <c r="V41" s="28"/>
      <c r="W41" s="37"/>
      <c r="X41" s="9"/>
    </row>
    <row r="42" spans="1:24" ht="19" customHeight="1" x14ac:dyDescent="0.2">
      <c r="A42" s="129" t="s">
        <v>154</v>
      </c>
      <c r="B42" s="23"/>
      <c r="C42" s="23"/>
      <c r="D42" s="23"/>
      <c r="E42" s="33"/>
      <c r="F42" s="23"/>
      <c r="G42" s="23"/>
      <c r="H42" s="23"/>
      <c r="I42" s="23"/>
      <c r="J42" s="23"/>
      <c r="K42" s="23"/>
      <c r="L42" s="23"/>
      <c r="M42" s="23"/>
      <c r="N42" s="121"/>
      <c r="O42" s="22"/>
      <c r="P42" s="23"/>
      <c r="Q42" s="23"/>
      <c r="R42" s="23"/>
      <c r="S42" s="22"/>
      <c r="T42" s="121">
        <v>1</v>
      </c>
      <c r="U42" s="22">
        <v>1</v>
      </c>
      <c r="V42" s="22"/>
      <c r="W42" s="40"/>
      <c r="X42" s="9"/>
    </row>
    <row r="43" spans="1:24" ht="18.25" customHeight="1" x14ac:dyDescent="0.2">
      <c r="A43" s="21" t="s">
        <v>31</v>
      </c>
      <c r="B43" s="35">
        <f t="shared" ref="B43:N43" si="1">SUM(B20:B42)</f>
        <v>30</v>
      </c>
      <c r="C43" s="35">
        <f t="shared" si="1"/>
        <v>9</v>
      </c>
      <c r="D43" s="35">
        <f t="shared" si="1"/>
        <v>5</v>
      </c>
      <c r="E43" s="36">
        <f t="shared" si="1"/>
        <v>0</v>
      </c>
      <c r="F43" s="35">
        <f t="shared" si="1"/>
        <v>0</v>
      </c>
      <c r="G43" s="35">
        <f t="shared" si="1"/>
        <v>0</v>
      </c>
      <c r="H43" s="35">
        <f t="shared" si="1"/>
        <v>3</v>
      </c>
      <c r="I43" s="35">
        <f t="shared" si="1"/>
        <v>9</v>
      </c>
      <c r="J43" s="35">
        <f t="shared" si="1"/>
        <v>10</v>
      </c>
      <c r="K43" s="35">
        <f t="shared" si="1"/>
        <v>0</v>
      </c>
      <c r="L43" s="35">
        <f t="shared" si="1"/>
        <v>1</v>
      </c>
      <c r="M43" s="35">
        <f t="shared" si="1"/>
        <v>1</v>
      </c>
      <c r="N43" s="35">
        <f t="shared" si="1"/>
        <v>1</v>
      </c>
      <c r="O43" s="27">
        <f>(D43+J43+K43+N43)/(B43+J43+K43+M43)</f>
        <v>0.3902439024390244</v>
      </c>
      <c r="P43" s="27">
        <f>($D43+$E43+($F43*2)+(G43*3))/$B43</f>
        <v>0.16666666666666666</v>
      </c>
      <c r="Q43" s="27">
        <f>D43/B43</f>
        <v>0.16666666666666666</v>
      </c>
      <c r="R43" s="35">
        <f>SUM(R20:R42)</f>
        <v>0</v>
      </c>
      <c r="S43" s="35">
        <f>SUM(S20:S42)</f>
        <v>0</v>
      </c>
      <c r="T43" s="35">
        <f>SUM(T20:T42)</f>
        <v>6</v>
      </c>
      <c r="U43" s="35">
        <f>SUM(U20:U42)</f>
        <v>28</v>
      </c>
      <c r="V43" s="35">
        <f>SUM(V20:V42)</f>
        <v>16</v>
      </c>
      <c r="W43" s="27">
        <f>(U43+V43)/(T43+U43+V43)</f>
        <v>0.88</v>
      </c>
      <c r="X43" s="38"/>
    </row>
    <row r="44" spans="1:24" ht="18.25" customHeight="1" x14ac:dyDescent="0.2">
      <c r="A44" s="28"/>
      <c r="B44" s="13"/>
      <c r="C44" s="13"/>
      <c r="D44" s="13"/>
      <c r="E44" s="13"/>
      <c r="F44" s="13"/>
      <c r="G44" s="13"/>
      <c r="H44" s="13"/>
      <c r="I44" s="13"/>
      <c r="J44" s="13"/>
      <c r="K44" s="13"/>
      <c r="L44" s="13"/>
      <c r="M44" s="13"/>
      <c r="N44" s="13"/>
      <c r="O44" s="41"/>
      <c r="P44" s="41"/>
      <c r="Q44" s="41"/>
      <c r="R44" s="13"/>
      <c r="S44" s="13"/>
      <c r="T44" s="13"/>
      <c r="U44" s="114"/>
      <c r="V44" s="13"/>
      <c r="W44" s="28"/>
      <c r="X44" s="38"/>
    </row>
    <row r="45" spans="1:24" ht="18.25" customHeight="1" x14ac:dyDescent="0.2">
      <c r="A45" s="28"/>
      <c r="B45" s="13"/>
      <c r="C45" s="13"/>
      <c r="D45" s="13"/>
      <c r="E45" s="13"/>
      <c r="F45" s="13"/>
      <c r="G45" s="13"/>
      <c r="H45" s="13"/>
      <c r="I45" s="13"/>
      <c r="J45" s="13"/>
      <c r="K45" s="13"/>
      <c r="L45" s="13"/>
      <c r="M45" s="13"/>
      <c r="N45" s="13"/>
      <c r="O45" s="41"/>
      <c r="P45" s="41"/>
      <c r="Q45" s="41"/>
      <c r="R45" s="13"/>
      <c r="S45" s="13"/>
      <c r="T45" s="13"/>
      <c r="U45" s="114"/>
      <c r="V45" s="13"/>
      <c r="W45" s="28"/>
      <c r="X45" s="38"/>
    </row>
    <row r="46" spans="1:24" ht="18.25" customHeight="1" x14ac:dyDescent="0.2">
      <c r="A46" s="28"/>
      <c r="B46" s="13"/>
      <c r="C46" s="13"/>
      <c r="D46" s="13"/>
      <c r="E46" s="13"/>
      <c r="F46" s="13"/>
      <c r="G46" s="13"/>
      <c r="H46" s="13"/>
      <c r="I46" s="13"/>
      <c r="J46" s="13"/>
      <c r="K46" s="13"/>
      <c r="L46" s="13"/>
      <c r="M46" s="13"/>
      <c r="N46" s="13"/>
      <c r="O46" s="41"/>
      <c r="P46" s="41"/>
      <c r="Q46" s="41"/>
      <c r="R46" s="13"/>
      <c r="S46" s="13"/>
      <c r="T46" s="13"/>
      <c r="U46" s="114"/>
      <c r="V46" s="13"/>
      <c r="W46" s="28"/>
      <c r="X46" s="38"/>
    </row>
    <row r="47" spans="1:24" ht="21" customHeight="1" x14ac:dyDescent="0.2">
      <c r="A47" s="210"/>
      <c r="B47" s="210"/>
      <c r="C47" s="210"/>
      <c r="D47" s="210"/>
      <c r="E47" s="210"/>
      <c r="F47" s="210"/>
      <c r="G47" s="210"/>
      <c r="H47" s="210"/>
      <c r="I47" s="210"/>
      <c r="J47" s="210"/>
      <c r="K47" s="210"/>
      <c r="L47" s="210"/>
      <c r="M47" s="210"/>
      <c r="N47" s="210"/>
      <c r="O47" s="210"/>
      <c r="P47" s="210"/>
      <c r="Q47" s="210"/>
      <c r="R47" s="210"/>
      <c r="S47" s="210"/>
      <c r="T47" s="210"/>
      <c r="U47" s="38"/>
      <c r="V47" s="38"/>
      <c r="W47" s="38"/>
      <c r="X47" s="38"/>
    </row>
  </sheetData>
  <mergeCells count="2">
    <mergeCell ref="A3:V3"/>
    <mergeCell ref="A47:T47"/>
  </mergeCells>
  <pageMargins left="0.75" right="0.75" top="1" bottom="1" header="0.5" footer="0.5"/>
  <pageSetup orientation="portrait"/>
  <headerFooter>
    <oddHeader>&amp;L&amp;"Geneva,Regular"&amp;10&amp;K000000Blank</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109"/>
  <sheetViews>
    <sheetView showGridLines="0" topLeftCell="A35" workbookViewId="0">
      <selection activeCell="O29" sqref="O29"/>
    </sheetView>
  </sheetViews>
  <sheetFormatPr baseColWidth="10" defaultColWidth="8.125" defaultRowHeight="13" customHeight="1" x14ac:dyDescent="0.2"/>
  <cols>
    <col min="1" max="1" width="13.625" style="5" customWidth="1"/>
    <col min="2" max="2" width="2.125" style="6" customWidth="1"/>
    <col min="3" max="3" width="2.375" style="6" bestFit="1" customWidth="1"/>
    <col min="4" max="4" width="2" style="6" customWidth="1"/>
    <col min="5" max="5" width="3.5" style="5" customWidth="1"/>
    <col min="6" max="6" width="3.375" style="5" customWidth="1"/>
    <col min="7" max="9" width="2" style="5" customWidth="1"/>
    <col min="10" max="10" width="2.375" style="5" bestFit="1" customWidth="1"/>
    <col min="11" max="11" width="3" style="5" bestFit="1" customWidth="1"/>
    <col min="12" max="12" width="3" style="5" customWidth="1"/>
    <col min="13" max="13" width="2.375" style="5" customWidth="1"/>
    <col min="14" max="14" width="3" style="5" customWidth="1"/>
    <col min="15" max="15" width="3.625" style="5" customWidth="1"/>
    <col min="16" max="16" width="5.5" style="5" customWidth="1"/>
    <col min="17" max="17" width="5.125" style="5" bestFit="1" customWidth="1"/>
    <col min="18" max="19" width="2.375" style="5" customWidth="1"/>
    <col min="20" max="20" width="2" style="5" customWidth="1"/>
    <col min="21" max="21" width="2.125" style="5" customWidth="1"/>
    <col min="22" max="22" width="2" style="5" customWidth="1"/>
    <col min="23" max="24" width="4.875" style="5" customWidth="1"/>
    <col min="25" max="256" width="8.125" customWidth="1"/>
  </cols>
  <sheetData>
    <row r="1" spans="1:24" ht="21" customHeight="1" x14ac:dyDescent="0.2">
      <c r="A1" s="200" t="s">
        <v>111</v>
      </c>
      <c r="B1" s="202"/>
      <c r="C1" s="202"/>
      <c r="D1" s="202"/>
      <c r="E1" s="202"/>
      <c r="F1" s="202"/>
      <c r="G1" s="202"/>
      <c r="H1" s="202"/>
      <c r="I1" s="202"/>
      <c r="J1" s="202"/>
      <c r="K1" s="202"/>
      <c r="L1" s="202"/>
      <c r="M1" s="202"/>
      <c r="N1" s="202"/>
      <c r="O1" s="202"/>
      <c r="P1" s="202"/>
      <c r="Q1" s="202"/>
      <c r="R1" s="202"/>
      <c r="S1" s="211"/>
      <c r="T1" s="202"/>
      <c r="U1" s="202"/>
      <c r="V1" s="202"/>
      <c r="W1" s="202"/>
      <c r="X1" s="46"/>
    </row>
    <row r="2" spans="1:24" ht="19" customHeight="1" x14ac:dyDescent="0.2">
      <c r="A2" s="38"/>
      <c r="B2" s="14"/>
      <c r="C2" s="14"/>
      <c r="D2" s="14"/>
      <c r="E2" s="31"/>
      <c r="F2" s="14"/>
      <c r="G2" s="14"/>
      <c r="H2" s="14"/>
      <c r="I2" s="14"/>
      <c r="J2" s="14"/>
      <c r="K2" s="14"/>
      <c r="L2" s="14"/>
      <c r="M2" s="14"/>
      <c r="N2" s="14"/>
      <c r="O2" s="14"/>
      <c r="P2" s="14"/>
      <c r="Q2" s="14"/>
      <c r="R2" s="14"/>
      <c r="S2" s="32"/>
      <c r="T2" s="14"/>
      <c r="U2" s="13"/>
      <c r="V2" s="13"/>
      <c r="W2" s="14"/>
      <c r="X2" s="14"/>
    </row>
    <row r="3" spans="1:24" ht="28.25" customHeight="1" x14ac:dyDescent="0.2">
      <c r="A3" s="15" t="s">
        <v>6</v>
      </c>
      <c r="B3" s="16" t="s">
        <v>7</v>
      </c>
      <c r="C3" s="16" t="s">
        <v>8</v>
      </c>
      <c r="D3" s="16" t="s">
        <v>9</v>
      </c>
      <c r="E3" s="16" t="s">
        <v>10</v>
      </c>
      <c r="F3" s="16" t="s">
        <v>11</v>
      </c>
      <c r="G3" s="16" t="s">
        <v>12</v>
      </c>
      <c r="H3" s="16" t="s">
        <v>15</v>
      </c>
      <c r="I3" s="16" t="s">
        <v>16</v>
      </c>
      <c r="J3" s="16" t="s">
        <v>14</v>
      </c>
      <c r="K3" s="16" t="s">
        <v>17</v>
      </c>
      <c r="L3" s="16" t="s">
        <v>18</v>
      </c>
      <c r="M3" s="16" t="s">
        <v>13</v>
      </c>
      <c r="N3" s="16" t="s">
        <v>19</v>
      </c>
      <c r="O3" s="16" t="s">
        <v>20</v>
      </c>
      <c r="P3" s="17" t="s">
        <v>21</v>
      </c>
      <c r="Q3" s="16" t="s">
        <v>22</v>
      </c>
      <c r="R3" s="16" t="s">
        <v>23</v>
      </c>
      <c r="S3" s="16" t="s">
        <v>24</v>
      </c>
      <c r="T3" s="16" t="s">
        <v>25</v>
      </c>
      <c r="U3" s="16" t="s">
        <v>27</v>
      </c>
      <c r="V3" s="16" t="s">
        <v>26</v>
      </c>
      <c r="W3" s="17" t="s">
        <v>28</v>
      </c>
      <c r="X3" s="17" t="s">
        <v>29</v>
      </c>
    </row>
    <row r="4" spans="1:24" ht="19" customHeight="1" x14ac:dyDescent="0.2">
      <c r="A4" s="129" t="s">
        <v>130</v>
      </c>
      <c r="B4" s="19">
        <v>2</v>
      </c>
      <c r="C4" s="19">
        <v>0</v>
      </c>
      <c r="D4" s="19">
        <v>0</v>
      </c>
      <c r="E4" s="19"/>
      <c r="F4" s="19"/>
      <c r="G4" s="19"/>
      <c r="H4" s="19"/>
      <c r="I4" s="19"/>
      <c r="J4" s="19"/>
      <c r="K4" s="19"/>
      <c r="L4" s="19"/>
      <c r="M4" s="19"/>
      <c r="N4" s="19"/>
      <c r="O4" s="19"/>
      <c r="P4" s="19"/>
      <c r="Q4" s="19"/>
      <c r="R4" s="19"/>
      <c r="S4" s="116"/>
      <c r="T4" s="19"/>
      <c r="U4" s="19"/>
      <c r="V4" s="19"/>
      <c r="W4" s="19"/>
      <c r="X4" s="35"/>
    </row>
    <row r="5" spans="1:24" ht="19" customHeight="1" x14ac:dyDescent="0.2">
      <c r="A5" s="130" t="s">
        <v>131</v>
      </c>
      <c r="B5" s="14">
        <v>3</v>
      </c>
      <c r="C5" s="14">
        <v>0</v>
      </c>
      <c r="D5" s="14">
        <v>0</v>
      </c>
      <c r="E5" s="14"/>
      <c r="F5" s="14"/>
      <c r="G5" s="14"/>
      <c r="H5" s="14"/>
      <c r="I5" s="14"/>
      <c r="J5" s="14">
        <v>1</v>
      </c>
      <c r="K5" s="14"/>
      <c r="L5" s="14"/>
      <c r="M5" s="14"/>
      <c r="N5" s="14"/>
      <c r="O5" s="14"/>
      <c r="P5" s="14"/>
      <c r="Q5" s="14"/>
      <c r="R5" s="14"/>
      <c r="S5" s="32"/>
      <c r="T5" s="14"/>
      <c r="U5" s="14"/>
      <c r="V5" s="14"/>
      <c r="W5" s="14"/>
      <c r="X5" s="13"/>
    </row>
    <row r="6" spans="1:24" ht="19" customHeight="1" x14ac:dyDescent="0.2">
      <c r="A6" s="130" t="s">
        <v>133</v>
      </c>
      <c r="B6" s="14">
        <v>2</v>
      </c>
      <c r="C6" s="14">
        <v>1</v>
      </c>
      <c r="D6" s="14">
        <v>0</v>
      </c>
      <c r="E6" s="14"/>
      <c r="F6" s="14"/>
      <c r="G6" s="14"/>
      <c r="H6" s="14"/>
      <c r="I6" s="14"/>
      <c r="J6" s="14">
        <v>1</v>
      </c>
      <c r="K6" s="14"/>
      <c r="L6" s="14"/>
      <c r="M6" s="14"/>
      <c r="N6" s="14"/>
      <c r="O6" s="14"/>
      <c r="P6" s="14"/>
      <c r="Q6" s="14"/>
      <c r="R6" s="14"/>
      <c r="S6" s="32"/>
      <c r="T6" s="14"/>
      <c r="U6" s="14">
        <v>1</v>
      </c>
      <c r="V6" s="14"/>
      <c r="W6" s="14"/>
      <c r="X6" s="13"/>
    </row>
    <row r="7" spans="1:24" ht="19" customHeight="1" x14ac:dyDescent="0.2">
      <c r="A7" s="130" t="s">
        <v>134</v>
      </c>
      <c r="B7" s="14">
        <v>3</v>
      </c>
      <c r="C7" s="14">
        <v>1</v>
      </c>
      <c r="D7" s="14">
        <v>1</v>
      </c>
      <c r="E7" s="14">
        <v>1</v>
      </c>
      <c r="F7" s="14"/>
      <c r="G7" s="14"/>
      <c r="H7" s="14"/>
      <c r="I7" s="14"/>
      <c r="J7" s="14">
        <v>1</v>
      </c>
      <c r="K7" s="14"/>
      <c r="L7" s="14"/>
      <c r="M7" s="14"/>
      <c r="N7" s="14"/>
      <c r="O7" s="14"/>
      <c r="P7" s="14"/>
      <c r="Q7" s="14"/>
      <c r="R7" s="14">
        <v>1</v>
      </c>
      <c r="S7" s="32"/>
      <c r="T7" s="14"/>
      <c r="U7" s="14"/>
      <c r="V7" s="14"/>
      <c r="W7" s="14"/>
      <c r="X7" s="13"/>
    </row>
    <row r="8" spans="1:24" ht="19" customHeight="1" x14ac:dyDescent="0.2">
      <c r="A8" s="130" t="s">
        <v>134</v>
      </c>
      <c r="B8" s="14">
        <v>2</v>
      </c>
      <c r="C8" s="14">
        <v>1</v>
      </c>
      <c r="D8" s="14">
        <v>0</v>
      </c>
      <c r="E8" s="14"/>
      <c r="F8" s="14"/>
      <c r="G8" s="14"/>
      <c r="H8" s="14">
        <v>1</v>
      </c>
      <c r="I8" s="14"/>
      <c r="J8" s="14"/>
      <c r="K8" s="14"/>
      <c r="L8" s="14"/>
      <c r="M8" s="14"/>
      <c r="N8" s="14"/>
      <c r="O8" s="14"/>
      <c r="P8" s="14"/>
      <c r="Q8" s="14"/>
      <c r="R8" s="14">
        <v>1</v>
      </c>
      <c r="S8" s="32"/>
      <c r="T8" s="14"/>
      <c r="U8" s="14">
        <v>2</v>
      </c>
      <c r="V8" s="14"/>
      <c r="W8" s="14"/>
      <c r="X8" s="13"/>
    </row>
    <row r="9" spans="1:24" ht="19" customHeight="1" x14ac:dyDescent="0.2">
      <c r="A9" s="129" t="s">
        <v>135</v>
      </c>
      <c r="B9" s="14">
        <v>0</v>
      </c>
      <c r="C9" s="14">
        <v>1</v>
      </c>
      <c r="D9" s="14">
        <v>0</v>
      </c>
      <c r="E9" s="14"/>
      <c r="F9" s="14"/>
      <c r="G9" s="14"/>
      <c r="H9" s="14"/>
      <c r="I9" s="14"/>
      <c r="J9" s="14"/>
      <c r="K9" s="14"/>
      <c r="L9" s="14"/>
      <c r="M9" s="14"/>
      <c r="N9" s="14"/>
      <c r="O9" s="14"/>
      <c r="P9" s="14"/>
      <c r="Q9" s="14"/>
      <c r="R9" s="14"/>
      <c r="S9" s="32">
        <v>1</v>
      </c>
      <c r="T9" s="14"/>
      <c r="U9" s="14"/>
      <c r="V9" s="14"/>
      <c r="W9" s="14"/>
      <c r="X9" s="13"/>
    </row>
    <row r="10" spans="1:24" ht="19" customHeight="1" x14ac:dyDescent="0.2">
      <c r="A10" s="130" t="s">
        <v>136</v>
      </c>
      <c r="B10" s="14">
        <v>2</v>
      </c>
      <c r="C10" s="14">
        <v>1</v>
      </c>
      <c r="D10" s="14">
        <v>1</v>
      </c>
      <c r="E10" s="14"/>
      <c r="F10" s="14"/>
      <c r="G10" s="14"/>
      <c r="H10" s="14"/>
      <c r="I10" s="14">
        <v>1</v>
      </c>
      <c r="J10" s="14">
        <v>1</v>
      </c>
      <c r="K10" s="14"/>
      <c r="L10" s="14"/>
      <c r="M10" s="14"/>
      <c r="N10" s="14"/>
      <c r="O10" s="14"/>
      <c r="P10" s="14"/>
      <c r="Q10" s="14"/>
      <c r="R10" s="14">
        <v>1</v>
      </c>
      <c r="S10" s="32"/>
      <c r="T10" s="14"/>
      <c r="U10" s="14">
        <v>1</v>
      </c>
      <c r="V10" s="14"/>
      <c r="W10" s="14"/>
      <c r="X10" s="13"/>
    </row>
    <row r="11" spans="1:24" ht="19" customHeight="1" x14ac:dyDescent="0.2">
      <c r="A11" s="132" t="s">
        <v>137</v>
      </c>
      <c r="B11" s="14">
        <v>3</v>
      </c>
      <c r="C11" s="14">
        <v>1</v>
      </c>
      <c r="D11" s="14">
        <v>2</v>
      </c>
      <c r="E11" s="14">
        <v>1</v>
      </c>
      <c r="F11" s="14"/>
      <c r="G11" s="14"/>
      <c r="H11" s="14"/>
      <c r="I11" s="14"/>
      <c r="J11" s="14">
        <v>1</v>
      </c>
      <c r="K11" s="14"/>
      <c r="L11" s="14"/>
      <c r="M11" s="14">
        <v>1</v>
      </c>
      <c r="N11" s="14"/>
      <c r="O11" s="14"/>
      <c r="P11" s="14"/>
      <c r="Q11" s="14"/>
      <c r="R11" s="14"/>
      <c r="S11" s="32"/>
      <c r="T11" s="14"/>
      <c r="U11" s="14">
        <v>1</v>
      </c>
      <c r="V11" s="14"/>
      <c r="W11" s="14"/>
      <c r="X11" s="13"/>
    </row>
    <row r="12" spans="1:24" ht="19" customHeight="1" x14ac:dyDescent="0.2">
      <c r="A12" s="130" t="s">
        <v>138</v>
      </c>
      <c r="B12" s="14">
        <v>4</v>
      </c>
      <c r="C12" s="14">
        <v>1</v>
      </c>
      <c r="D12" s="14">
        <v>2</v>
      </c>
      <c r="E12" s="14">
        <v>1</v>
      </c>
      <c r="F12" s="14"/>
      <c r="G12" s="14"/>
      <c r="H12" s="14"/>
      <c r="I12" s="14"/>
      <c r="J12" s="14">
        <v>2</v>
      </c>
      <c r="K12" s="14"/>
      <c r="L12" s="14"/>
      <c r="M12" s="14"/>
      <c r="N12" s="14"/>
      <c r="O12" s="14"/>
      <c r="P12" s="14"/>
      <c r="Q12" s="14"/>
      <c r="R12" s="14">
        <v>1</v>
      </c>
      <c r="S12" s="32"/>
      <c r="T12" s="14"/>
      <c r="U12" s="14"/>
      <c r="V12" s="14"/>
      <c r="W12" s="14"/>
      <c r="X12" s="13"/>
    </row>
    <row r="13" spans="1:24" ht="19" customHeight="1" x14ac:dyDescent="0.2">
      <c r="A13" s="130" t="s">
        <v>141</v>
      </c>
      <c r="B13" s="14">
        <v>4</v>
      </c>
      <c r="C13" s="14">
        <v>1</v>
      </c>
      <c r="D13" s="14">
        <v>1</v>
      </c>
      <c r="E13" s="14"/>
      <c r="F13" s="14">
        <v>1</v>
      </c>
      <c r="G13" s="14"/>
      <c r="H13" s="14"/>
      <c r="I13" s="14"/>
      <c r="J13" s="14"/>
      <c r="K13" s="14"/>
      <c r="L13" s="14"/>
      <c r="M13" s="14"/>
      <c r="N13" s="14"/>
      <c r="O13" s="14"/>
      <c r="P13" s="14"/>
      <c r="Q13" s="14"/>
      <c r="R13" s="14"/>
      <c r="S13" s="32"/>
      <c r="T13" s="14"/>
      <c r="U13" s="14">
        <v>1</v>
      </c>
      <c r="V13" s="14"/>
      <c r="W13" s="14"/>
      <c r="X13" s="13"/>
    </row>
    <row r="14" spans="1:24" ht="19" customHeight="1" x14ac:dyDescent="0.2">
      <c r="A14" s="129" t="s">
        <v>144</v>
      </c>
      <c r="B14" s="14">
        <v>3</v>
      </c>
      <c r="C14" s="14">
        <v>1</v>
      </c>
      <c r="D14" s="14">
        <v>0</v>
      </c>
      <c r="E14" s="32"/>
      <c r="F14" s="14"/>
      <c r="G14" s="14"/>
      <c r="H14" s="14"/>
      <c r="I14" s="14"/>
      <c r="J14" s="14">
        <v>1</v>
      </c>
      <c r="K14" s="14"/>
      <c r="L14" s="14"/>
      <c r="M14" s="14"/>
      <c r="N14" s="14"/>
      <c r="O14" s="14"/>
      <c r="P14" s="14"/>
      <c r="Q14" s="14"/>
      <c r="R14" s="14"/>
      <c r="S14" s="32"/>
      <c r="T14" s="14"/>
      <c r="U14" s="14"/>
      <c r="V14" s="14"/>
      <c r="W14" s="14"/>
      <c r="X14" s="13"/>
    </row>
    <row r="15" spans="1:24" ht="19" customHeight="1" x14ac:dyDescent="0.2">
      <c r="A15" s="129" t="s">
        <v>147</v>
      </c>
      <c r="B15" s="14">
        <v>1</v>
      </c>
      <c r="C15" s="14">
        <v>0</v>
      </c>
      <c r="D15" s="14">
        <v>0</v>
      </c>
      <c r="E15" s="14"/>
      <c r="F15" s="14"/>
      <c r="G15" s="14"/>
      <c r="H15" s="14"/>
      <c r="I15" s="14"/>
      <c r="J15" s="14"/>
      <c r="K15" s="14"/>
      <c r="L15" s="14"/>
      <c r="M15" s="14"/>
      <c r="N15" s="14"/>
      <c r="O15" s="14"/>
      <c r="P15" s="14"/>
      <c r="Q15" s="14"/>
      <c r="R15" s="14"/>
      <c r="S15" s="32"/>
      <c r="T15" s="14"/>
      <c r="U15" s="14"/>
      <c r="V15" s="14"/>
      <c r="W15" s="14"/>
      <c r="X15" s="13"/>
    </row>
    <row r="16" spans="1:24" ht="19" customHeight="1" x14ac:dyDescent="0.2">
      <c r="A16" s="174" t="s">
        <v>148</v>
      </c>
      <c r="B16" s="14">
        <v>3</v>
      </c>
      <c r="C16" s="14">
        <v>0</v>
      </c>
      <c r="D16" s="14">
        <v>0</v>
      </c>
      <c r="E16" s="14"/>
      <c r="F16" s="14"/>
      <c r="G16" s="14"/>
      <c r="H16" s="14"/>
      <c r="I16" s="14"/>
      <c r="J16" s="14">
        <v>3</v>
      </c>
      <c r="K16" s="14"/>
      <c r="L16" s="14"/>
      <c r="M16" s="14"/>
      <c r="N16" s="14"/>
      <c r="O16" s="14"/>
      <c r="P16" s="14"/>
      <c r="Q16" s="14"/>
      <c r="R16" s="14"/>
      <c r="S16" s="32"/>
      <c r="T16" s="14"/>
      <c r="U16" s="14">
        <v>4</v>
      </c>
      <c r="V16" s="14"/>
      <c r="W16" s="14"/>
      <c r="X16" s="13"/>
    </row>
    <row r="17" spans="1:24" ht="19" customHeight="1" x14ac:dyDescent="0.2">
      <c r="A17" s="129" t="s">
        <v>149</v>
      </c>
      <c r="B17" s="14"/>
      <c r="C17" s="14"/>
      <c r="D17" s="14"/>
      <c r="E17" s="14"/>
      <c r="F17" s="14"/>
      <c r="G17" s="14"/>
      <c r="H17" s="14"/>
      <c r="I17" s="14"/>
      <c r="J17" s="14"/>
      <c r="K17" s="14"/>
      <c r="L17" s="14"/>
      <c r="M17" s="14"/>
      <c r="N17" s="14"/>
      <c r="O17" s="14"/>
      <c r="P17" s="14"/>
      <c r="Q17" s="14"/>
      <c r="R17" s="14">
        <v>2</v>
      </c>
      <c r="S17" s="32"/>
      <c r="T17" s="14"/>
      <c r="U17" s="14"/>
      <c r="V17" s="14"/>
      <c r="W17" s="14"/>
      <c r="X17" s="13"/>
    </row>
    <row r="18" spans="1:24" ht="19" customHeight="1" x14ac:dyDescent="0.2">
      <c r="A18" s="9" t="s">
        <v>154</v>
      </c>
      <c r="B18" s="14">
        <v>1</v>
      </c>
      <c r="C18" s="14">
        <v>0</v>
      </c>
      <c r="D18" s="14">
        <v>0</v>
      </c>
      <c r="E18" s="14"/>
      <c r="F18" s="14"/>
      <c r="G18" s="14"/>
      <c r="H18" s="14"/>
      <c r="I18" s="14"/>
      <c r="J18" s="14"/>
      <c r="K18" s="14"/>
      <c r="L18" s="14"/>
      <c r="M18" s="14"/>
      <c r="N18" s="14"/>
      <c r="O18" s="14"/>
      <c r="P18" s="14"/>
      <c r="Q18" s="14"/>
      <c r="R18" s="14"/>
      <c r="S18" s="32"/>
      <c r="T18" s="14"/>
      <c r="U18" s="14"/>
      <c r="V18" s="14"/>
      <c r="W18" s="14"/>
      <c r="X18" s="13"/>
    </row>
    <row r="19" spans="1:24" ht="19" customHeight="1" x14ac:dyDescent="0.2">
      <c r="A19" s="129" t="s">
        <v>154</v>
      </c>
      <c r="B19" s="14">
        <v>2</v>
      </c>
      <c r="C19" s="14">
        <v>0</v>
      </c>
      <c r="D19" s="14">
        <v>0</v>
      </c>
      <c r="E19" s="14"/>
      <c r="F19" s="14"/>
      <c r="G19" s="14"/>
      <c r="H19" s="14">
        <v>1</v>
      </c>
      <c r="I19" s="14"/>
      <c r="J19" s="14">
        <v>2</v>
      </c>
      <c r="K19" s="14"/>
      <c r="L19" s="14"/>
      <c r="M19" s="14"/>
      <c r="N19" s="14"/>
      <c r="O19" s="14"/>
      <c r="P19" s="14"/>
      <c r="Q19" s="14"/>
      <c r="R19" s="14"/>
      <c r="S19" s="32"/>
      <c r="T19" s="14"/>
      <c r="U19" s="14">
        <v>4</v>
      </c>
      <c r="V19" s="14">
        <v>2</v>
      </c>
      <c r="W19" s="14"/>
      <c r="X19" s="13"/>
    </row>
    <row r="20" spans="1:24" ht="19" customHeight="1" x14ac:dyDescent="0.2">
      <c r="A20" s="14" t="s">
        <v>159</v>
      </c>
      <c r="B20" s="14"/>
      <c r="C20" s="14"/>
      <c r="D20" s="14"/>
      <c r="E20" s="14"/>
      <c r="F20" s="14"/>
      <c r="G20" s="14"/>
      <c r="H20" s="14"/>
      <c r="I20" s="14"/>
      <c r="J20" s="14"/>
      <c r="K20" s="14"/>
      <c r="L20" s="14"/>
      <c r="M20" s="14"/>
      <c r="N20" s="14"/>
      <c r="O20" s="14"/>
      <c r="P20" s="14"/>
      <c r="Q20" s="14"/>
      <c r="R20" s="14"/>
      <c r="S20" s="32"/>
      <c r="T20" s="14"/>
      <c r="U20" s="14">
        <v>3</v>
      </c>
      <c r="V20" s="14"/>
      <c r="W20" s="14"/>
      <c r="X20" s="13"/>
    </row>
    <row r="21" spans="1:24" ht="19" customHeight="1" x14ac:dyDescent="0.2">
      <c r="A21" s="9" t="s">
        <v>161</v>
      </c>
      <c r="B21" s="14">
        <v>0</v>
      </c>
      <c r="C21" s="14">
        <v>1</v>
      </c>
      <c r="D21" s="14">
        <v>0</v>
      </c>
      <c r="E21" s="14"/>
      <c r="F21" s="14"/>
      <c r="G21" s="14"/>
      <c r="H21" s="14"/>
      <c r="I21" s="14"/>
      <c r="J21" s="14"/>
      <c r="K21" s="14"/>
      <c r="L21" s="14"/>
      <c r="M21" s="14"/>
      <c r="N21" s="14"/>
      <c r="O21" s="14"/>
      <c r="P21" s="14"/>
      <c r="Q21" s="14"/>
      <c r="R21" s="14"/>
      <c r="S21" s="32"/>
      <c r="T21" s="14"/>
      <c r="U21" s="14"/>
      <c r="V21" s="14"/>
      <c r="W21" s="14"/>
      <c r="X21" s="13"/>
    </row>
    <row r="22" spans="1:24" ht="19" customHeight="1" x14ac:dyDescent="0.25">
      <c r="A22" s="186" t="s">
        <v>164</v>
      </c>
      <c r="B22" s="14">
        <v>3</v>
      </c>
      <c r="C22" s="14">
        <v>1</v>
      </c>
      <c r="D22" s="14">
        <v>1</v>
      </c>
      <c r="E22" s="14"/>
      <c r="F22" s="14"/>
      <c r="G22" s="14"/>
      <c r="H22" s="14">
        <v>1</v>
      </c>
      <c r="I22" s="14"/>
      <c r="J22" s="14">
        <v>1</v>
      </c>
      <c r="K22" s="14"/>
      <c r="L22" s="14"/>
      <c r="M22" s="14"/>
      <c r="N22" s="14"/>
      <c r="O22" s="14"/>
      <c r="P22" s="14"/>
      <c r="Q22" s="14"/>
      <c r="R22" s="14"/>
      <c r="S22" s="32"/>
      <c r="T22" s="14"/>
      <c r="U22" s="14">
        <v>2</v>
      </c>
      <c r="V22" s="14"/>
      <c r="W22" s="14"/>
      <c r="X22" s="13"/>
    </row>
    <row r="23" spans="1:24" ht="19" customHeight="1" x14ac:dyDescent="0.2">
      <c r="A23" s="189" t="s">
        <v>147</v>
      </c>
      <c r="B23" s="13"/>
      <c r="C23" s="13"/>
      <c r="D23" s="13"/>
      <c r="E23" s="13"/>
      <c r="F23" s="13"/>
      <c r="G23" s="13"/>
      <c r="H23" s="13"/>
      <c r="I23" s="13"/>
      <c r="J23" s="13"/>
      <c r="K23" s="13"/>
      <c r="L23" s="13"/>
      <c r="M23" s="13"/>
      <c r="N23" s="13"/>
      <c r="O23" s="41"/>
      <c r="P23" s="41"/>
      <c r="Q23" s="41"/>
      <c r="R23" s="13"/>
      <c r="S23" s="13"/>
      <c r="T23" s="13"/>
      <c r="U23" s="13">
        <v>2</v>
      </c>
      <c r="V23" s="13"/>
      <c r="W23" s="13"/>
      <c r="X23" s="13"/>
    </row>
    <row r="24" spans="1:24" ht="19" customHeight="1" x14ac:dyDescent="0.2">
      <c r="A24" s="129" t="s">
        <v>154</v>
      </c>
      <c r="B24" s="13"/>
      <c r="C24" s="13">
        <v>1</v>
      </c>
      <c r="D24" s="13"/>
      <c r="E24" s="13"/>
      <c r="F24" s="13"/>
      <c r="G24" s="13"/>
      <c r="H24" s="13"/>
      <c r="I24" s="13"/>
      <c r="J24" s="13"/>
      <c r="K24" s="13"/>
      <c r="L24" s="13"/>
      <c r="M24" s="13"/>
      <c r="N24" s="13"/>
      <c r="O24" s="41"/>
      <c r="P24" s="41"/>
      <c r="Q24" s="41"/>
      <c r="R24" s="13"/>
      <c r="S24" s="13"/>
      <c r="T24" s="13"/>
      <c r="U24" s="13"/>
      <c r="V24" s="13"/>
      <c r="W24" s="13"/>
      <c r="X24" s="13"/>
    </row>
    <row r="25" spans="1:24" ht="19" customHeight="1" x14ac:dyDescent="0.2">
      <c r="A25" s="129" t="s">
        <v>154</v>
      </c>
      <c r="B25" s="13">
        <v>2</v>
      </c>
      <c r="C25" s="13">
        <v>1</v>
      </c>
      <c r="D25" s="13">
        <v>1</v>
      </c>
      <c r="E25" s="13">
        <v>1</v>
      </c>
      <c r="F25" s="13"/>
      <c r="G25" s="13"/>
      <c r="H25" s="13"/>
      <c r="I25" s="13"/>
      <c r="J25" s="13">
        <v>1</v>
      </c>
      <c r="K25" s="13"/>
      <c r="L25" s="13"/>
      <c r="M25" s="13"/>
      <c r="N25" s="13"/>
      <c r="O25" s="41"/>
      <c r="P25" s="41"/>
      <c r="Q25" s="41"/>
      <c r="R25" s="13">
        <v>1</v>
      </c>
      <c r="S25" s="13"/>
      <c r="T25" s="13"/>
      <c r="U25" s="13"/>
      <c r="V25" s="13"/>
      <c r="W25" s="13"/>
      <c r="X25" s="13"/>
    </row>
    <row r="26" spans="1:24" ht="19" customHeight="1" x14ac:dyDescent="0.2">
      <c r="A26" s="9"/>
      <c r="B26" s="13"/>
      <c r="C26" s="13"/>
      <c r="D26" s="13"/>
      <c r="E26" s="13"/>
      <c r="F26" s="13"/>
      <c r="G26" s="13"/>
      <c r="H26" s="13"/>
      <c r="I26" s="13"/>
      <c r="J26" s="13"/>
      <c r="K26" s="13"/>
      <c r="L26" s="13"/>
      <c r="M26" s="13"/>
      <c r="N26" s="13"/>
      <c r="O26" s="41"/>
      <c r="P26" s="41"/>
      <c r="Q26" s="41"/>
      <c r="R26" s="13"/>
      <c r="S26" s="13"/>
      <c r="T26" s="13"/>
      <c r="U26" s="13"/>
      <c r="V26" s="13"/>
      <c r="W26" s="13"/>
      <c r="X26" s="13"/>
    </row>
    <row r="27" spans="1:24" ht="17" customHeight="1" x14ac:dyDescent="0.2">
      <c r="A27" s="22"/>
      <c r="B27" s="23"/>
      <c r="C27" s="23"/>
      <c r="D27" s="23"/>
      <c r="E27" s="23"/>
      <c r="F27" s="23"/>
      <c r="G27" s="23"/>
      <c r="H27" s="23"/>
      <c r="I27" s="23"/>
      <c r="J27" s="23"/>
      <c r="K27" s="23"/>
      <c r="L27" s="23"/>
      <c r="M27" s="23"/>
      <c r="N27" s="23"/>
      <c r="O27" s="24"/>
      <c r="P27" s="24"/>
      <c r="Q27" s="24"/>
      <c r="R27" s="23"/>
      <c r="S27" s="23"/>
      <c r="T27" s="23"/>
      <c r="U27" s="23"/>
      <c r="V27" s="23"/>
      <c r="W27" s="23"/>
      <c r="X27" s="23"/>
    </row>
    <row r="28" spans="1:24" ht="17" customHeight="1" x14ac:dyDescent="0.2">
      <c r="A28" s="26" t="s">
        <v>31</v>
      </c>
      <c r="B28" s="20">
        <f t="shared" ref="B28:N28" si="0">SUM(B4:B27)</f>
        <v>40</v>
      </c>
      <c r="C28" s="20">
        <f t="shared" si="0"/>
        <v>13</v>
      </c>
      <c r="D28" s="20">
        <f t="shared" si="0"/>
        <v>9</v>
      </c>
      <c r="E28" s="20">
        <f t="shared" si="0"/>
        <v>4</v>
      </c>
      <c r="F28" s="20">
        <f t="shared" si="0"/>
        <v>1</v>
      </c>
      <c r="G28" s="20">
        <f t="shared" si="0"/>
        <v>0</v>
      </c>
      <c r="H28" s="20">
        <f t="shared" si="0"/>
        <v>3</v>
      </c>
      <c r="I28" s="20">
        <f t="shared" si="0"/>
        <v>1</v>
      </c>
      <c r="J28" s="20">
        <f t="shared" si="0"/>
        <v>15</v>
      </c>
      <c r="K28" s="20">
        <f t="shared" si="0"/>
        <v>0</v>
      </c>
      <c r="L28" s="20">
        <f t="shared" si="0"/>
        <v>0</v>
      </c>
      <c r="M28" s="20">
        <f t="shared" si="0"/>
        <v>1</v>
      </c>
      <c r="N28" s="20">
        <f t="shared" si="0"/>
        <v>0</v>
      </c>
      <c r="O28" s="27">
        <f>(D28+H28+I28+N28)/(B28+H28+I28+L28)</f>
        <v>0.29545454545454547</v>
      </c>
      <c r="P28" s="27">
        <f>($D28+$E28+($F28*2)+(G28*3))/$B28</f>
        <v>0.375</v>
      </c>
      <c r="Q28" s="27">
        <f>D28/B28</f>
        <v>0.22500000000000001</v>
      </c>
      <c r="R28" s="20">
        <f>SUM(R4:R27)</f>
        <v>7</v>
      </c>
      <c r="S28" s="20">
        <f>SUM(S4:S27)</f>
        <v>1</v>
      </c>
      <c r="T28" s="20">
        <f>SUM(T4:T27)</f>
        <v>0</v>
      </c>
      <c r="U28" s="20">
        <f>SUM(U4:U27)</f>
        <v>21</v>
      </c>
      <c r="V28" s="20">
        <f>SUM(V4:V27)</f>
        <v>2</v>
      </c>
      <c r="W28" s="27">
        <f>(U28+V28)/(T28+U28+V28)</f>
        <v>1</v>
      </c>
      <c r="X28" s="27">
        <f>(D28-G28)/(B28-J28-G28+L28)</f>
        <v>0.36</v>
      </c>
    </row>
    <row r="29" spans="1:24" ht="19" customHeight="1" x14ac:dyDescent="0.2">
      <c r="A29" s="28"/>
      <c r="B29" s="13"/>
      <c r="C29" s="13"/>
      <c r="D29" s="13"/>
      <c r="E29" s="13"/>
      <c r="F29" s="13"/>
      <c r="G29" s="13"/>
      <c r="H29" s="13"/>
      <c r="I29" s="13"/>
      <c r="J29" s="13"/>
      <c r="K29" s="13"/>
      <c r="L29" s="13"/>
      <c r="M29" s="13"/>
      <c r="N29" s="13"/>
      <c r="O29" s="13"/>
      <c r="P29" s="13"/>
      <c r="Q29" s="13"/>
      <c r="R29" s="13"/>
      <c r="S29" s="13"/>
      <c r="T29" s="13"/>
      <c r="U29" s="13"/>
      <c r="V29" s="13"/>
      <c r="W29" s="14"/>
      <c r="X29" s="14"/>
    </row>
    <row r="30" spans="1:24" ht="19" customHeight="1" x14ac:dyDescent="0.2">
      <c r="A30" s="28"/>
      <c r="B30" s="13"/>
      <c r="C30" s="13"/>
      <c r="D30" s="13"/>
      <c r="E30" s="13"/>
      <c r="F30" s="13"/>
      <c r="G30" s="13"/>
      <c r="H30" s="13"/>
      <c r="I30" s="13"/>
      <c r="J30" s="13"/>
      <c r="K30" s="13"/>
      <c r="L30" s="13"/>
      <c r="M30" s="13"/>
      <c r="N30" s="13"/>
      <c r="O30" s="13"/>
      <c r="P30" s="13"/>
      <c r="Q30" s="13"/>
      <c r="R30" s="13"/>
      <c r="S30" s="13"/>
      <c r="T30" s="13"/>
      <c r="U30" s="13"/>
      <c r="V30" s="13"/>
      <c r="W30" s="14"/>
      <c r="X30" s="14"/>
    </row>
    <row r="31" spans="1:24" ht="19" customHeight="1" x14ac:dyDescent="0.2">
      <c r="A31" s="21" t="s">
        <v>32</v>
      </c>
      <c r="B31" s="13"/>
      <c r="C31" s="13"/>
      <c r="D31" s="13"/>
      <c r="E31" s="13"/>
      <c r="F31" s="13"/>
      <c r="G31" s="13"/>
      <c r="H31" s="13"/>
      <c r="I31" s="13"/>
      <c r="J31" s="13"/>
      <c r="K31" s="13"/>
      <c r="L31" s="13"/>
      <c r="M31" s="13"/>
      <c r="N31" s="13"/>
      <c r="O31" s="13"/>
      <c r="P31" s="13"/>
      <c r="Q31" s="13"/>
      <c r="R31" s="13"/>
      <c r="S31" s="13"/>
      <c r="T31" s="13"/>
      <c r="U31" s="13"/>
      <c r="V31" s="13"/>
      <c r="W31" s="14"/>
      <c r="X31" s="14"/>
    </row>
    <row r="32" spans="1:24" ht="19" customHeight="1" x14ac:dyDescent="0.2">
      <c r="A32" s="29" t="s">
        <v>6</v>
      </c>
      <c r="B32" s="16" t="s">
        <v>33</v>
      </c>
      <c r="C32" s="16" t="s">
        <v>34</v>
      </c>
      <c r="D32" s="16" t="s">
        <v>35</v>
      </c>
      <c r="E32" s="16" t="s">
        <v>36</v>
      </c>
      <c r="F32" s="16" t="s">
        <v>37</v>
      </c>
      <c r="G32" s="16" t="s">
        <v>8</v>
      </c>
      <c r="H32" s="16" t="s">
        <v>9</v>
      </c>
      <c r="I32" s="16" t="s">
        <v>14</v>
      </c>
      <c r="J32" s="16" t="s">
        <v>15</v>
      </c>
      <c r="K32" s="16" t="s">
        <v>16</v>
      </c>
      <c r="L32" s="16" t="s">
        <v>38</v>
      </c>
      <c r="M32" s="16" t="s">
        <v>39</v>
      </c>
      <c r="N32" s="16" t="s">
        <v>40</v>
      </c>
      <c r="O32" s="16" t="s">
        <v>41</v>
      </c>
      <c r="P32" s="16" t="s">
        <v>7</v>
      </c>
      <c r="Q32" s="16" t="s">
        <v>42</v>
      </c>
      <c r="R32" s="30"/>
      <c r="S32" s="30"/>
      <c r="T32" s="16" t="s">
        <v>112</v>
      </c>
      <c r="U32" s="13"/>
      <c r="V32" s="13"/>
      <c r="W32" s="14"/>
      <c r="X32" s="14"/>
    </row>
    <row r="33" spans="1:24" ht="19" customHeight="1" x14ac:dyDescent="0.2">
      <c r="A33" s="39"/>
      <c r="B33" s="19"/>
      <c r="C33" s="19"/>
      <c r="D33" s="19"/>
      <c r="E33" s="19"/>
      <c r="F33" s="19"/>
      <c r="G33" s="19"/>
      <c r="H33" s="19"/>
      <c r="I33" s="19"/>
      <c r="J33" s="19"/>
      <c r="K33" s="19"/>
      <c r="L33" s="19"/>
      <c r="M33" s="19"/>
      <c r="N33" s="19"/>
      <c r="O33" s="19"/>
      <c r="P33" s="19"/>
      <c r="Q33" s="19"/>
      <c r="R33" s="19"/>
      <c r="S33" s="116"/>
      <c r="T33" s="35"/>
      <c r="U33" s="13"/>
      <c r="V33" s="13"/>
      <c r="W33" s="14"/>
      <c r="X33" s="14"/>
    </row>
    <row r="34" spans="1:24" ht="19" customHeight="1" x14ac:dyDescent="0.2">
      <c r="A34" s="38"/>
      <c r="B34" s="14"/>
      <c r="C34" s="14"/>
      <c r="D34" s="14"/>
      <c r="E34" s="14"/>
      <c r="F34" s="14"/>
      <c r="G34" s="14"/>
      <c r="H34" s="14"/>
      <c r="I34" s="14"/>
      <c r="J34" s="14"/>
      <c r="K34" s="14"/>
      <c r="L34" s="14"/>
      <c r="M34" s="14"/>
      <c r="N34" s="14"/>
      <c r="O34" s="14"/>
      <c r="P34" s="14"/>
      <c r="Q34" s="14"/>
      <c r="R34" s="14"/>
      <c r="S34" s="32"/>
      <c r="T34" s="14"/>
      <c r="U34" s="14"/>
      <c r="V34" s="14"/>
      <c r="W34" s="14"/>
      <c r="X34" s="14"/>
    </row>
    <row r="35" spans="1:24" ht="19" customHeight="1" x14ac:dyDescent="0.2">
      <c r="A35" s="38"/>
      <c r="B35" s="14"/>
      <c r="C35" s="14"/>
      <c r="D35" s="14"/>
      <c r="E35" s="14"/>
      <c r="F35" s="14"/>
      <c r="G35" s="14"/>
      <c r="H35" s="14"/>
      <c r="I35" s="14"/>
      <c r="J35" s="14"/>
      <c r="K35" s="14"/>
      <c r="L35" s="14"/>
      <c r="M35" s="14"/>
      <c r="N35" s="14"/>
      <c r="O35" s="14"/>
      <c r="P35" s="14"/>
      <c r="Q35" s="14"/>
      <c r="R35" s="14"/>
      <c r="S35" s="32"/>
      <c r="T35" s="14"/>
      <c r="U35" s="14"/>
      <c r="V35" s="14"/>
      <c r="W35" s="14"/>
      <c r="X35" s="14"/>
    </row>
    <row r="36" spans="1:24" ht="19" customHeight="1" x14ac:dyDescent="0.2">
      <c r="A36" s="28"/>
      <c r="B36" s="13"/>
      <c r="C36" s="13"/>
      <c r="D36" s="13"/>
      <c r="E36" s="43"/>
      <c r="F36" s="13"/>
      <c r="G36" s="13"/>
      <c r="H36" s="13"/>
      <c r="I36" s="13"/>
      <c r="J36" s="13"/>
      <c r="K36" s="13"/>
      <c r="L36" s="13"/>
      <c r="M36" s="13"/>
      <c r="N36" s="13"/>
      <c r="O36" s="13"/>
      <c r="P36" s="13"/>
      <c r="Q36" s="13"/>
      <c r="R36" s="13"/>
      <c r="S36" s="13"/>
      <c r="T36" s="14"/>
      <c r="U36" s="14"/>
      <c r="V36" s="14"/>
      <c r="W36" s="14"/>
      <c r="X36" s="14"/>
    </row>
    <row r="37" spans="1:24" ht="19" customHeight="1" x14ac:dyDescent="0.2">
      <c r="A37" s="22"/>
      <c r="B37" s="23"/>
      <c r="C37" s="23"/>
      <c r="D37" s="23"/>
      <c r="E37" s="33"/>
      <c r="F37" s="23"/>
      <c r="G37" s="23"/>
      <c r="H37" s="23"/>
      <c r="I37" s="23"/>
      <c r="J37" s="23"/>
      <c r="K37" s="23"/>
      <c r="L37" s="23"/>
      <c r="M37" s="23"/>
      <c r="N37" s="23"/>
      <c r="O37" s="23"/>
      <c r="P37" s="23"/>
      <c r="Q37" s="23"/>
      <c r="R37" s="23"/>
      <c r="S37" s="23"/>
      <c r="T37" s="14"/>
      <c r="U37" s="14"/>
      <c r="V37" s="14"/>
      <c r="W37" s="14"/>
      <c r="X37" s="14"/>
    </row>
    <row r="38" spans="1:24" ht="19" customHeight="1" x14ac:dyDescent="0.2">
      <c r="A38" s="26" t="s">
        <v>31</v>
      </c>
      <c r="B38" s="35">
        <f t="shared" ref="B38:M38" si="1">SUM(B33:B37)</f>
        <v>0</v>
      </c>
      <c r="C38" s="35">
        <f t="shared" si="1"/>
        <v>0</v>
      </c>
      <c r="D38" s="35">
        <f t="shared" si="1"/>
        <v>0</v>
      </c>
      <c r="E38" s="35">
        <f t="shared" si="1"/>
        <v>0</v>
      </c>
      <c r="F38" s="35">
        <f t="shared" si="1"/>
        <v>0</v>
      </c>
      <c r="G38" s="35">
        <f t="shared" si="1"/>
        <v>0</v>
      </c>
      <c r="H38" s="35">
        <f t="shared" si="1"/>
        <v>0</v>
      </c>
      <c r="I38" s="35">
        <f t="shared" si="1"/>
        <v>0</v>
      </c>
      <c r="J38" s="35">
        <f t="shared" si="1"/>
        <v>0</v>
      </c>
      <c r="K38" s="35">
        <f t="shared" si="1"/>
        <v>0</v>
      </c>
      <c r="L38" s="35">
        <f t="shared" si="1"/>
        <v>0</v>
      </c>
      <c r="M38" s="35">
        <f t="shared" si="1"/>
        <v>0</v>
      </c>
      <c r="N38" s="36" t="e">
        <f>(M38*7)/F38</f>
        <v>#DIV/0!</v>
      </c>
      <c r="O38" s="36" t="e">
        <f>SUM(H38+J38+K38)/F38</f>
        <v>#DIV/0!</v>
      </c>
      <c r="P38" s="35">
        <f>SUM(P33:P37)</f>
        <v>0</v>
      </c>
      <c r="Q38" s="35">
        <f>SUM(Q33:Q37)</f>
        <v>0</v>
      </c>
      <c r="R38" s="35">
        <f>SUM(R33:R37)</f>
        <v>0</v>
      </c>
      <c r="S38" s="35">
        <f>SUM(S33:S37)</f>
        <v>0</v>
      </c>
      <c r="T38" s="14"/>
      <c r="U38" s="14"/>
      <c r="V38" s="14"/>
      <c r="W38" s="14"/>
      <c r="X38" s="14"/>
    </row>
    <row r="39" spans="1:24" ht="19" customHeight="1" x14ac:dyDescent="0.2">
      <c r="A39" s="62"/>
      <c r="B39" s="30"/>
      <c r="C39" s="30"/>
      <c r="D39" s="30"/>
      <c r="E39" s="23"/>
      <c r="F39" s="30"/>
      <c r="G39" s="30"/>
      <c r="H39" s="30"/>
      <c r="I39" s="30"/>
      <c r="J39" s="30"/>
      <c r="K39" s="30"/>
      <c r="L39" s="30"/>
      <c r="M39" s="30"/>
      <c r="N39" s="34"/>
      <c r="O39" s="34"/>
      <c r="P39" s="30"/>
      <c r="Q39" s="30"/>
      <c r="R39" s="30"/>
      <c r="S39" s="30"/>
      <c r="T39" s="32"/>
      <c r="U39" s="32"/>
      <c r="V39" s="32"/>
      <c r="W39" s="32"/>
      <c r="X39" s="32"/>
    </row>
    <row r="40" spans="1:24" ht="19" customHeight="1" x14ac:dyDescent="0.2">
      <c r="A40" s="60"/>
      <c r="B40" s="55"/>
      <c r="C40" s="55"/>
      <c r="D40" s="55"/>
      <c r="E40" s="35"/>
      <c r="F40" s="55"/>
      <c r="G40" s="55"/>
      <c r="H40" s="55"/>
      <c r="I40" s="55"/>
      <c r="J40" s="55"/>
      <c r="K40" s="55"/>
      <c r="L40" s="55"/>
      <c r="M40" s="55"/>
      <c r="N40" s="36"/>
      <c r="O40" s="36"/>
      <c r="P40" s="55"/>
      <c r="Q40" s="55"/>
      <c r="R40" s="55"/>
      <c r="S40" s="55"/>
      <c r="T40" s="32"/>
      <c r="U40" s="32"/>
      <c r="V40" s="32"/>
      <c r="W40" s="32"/>
      <c r="X40" s="32"/>
    </row>
    <row r="41" spans="1:24" ht="21" customHeight="1" x14ac:dyDescent="0.2">
      <c r="A41" s="200" t="s">
        <v>77</v>
      </c>
      <c r="B41" s="202"/>
      <c r="C41" s="202"/>
      <c r="D41" s="202"/>
      <c r="E41" s="202"/>
      <c r="F41" s="202"/>
      <c r="G41" s="202"/>
      <c r="H41" s="202"/>
      <c r="I41" s="202"/>
      <c r="J41" s="202"/>
      <c r="K41" s="202"/>
      <c r="L41" s="202"/>
      <c r="M41" s="202"/>
      <c r="N41" s="202"/>
      <c r="O41" s="202"/>
      <c r="P41" s="202"/>
      <c r="Q41" s="202"/>
      <c r="R41" s="202"/>
      <c r="S41" s="211"/>
      <c r="T41" s="202"/>
      <c r="U41" s="202"/>
      <c r="V41" s="202"/>
      <c r="W41" s="202"/>
      <c r="X41" s="46"/>
    </row>
    <row r="42" spans="1:24" ht="19" customHeight="1" x14ac:dyDescent="0.2">
      <c r="A42" s="38"/>
      <c r="B42" s="14"/>
      <c r="C42" s="14"/>
      <c r="D42" s="14"/>
      <c r="E42" s="31"/>
      <c r="F42" s="14"/>
      <c r="G42" s="14"/>
      <c r="H42" s="14"/>
      <c r="I42" s="14"/>
      <c r="J42" s="14"/>
      <c r="K42" s="14"/>
      <c r="L42" s="14"/>
      <c r="M42" s="14"/>
      <c r="N42" s="14"/>
      <c r="O42" s="14"/>
      <c r="P42" s="14"/>
      <c r="Q42" s="14"/>
      <c r="R42" s="14"/>
      <c r="S42" s="32"/>
      <c r="T42" s="14"/>
      <c r="U42" s="13"/>
      <c r="V42" s="13"/>
      <c r="W42" s="14"/>
      <c r="X42" s="14"/>
    </row>
    <row r="43" spans="1:24" ht="28.25" customHeight="1" x14ac:dyDescent="0.2">
      <c r="A43" s="15" t="s">
        <v>6</v>
      </c>
      <c r="B43" s="16" t="s">
        <v>7</v>
      </c>
      <c r="C43" s="16" t="s">
        <v>8</v>
      </c>
      <c r="D43" s="16" t="s">
        <v>9</v>
      </c>
      <c r="E43" s="16" t="s">
        <v>10</v>
      </c>
      <c r="F43" s="16" t="s">
        <v>11</v>
      </c>
      <c r="G43" s="16" t="s">
        <v>12</v>
      </c>
      <c r="H43" s="16" t="s">
        <v>15</v>
      </c>
      <c r="I43" s="16" t="s">
        <v>16</v>
      </c>
      <c r="J43" s="16" t="s">
        <v>14</v>
      </c>
      <c r="K43" s="16" t="s">
        <v>17</v>
      </c>
      <c r="L43" s="16" t="s">
        <v>18</v>
      </c>
      <c r="M43" s="16" t="s">
        <v>13</v>
      </c>
      <c r="N43" s="16" t="s">
        <v>19</v>
      </c>
      <c r="O43" s="16" t="s">
        <v>20</v>
      </c>
      <c r="P43" s="17" t="s">
        <v>21</v>
      </c>
      <c r="Q43" s="16" t="s">
        <v>22</v>
      </c>
      <c r="R43" s="16" t="s">
        <v>23</v>
      </c>
      <c r="S43" s="16" t="s">
        <v>24</v>
      </c>
      <c r="T43" s="16" t="s">
        <v>25</v>
      </c>
      <c r="U43" s="16" t="s">
        <v>27</v>
      </c>
      <c r="V43" s="16" t="s">
        <v>26</v>
      </c>
      <c r="W43" s="17" t="s">
        <v>28</v>
      </c>
      <c r="X43" s="17" t="s">
        <v>29</v>
      </c>
    </row>
    <row r="44" spans="1:24" ht="19" customHeight="1" x14ac:dyDescent="0.2">
      <c r="A44" s="130" t="s">
        <v>138</v>
      </c>
      <c r="B44" s="20">
        <v>0</v>
      </c>
      <c r="C44" s="20">
        <v>2</v>
      </c>
      <c r="D44" s="20">
        <v>0</v>
      </c>
      <c r="E44" s="26"/>
      <c r="F44" s="26"/>
      <c r="G44" s="26"/>
      <c r="H44" s="26"/>
      <c r="I44" s="26"/>
      <c r="J44" s="26"/>
      <c r="K44" s="26"/>
      <c r="L44" s="26"/>
      <c r="M44" s="26"/>
      <c r="N44" s="122"/>
      <c r="O44" s="26"/>
      <c r="P44" s="26"/>
      <c r="Q44" s="26"/>
      <c r="R44" s="26"/>
      <c r="S44" s="60"/>
      <c r="T44" s="26"/>
      <c r="U44" s="26"/>
      <c r="V44" s="26"/>
      <c r="W44" s="26"/>
      <c r="X44" s="27"/>
    </row>
    <row r="45" spans="1:24" ht="19" customHeight="1" x14ac:dyDescent="0.2">
      <c r="A45" s="130" t="s">
        <v>138</v>
      </c>
      <c r="B45" s="14"/>
      <c r="C45" s="14">
        <v>1</v>
      </c>
      <c r="D45" s="14"/>
      <c r="E45" s="9"/>
      <c r="F45" s="9"/>
      <c r="G45" s="9"/>
      <c r="H45" s="9"/>
      <c r="I45" s="9"/>
      <c r="J45" s="9"/>
      <c r="K45" s="9"/>
      <c r="L45" s="9"/>
      <c r="M45" s="9"/>
      <c r="N45" s="9"/>
      <c r="O45" s="9"/>
      <c r="P45" s="9"/>
      <c r="Q45" s="9"/>
      <c r="R45" s="9"/>
      <c r="S45" s="9"/>
      <c r="T45" s="9"/>
      <c r="U45" s="9"/>
      <c r="V45" s="9"/>
      <c r="W45" s="9"/>
      <c r="X45" s="38"/>
    </row>
    <row r="46" spans="1:24" ht="19" customHeight="1" x14ac:dyDescent="0.2">
      <c r="A46" s="130" t="s">
        <v>141</v>
      </c>
      <c r="B46" s="14"/>
      <c r="C46" s="14">
        <v>1</v>
      </c>
      <c r="D46" s="14"/>
      <c r="E46" s="9"/>
      <c r="F46" s="9"/>
      <c r="G46" s="9"/>
      <c r="H46" s="9"/>
      <c r="I46" s="9"/>
      <c r="J46" s="9"/>
      <c r="K46" s="9"/>
      <c r="L46" s="9"/>
      <c r="M46" s="9"/>
      <c r="N46" s="9"/>
      <c r="O46" s="9"/>
      <c r="P46" s="9"/>
      <c r="Q46" s="9"/>
      <c r="R46" s="9"/>
      <c r="S46" s="9"/>
      <c r="T46" s="9"/>
      <c r="U46" s="9"/>
      <c r="V46" s="9"/>
      <c r="W46" s="9"/>
      <c r="X46" s="38"/>
    </row>
    <row r="47" spans="1:24" ht="19" customHeight="1" x14ac:dyDescent="0.2">
      <c r="A47" s="130" t="s">
        <v>143</v>
      </c>
      <c r="B47" s="14"/>
      <c r="C47" s="14">
        <v>1</v>
      </c>
      <c r="D47" s="14"/>
      <c r="E47" s="9"/>
      <c r="F47" s="9"/>
      <c r="G47" s="9"/>
      <c r="H47" s="9"/>
      <c r="I47" s="9"/>
      <c r="J47" s="9"/>
      <c r="K47" s="9"/>
      <c r="L47" s="9"/>
      <c r="M47" s="9"/>
      <c r="N47" s="9"/>
      <c r="O47" s="9"/>
      <c r="P47" s="9"/>
      <c r="Q47" s="9"/>
      <c r="R47" s="9"/>
      <c r="S47" s="9"/>
      <c r="T47" s="9"/>
      <c r="U47" s="9"/>
      <c r="V47" s="9"/>
      <c r="W47" s="9"/>
      <c r="X47" s="38"/>
    </row>
    <row r="48" spans="1:24" ht="19" customHeight="1" x14ac:dyDescent="0.2">
      <c r="A48" s="129" t="s">
        <v>144</v>
      </c>
      <c r="B48" s="13"/>
      <c r="C48" s="13">
        <v>2</v>
      </c>
      <c r="D48" s="13"/>
      <c r="E48" s="13"/>
      <c r="F48" s="13"/>
      <c r="G48" s="13"/>
      <c r="H48" s="13"/>
      <c r="I48" s="13"/>
      <c r="J48" s="13"/>
      <c r="K48" s="13"/>
      <c r="L48" s="13"/>
      <c r="M48" s="13"/>
      <c r="N48" s="13"/>
      <c r="O48" s="41"/>
      <c r="P48" s="41"/>
      <c r="Q48" s="41"/>
      <c r="R48" s="13"/>
      <c r="S48" s="13"/>
      <c r="T48" s="13"/>
      <c r="U48" s="13"/>
      <c r="V48" s="13"/>
      <c r="W48" s="13"/>
      <c r="X48" s="13"/>
    </row>
    <row r="49" spans="1:24" ht="19" customHeight="1" x14ac:dyDescent="0.2">
      <c r="A49" s="129" t="s">
        <v>145</v>
      </c>
      <c r="B49" s="13"/>
      <c r="C49" s="13">
        <v>1</v>
      </c>
      <c r="D49" s="13"/>
      <c r="E49" s="13"/>
      <c r="F49" s="13"/>
      <c r="G49" s="13"/>
      <c r="H49" s="13"/>
      <c r="I49" s="13"/>
      <c r="J49" s="13"/>
      <c r="K49" s="13"/>
      <c r="L49" s="13"/>
      <c r="M49" s="13"/>
      <c r="N49" s="13"/>
      <c r="O49" s="41"/>
      <c r="P49" s="41"/>
      <c r="Q49" s="41"/>
      <c r="R49" s="13">
        <v>1</v>
      </c>
      <c r="S49" s="13"/>
      <c r="T49" s="13"/>
      <c r="U49" s="13"/>
      <c r="V49" s="13"/>
      <c r="W49" s="13"/>
      <c r="X49" s="13"/>
    </row>
    <row r="50" spans="1:24" ht="19" customHeight="1" x14ac:dyDescent="0.2">
      <c r="A50" s="174" t="s">
        <v>148</v>
      </c>
      <c r="B50" s="13">
        <v>1</v>
      </c>
      <c r="C50" s="13">
        <v>0</v>
      </c>
      <c r="D50" s="13">
        <v>1</v>
      </c>
      <c r="E50" s="13"/>
      <c r="F50" s="13"/>
      <c r="G50" s="13"/>
      <c r="H50" s="13"/>
      <c r="I50" s="13"/>
      <c r="J50" s="13"/>
      <c r="K50" s="13"/>
      <c r="L50" s="13"/>
      <c r="M50" s="13"/>
      <c r="N50" s="13"/>
      <c r="O50" s="41"/>
      <c r="P50" s="41"/>
      <c r="Q50" s="41"/>
      <c r="R50" s="13"/>
      <c r="S50" s="13"/>
      <c r="T50" s="13"/>
      <c r="U50" s="13"/>
      <c r="V50" s="13"/>
      <c r="W50" s="13"/>
      <c r="X50" s="13"/>
    </row>
    <row r="51" spans="1:24" ht="19" customHeight="1" x14ac:dyDescent="0.2">
      <c r="A51" s="129" t="s">
        <v>149</v>
      </c>
      <c r="B51" s="13">
        <v>2</v>
      </c>
      <c r="C51" s="13">
        <v>0</v>
      </c>
      <c r="D51" s="13">
        <v>1</v>
      </c>
      <c r="E51" s="13"/>
      <c r="F51" s="13"/>
      <c r="G51" s="13"/>
      <c r="H51" s="13">
        <v>2</v>
      </c>
      <c r="I51" s="13"/>
      <c r="J51" s="13"/>
      <c r="K51" s="13"/>
      <c r="L51" s="13"/>
      <c r="M51" s="13"/>
      <c r="N51" s="13"/>
      <c r="O51" s="41"/>
      <c r="P51" s="41"/>
      <c r="Q51" s="41"/>
      <c r="R51" s="13"/>
      <c r="S51" s="13"/>
      <c r="T51" s="13"/>
      <c r="U51" s="13"/>
      <c r="V51" s="13"/>
      <c r="W51" s="13"/>
      <c r="X51" s="13"/>
    </row>
    <row r="52" spans="1:24" ht="19" customHeight="1" x14ac:dyDescent="0.2">
      <c r="A52" s="14" t="s">
        <v>152</v>
      </c>
      <c r="B52" s="13">
        <v>3</v>
      </c>
      <c r="C52" s="13">
        <v>0</v>
      </c>
      <c r="D52" s="13">
        <v>0</v>
      </c>
      <c r="E52" s="13"/>
      <c r="F52" s="13"/>
      <c r="G52" s="13"/>
      <c r="H52" s="13"/>
      <c r="I52" s="13"/>
      <c r="J52" s="13">
        <v>1</v>
      </c>
      <c r="K52" s="13"/>
      <c r="L52" s="13"/>
      <c r="M52" s="13"/>
      <c r="N52" s="13"/>
      <c r="O52" s="41"/>
      <c r="P52" s="41"/>
      <c r="Q52" s="41"/>
      <c r="R52" s="13"/>
      <c r="S52" s="13"/>
      <c r="T52" s="13"/>
      <c r="U52" s="13"/>
      <c r="V52" s="13"/>
      <c r="W52" s="13"/>
      <c r="X52" s="13"/>
    </row>
    <row r="53" spans="1:24" ht="19" customHeight="1" x14ac:dyDescent="0.2">
      <c r="A53" s="9" t="s">
        <v>154</v>
      </c>
      <c r="B53" s="13">
        <v>4</v>
      </c>
      <c r="C53" s="13">
        <v>0</v>
      </c>
      <c r="D53" s="13">
        <v>1</v>
      </c>
      <c r="E53" s="13"/>
      <c r="F53" s="13"/>
      <c r="G53" s="13"/>
      <c r="H53" s="13"/>
      <c r="I53" s="13"/>
      <c r="J53" s="13">
        <v>1</v>
      </c>
      <c r="K53" s="13"/>
      <c r="L53" s="13"/>
      <c r="M53" s="13"/>
      <c r="N53" s="13"/>
      <c r="O53" s="41"/>
      <c r="P53" s="41"/>
      <c r="Q53" s="41"/>
      <c r="R53" s="13">
        <v>1</v>
      </c>
      <c r="S53" s="13"/>
      <c r="T53" s="13"/>
      <c r="U53" s="13"/>
      <c r="V53" s="13"/>
      <c r="W53" s="13"/>
      <c r="X53" s="13"/>
    </row>
    <row r="54" spans="1:24" ht="19" customHeight="1" x14ac:dyDescent="0.2">
      <c r="A54" s="9" t="s">
        <v>154</v>
      </c>
      <c r="B54" s="13">
        <v>2</v>
      </c>
      <c r="C54" s="13">
        <v>1</v>
      </c>
      <c r="D54" s="13">
        <v>0</v>
      </c>
      <c r="E54" s="13"/>
      <c r="F54" s="13"/>
      <c r="G54" s="13"/>
      <c r="H54" s="13">
        <v>2</v>
      </c>
      <c r="I54" s="13"/>
      <c r="J54" s="13">
        <v>1</v>
      </c>
      <c r="K54" s="13"/>
      <c r="L54" s="13"/>
      <c r="M54" s="13"/>
      <c r="N54" s="13"/>
      <c r="O54" s="41"/>
      <c r="P54" s="41"/>
      <c r="Q54" s="41"/>
      <c r="R54" s="13"/>
      <c r="S54" s="13"/>
      <c r="T54" s="13"/>
      <c r="U54" s="13"/>
      <c r="V54" s="13"/>
      <c r="W54" s="13"/>
      <c r="X54" s="13"/>
    </row>
    <row r="55" spans="1:24" ht="19" customHeight="1" x14ac:dyDescent="0.2">
      <c r="A55" s="14" t="s">
        <v>159</v>
      </c>
      <c r="B55" s="13">
        <v>2</v>
      </c>
      <c r="C55" s="13">
        <v>1</v>
      </c>
      <c r="D55" s="13">
        <v>1</v>
      </c>
      <c r="E55" s="13"/>
      <c r="F55" s="13"/>
      <c r="G55" s="13"/>
      <c r="H55" s="13"/>
      <c r="I55" s="13"/>
      <c r="J55" s="13"/>
      <c r="K55" s="13"/>
      <c r="L55" s="13"/>
      <c r="M55" s="13">
        <v>2</v>
      </c>
      <c r="N55" s="13">
        <v>1</v>
      </c>
      <c r="O55" s="41"/>
      <c r="P55" s="41"/>
      <c r="Q55" s="41"/>
      <c r="R55" s="13"/>
      <c r="S55" s="13">
        <v>1</v>
      </c>
      <c r="T55" s="13"/>
      <c r="U55" s="13"/>
      <c r="V55" s="13"/>
      <c r="W55" s="13"/>
      <c r="X55" s="13"/>
    </row>
    <row r="56" spans="1:24" ht="19" customHeight="1" x14ac:dyDescent="0.2">
      <c r="A56" s="9" t="s">
        <v>161</v>
      </c>
      <c r="B56" s="13">
        <v>4</v>
      </c>
      <c r="C56" s="13">
        <v>0</v>
      </c>
      <c r="D56" s="13">
        <v>0</v>
      </c>
      <c r="E56" s="13"/>
      <c r="F56" s="13"/>
      <c r="G56" s="13"/>
      <c r="H56" s="13"/>
      <c r="I56" s="13"/>
      <c r="J56" s="13">
        <v>2</v>
      </c>
      <c r="K56" s="13"/>
      <c r="L56" s="13"/>
      <c r="M56" s="13"/>
      <c r="N56" s="13"/>
      <c r="O56" s="41"/>
      <c r="P56" s="41"/>
      <c r="Q56" s="41"/>
      <c r="R56" s="13"/>
      <c r="S56" s="13"/>
      <c r="T56" s="13"/>
      <c r="U56" s="13"/>
      <c r="V56" s="13"/>
      <c r="W56" s="13"/>
      <c r="X56" s="13"/>
    </row>
    <row r="57" spans="1:24" ht="19" customHeight="1" x14ac:dyDescent="0.2">
      <c r="A57" s="189" t="s">
        <v>147</v>
      </c>
      <c r="B57" s="13">
        <v>4</v>
      </c>
      <c r="C57" s="13">
        <v>1</v>
      </c>
      <c r="D57" s="13">
        <v>2</v>
      </c>
      <c r="E57" s="13"/>
      <c r="F57" s="13"/>
      <c r="G57" s="13"/>
      <c r="H57" s="13"/>
      <c r="I57" s="13"/>
      <c r="J57" s="13"/>
      <c r="K57" s="13"/>
      <c r="L57" s="13"/>
      <c r="M57" s="13"/>
      <c r="N57" s="13"/>
      <c r="O57" s="41"/>
      <c r="P57" s="41"/>
      <c r="Q57" s="41"/>
      <c r="R57" s="13"/>
      <c r="S57" s="13"/>
      <c r="T57" s="13"/>
      <c r="U57" s="13"/>
      <c r="V57" s="13"/>
      <c r="W57" s="13"/>
      <c r="X57" s="13"/>
    </row>
    <row r="58" spans="1:24" ht="19" customHeight="1" x14ac:dyDescent="0.2">
      <c r="A58" s="9" t="s">
        <v>154</v>
      </c>
      <c r="B58" s="135">
        <v>4</v>
      </c>
      <c r="C58" s="135">
        <v>0</v>
      </c>
      <c r="D58" s="135">
        <v>1</v>
      </c>
      <c r="E58" s="135"/>
      <c r="F58" s="135"/>
      <c r="G58" s="135"/>
      <c r="H58" s="135"/>
      <c r="I58" s="135"/>
      <c r="J58" s="135">
        <v>2</v>
      </c>
      <c r="K58" s="135"/>
      <c r="L58" s="135"/>
      <c r="M58" s="135">
        <v>1</v>
      </c>
      <c r="N58" s="135"/>
      <c r="O58" s="191"/>
      <c r="P58" s="191"/>
      <c r="Q58" s="191"/>
      <c r="R58" s="135"/>
      <c r="S58" s="135"/>
      <c r="T58" s="135"/>
      <c r="U58" s="135"/>
      <c r="V58" s="135"/>
      <c r="W58" s="135"/>
      <c r="X58" s="135"/>
    </row>
    <row r="59" spans="1:24" ht="19" customHeight="1" x14ac:dyDescent="0.2">
      <c r="A59" s="193" t="s">
        <v>170</v>
      </c>
      <c r="B59" s="135">
        <v>3</v>
      </c>
      <c r="C59" s="135">
        <v>1</v>
      </c>
      <c r="D59" s="135">
        <v>1</v>
      </c>
      <c r="E59" s="135"/>
      <c r="F59" s="135"/>
      <c r="G59" s="135"/>
      <c r="H59" s="135"/>
      <c r="I59" s="135">
        <v>1</v>
      </c>
      <c r="J59" s="135">
        <v>1</v>
      </c>
      <c r="K59" s="135"/>
      <c r="L59" s="135"/>
      <c r="M59" s="135"/>
      <c r="N59" s="135"/>
      <c r="O59" s="191"/>
      <c r="P59" s="191"/>
      <c r="Q59" s="191"/>
      <c r="R59" s="135">
        <v>1</v>
      </c>
      <c r="S59" s="135"/>
      <c r="T59" s="135"/>
      <c r="U59" s="135"/>
      <c r="V59" s="135"/>
      <c r="W59" s="135"/>
      <c r="X59" s="135"/>
    </row>
    <row r="60" spans="1:24" ht="17" customHeight="1" x14ac:dyDescent="0.2">
      <c r="A60" s="22" t="s">
        <v>154</v>
      </c>
      <c r="B60" s="23">
        <v>3</v>
      </c>
      <c r="C60" s="23">
        <v>0</v>
      </c>
      <c r="D60" s="23">
        <v>1</v>
      </c>
      <c r="E60" s="23"/>
      <c r="F60" s="23"/>
      <c r="G60" s="23"/>
      <c r="H60" s="23">
        <v>1</v>
      </c>
      <c r="I60" s="23"/>
      <c r="J60" s="23">
        <v>1</v>
      </c>
      <c r="K60" s="23"/>
      <c r="L60" s="23"/>
      <c r="M60" s="23"/>
      <c r="N60" s="23"/>
      <c r="O60" s="24"/>
      <c r="P60" s="24"/>
      <c r="Q60" s="24"/>
      <c r="R60" s="23">
        <v>1</v>
      </c>
      <c r="S60" s="23"/>
      <c r="T60" s="23"/>
      <c r="U60" s="23"/>
      <c r="V60" s="23"/>
      <c r="W60" s="23"/>
      <c r="X60" s="23"/>
    </row>
    <row r="61" spans="1:24" ht="17" customHeight="1" x14ac:dyDescent="0.2">
      <c r="A61" s="26" t="s">
        <v>31</v>
      </c>
      <c r="B61" s="35">
        <f t="shared" ref="B61:N61" si="2">SUM(B44:B60)</f>
        <v>32</v>
      </c>
      <c r="C61" s="35">
        <f t="shared" si="2"/>
        <v>12</v>
      </c>
      <c r="D61" s="35">
        <f t="shared" si="2"/>
        <v>9</v>
      </c>
      <c r="E61" s="35">
        <f t="shared" si="2"/>
        <v>0</v>
      </c>
      <c r="F61" s="35">
        <f t="shared" si="2"/>
        <v>0</v>
      </c>
      <c r="G61" s="35">
        <f t="shared" si="2"/>
        <v>0</v>
      </c>
      <c r="H61" s="35">
        <f t="shared" si="2"/>
        <v>5</v>
      </c>
      <c r="I61" s="35">
        <f t="shared" si="2"/>
        <v>1</v>
      </c>
      <c r="J61" s="35">
        <f t="shared" si="2"/>
        <v>9</v>
      </c>
      <c r="K61" s="35">
        <f t="shared" si="2"/>
        <v>0</v>
      </c>
      <c r="L61" s="35">
        <f t="shared" si="2"/>
        <v>0</v>
      </c>
      <c r="M61" s="35">
        <f t="shared" si="2"/>
        <v>3</v>
      </c>
      <c r="N61" s="35">
        <f t="shared" si="2"/>
        <v>1</v>
      </c>
      <c r="O61" s="27">
        <f>(D61+H61+I61+N61)/(B61+H61+I61+L61)</f>
        <v>0.42105263157894735</v>
      </c>
      <c r="P61" s="27">
        <f>($D61+$E61+($F61*2)+(G61*3))/$B61</f>
        <v>0.28125</v>
      </c>
      <c r="Q61" s="27">
        <f>D61/B61</f>
        <v>0.28125</v>
      </c>
      <c r="R61" s="35">
        <f>SUM(R44:R60)</f>
        <v>4</v>
      </c>
      <c r="S61" s="35">
        <f>SUM(S44:S60)</f>
        <v>1</v>
      </c>
      <c r="T61" s="35">
        <f>SUM(T44:T60)</f>
        <v>0</v>
      </c>
      <c r="U61" s="35">
        <f>SUM(U44:U60)</f>
        <v>0</v>
      </c>
      <c r="V61" s="35">
        <f>SUM(V44:V60)</f>
        <v>0</v>
      </c>
      <c r="W61" s="27" t="e">
        <f>(U61+V61)/(T61+U61+V61)</f>
        <v>#DIV/0!</v>
      </c>
      <c r="X61" s="27">
        <f>(D61-G61)/(B61-J61-G61+L61)</f>
        <v>0.39130434782608697</v>
      </c>
    </row>
    <row r="62" spans="1:24" ht="19" customHeight="1" x14ac:dyDescent="0.2">
      <c r="A62" s="61"/>
      <c r="B62" s="47"/>
      <c r="C62" s="47"/>
      <c r="D62" s="47"/>
      <c r="E62" s="13"/>
      <c r="F62" s="47"/>
      <c r="G62" s="47"/>
      <c r="H62" s="47"/>
      <c r="I62" s="47"/>
      <c r="J62" s="47"/>
      <c r="K62" s="47"/>
      <c r="L62" s="47"/>
      <c r="M62" s="47"/>
      <c r="N62" s="44"/>
      <c r="O62" s="44"/>
      <c r="P62" s="47"/>
      <c r="Q62" s="47"/>
      <c r="R62" s="47"/>
      <c r="S62" s="47"/>
      <c r="T62" s="32"/>
      <c r="U62" s="32"/>
      <c r="V62" s="32"/>
      <c r="W62" s="32"/>
      <c r="X62" s="32"/>
    </row>
    <row r="63" spans="1:24" ht="19" customHeight="1" x14ac:dyDescent="0.2">
      <c r="A63" s="61"/>
      <c r="B63" s="47"/>
      <c r="C63" s="47"/>
      <c r="D63" s="47"/>
      <c r="E63" s="13"/>
      <c r="F63" s="47"/>
      <c r="G63" s="47"/>
      <c r="H63" s="47"/>
      <c r="I63" s="47"/>
      <c r="J63" s="47"/>
      <c r="K63" s="47"/>
      <c r="L63" s="47"/>
      <c r="M63" s="47"/>
      <c r="N63" s="44"/>
      <c r="O63" s="44"/>
      <c r="P63" s="47"/>
      <c r="Q63" s="47"/>
      <c r="R63" s="47"/>
      <c r="S63" s="47"/>
      <c r="T63" s="32"/>
      <c r="U63" s="32"/>
      <c r="V63" s="32"/>
      <c r="W63" s="32"/>
      <c r="X63" s="32"/>
    </row>
    <row r="64" spans="1:24" ht="19" customHeight="1" x14ac:dyDescent="0.2">
      <c r="A64" s="61"/>
      <c r="B64" s="47"/>
      <c r="C64" s="47"/>
      <c r="D64" s="47"/>
      <c r="E64" s="13"/>
      <c r="F64" s="47"/>
      <c r="G64" s="47"/>
      <c r="H64" s="47"/>
      <c r="I64" s="47"/>
      <c r="J64" s="47"/>
      <c r="K64" s="47"/>
      <c r="L64" s="47"/>
      <c r="M64" s="47"/>
      <c r="N64" s="44"/>
      <c r="O64" s="44"/>
      <c r="P64" s="47"/>
      <c r="Q64" s="47"/>
      <c r="R64" s="47"/>
      <c r="S64" s="47"/>
      <c r="T64" s="32"/>
      <c r="U64" s="32"/>
      <c r="V64" s="32"/>
      <c r="W64" s="32"/>
      <c r="X64" s="32"/>
    </row>
    <row r="65" spans="1:24" ht="19" customHeight="1" x14ac:dyDescent="0.2">
      <c r="A65" s="61"/>
      <c r="B65" s="47"/>
      <c r="C65" s="47"/>
      <c r="D65" s="47"/>
      <c r="E65" s="13"/>
      <c r="F65" s="47"/>
      <c r="G65" s="47"/>
      <c r="H65" s="47"/>
      <c r="I65" s="47"/>
      <c r="J65" s="47"/>
      <c r="K65" s="47"/>
      <c r="L65" s="47"/>
      <c r="M65" s="47"/>
      <c r="N65" s="44"/>
      <c r="O65" s="44"/>
      <c r="P65" s="47"/>
      <c r="Q65" s="47"/>
      <c r="R65" s="47"/>
      <c r="S65" s="47"/>
      <c r="T65" s="32"/>
      <c r="U65" s="32"/>
      <c r="V65" s="32"/>
      <c r="W65" s="32"/>
      <c r="X65" s="32"/>
    </row>
    <row r="66" spans="1:24" ht="19" customHeight="1" x14ac:dyDescent="0.2">
      <c r="A66" s="61"/>
      <c r="B66" s="47"/>
      <c r="C66" s="47"/>
      <c r="D66" s="47"/>
      <c r="E66" s="13"/>
      <c r="F66" s="47"/>
      <c r="G66" s="47"/>
      <c r="H66" s="47"/>
      <c r="I66" s="47"/>
      <c r="J66" s="47"/>
      <c r="K66" s="47"/>
      <c r="L66" s="47"/>
      <c r="M66" s="47"/>
      <c r="N66" s="44"/>
      <c r="O66" s="44"/>
      <c r="P66" s="47"/>
      <c r="Q66" s="47"/>
      <c r="R66" s="47"/>
      <c r="S66" s="47"/>
      <c r="T66" s="32"/>
      <c r="U66" s="32"/>
      <c r="V66" s="32"/>
      <c r="W66" s="32"/>
      <c r="X66" s="32"/>
    </row>
    <row r="67" spans="1:24" ht="19" customHeight="1" x14ac:dyDescent="0.2">
      <c r="A67" s="61"/>
      <c r="B67" s="47"/>
      <c r="C67" s="47"/>
      <c r="D67" s="47"/>
      <c r="E67" s="13"/>
      <c r="F67" s="47"/>
      <c r="G67" s="47"/>
      <c r="H67" s="47"/>
      <c r="I67" s="47"/>
      <c r="J67" s="47"/>
      <c r="K67" s="47"/>
      <c r="L67" s="47"/>
      <c r="M67" s="47"/>
      <c r="N67" s="44"/>
      <c r="O67" s="44"/>
      <c r="P67" s="47"/>
      <c r="Q67" s="47"/>
      <c r="R67" s="47"/>
      <c r="S67" s="47"/>
      <c r="T67" s="32"/>
      <c r="U67" s="32"/>
      <c r="V67" s="32"/>
      <c r="W67" s="32"/>
      <c r="X67" s="32"/>
    </row>
    <row r="68" spans="1:24" ht="19" customHeight="1" x14ac:dyDescent="0.2">
      <c r="A68" s="61"/>
      <c r="B68" s="47"/>
      <c r="C68" s="47"/>
      <c r="D68" s="47"/>
      <c r="E68" s="13"/>
      <c r="F68" s="47"/>
      <c r="G68" s="47"/>
      <c r="H68" s="47"/>
      <c r="I68" s="47"/>
      <c r="J68" s="47"/>
      <c r="K68" s="47"/>
      <c r="L68" s="47"/>
      <c r="M68" s="47"/>
      <c r="N68" s="44"/>
      <c r="O68" s="44"/>
      <c r="P68" s="47"/>
      <c r="Q68" s="47"/>
      <c r="R68" s="47"/>
      <c r="S68" s="47"/>
      <c r="T68" s="32"/>
      <c r="U68" s="32"/>
      <c r="V68" s="32"/>
      <c r="W68" s="32"/>
      <c r="X68" s="32"/>
    </row>
    <row r="69" spans="1:24" ht="19" customHeight="1" x14ac:dyDescent="0.2">
      <c r="A69" s="61"/>
      <c r="B69" s="47"/>
      <c r="C69" s="47"/>
      <c r="D69" s="47"/>
      <c r="E69" s="13"/>
      <c r="F69" s="47"/>
      <c r="G69" s="47"/>
      <c r="H69" s="47"/>
      <c r="I69" s="47"/>
      <c r="J69" s="47"/>
      <c r="K69" s="47"/>
      <c r="L69" s="47"/>
      <c r="M69" s="47"/>
      <c r="N69" s="44"/>
      <c r="O69" s="44"/>
      <c r="P69" s="47"/>
      <c r="Q69" s="47"/>
      <c r="R69" s="47"/>
      <c r="S69" s="47"/>
      <c r="T69" s="32"/>
      <c r="U69" s="32"/>
      <c r="V69" s="32"/>
      <c r="W69" s="32"/>
      <c r="X69" s="32"/>
    </row>
    <row r="70" spans="1:24" ht="19" customHeight="1" x14ac:dyDescent="0.2">
      <c r="A70" s="61"/>
      <c r="B70" s="47"/>
      <c r="C70" s="47"/>
      <c r="D70" s="47"/>
      <c r="E70" s="13"/>
      <c r="F70" s="47"/>
      <c r="G70" s="47"/>
      <c r="H70" s="47"/>
      <c r="I70" s="47"/>
      <c r="J70" s="47"/>
      <c r="K70" s="47"/>
      <c r="L70" s="47"/>
      <c r="M70" s="47"/>
      <c r="N70" s="44"/>
      <c r="O70" s="44"/>
      <c r="P70" s="47"/>
      <c r="Q70" s="47"/>
      <c r="R70" s="47"/>
      <c r="S70" s="47"/>
      <c r="T70" s="32"/>
      <c r="U70" s="32"/>
      <c r="V70" s="32"/>
      <c r="W70" s="32"/>
      <c r="X70" s="32"/>
    </row>
    <row r="71" spans="1:24" ht="19" customHeight="1" x14ac:dyDescent="0.2">
      <c r="A71" s="61"/>
      <c r="B71" s="47"/>
      <c r="C71" s="47"/>
      <c r="D71" s="47"/>
      <c r="E71" s="13"/>
      <c r="F71" s="47"/>
      <c r="G71" s="47"/>
      <c r="H71" s="47"/>
      <c r="I71" s="47"/>
      <c r="J71" s="47"/>
      <c r="K71" s="47"/>
      <c r="L71" s="47"/>
      <c r="M71" s="47"/>
      <c r="N71" s="44"/>
      <c r="O71" s="44"/>
      <c r="P71" s="47"/>
      <c r="Q71" s="47"/>
      <c r="R71" s="47"/>
      <c r="S71" s="47"/>
      <c r="T71" s="32"/>
      <c r="U71" s="32"/>
      <c r="V71" s="32"/>
      <c r="W71" s="32"/>
      <c r="X71" s="32"/>
    </row>
    <row r="72" spans="1:24" ht="19" customHeight="1" x14ac:dyDescent="0.2">
      <c r="A72" s="61"/>
      <c r="B72" s="47"/>
      <c r="C72" s="47"/>
      <c r="D72" s="47"/>
      <c r="E72" s="13"/>
      <c r="F72" s="47"/>
      <c r="G72" s="47"/>
      <c r="H72" s="47"/>
      <c r="I72" s="47"/>
      <c r="J72" s="47"/>
      <c r="K72" s="47"/>
      <c r="L72" s="47"/>
      <c r="M72" s="47"/>
      <c r="N72" s="44"/>
      <c r="O72" s="44"/>
      <c r="P72" s="47"/>
      <c r="Q72" s="47"/>
      <c r="R72" s="47"/>
      <c r="S72" s="47"/>
      <c r="T72" s="32"/>
      <c r="U72" s="32"/>
      <c r="V72" s="32"/>
      <c r="W72" s="32"/>
      <c r="X72" s="32"/>
    </row>
    <row r="73" spans="1:24" ht="19" customHeight="1" x14ac:dyDescent="0.2">
      <c r="A73" s="61"/>
      <c r="B73" s="47"/>
      <c r="C73" s="47"/>
      <c r="D73" s="47"/>
      <c r="E73" s="13"/>
      <c r="F73" s="47"/>
      <c r="G73" s="47"/>
      <c r="H73" s="47"/>
      <c r="I73" s="47"/>
      <c r="J73" s="47"/>
      <c r="K73" s="47"/>
      <c r="L73" s="47"/>
      <c r="M73" s="47"/>
      <c r="N73" s="44"/>
      <c r="O73" s="44"/>
      <c r="P73" s="47"/>
      <c r="Q73" s="47"/>
      <c r="R73" s="47"/>
      <c r="S73" s="47"/>
      <c r="T73" s="32"/>
      <c r="U73" s="32"/>
      <c r="V73" s="32"/>
      <c r="W73" s="32"/>
      <c r="X73" s="32"/>
    </row>
    <row r="74" spans="1:24" ht="19" customHeight="1" x14ac:dyDescent="0.2">
      <c r="A74" s="61"/>
      <c r="B74" s="47"/>
      <c r="C74" s="47"/>
      <c r="D74" s="47"/>
      <c r="E74" s="13"/>
      <c r="F74" s="47"/>
      <c r="G74" s="47"/>
      <c r="H74" s="47"/>
      <c r="I74" s="47"/>
      <c r="J74" s="47"/>
      <c r="K74" s="47"/>
      <c r="L74" s="47"/>
      <c r="M74" s="47"/>
      <c r="N74" s="44"/>
      <c r="O74" s="44"/>
      <c r="P74" s="47"/>
      <c r="Q74" s="47"/>
      <c r="R74" s="47"/>
      <c r="S74" s="47"/>
      <c r="T74" s="32"/>
      <c r="U74" s="32"/>
      <c r="V74" s="32"/>
      <c r="W74" s="32"/>
      <c r="X74" s="32"/>
    </row>
    <row r="75" spans="1:24" ht="19" customHeight="1" x14ac:dyDescent="0.2">
      <c r="A75" s="61"/>
      <c r="B75" s="47"/>
      <c r="C75" s="47"/>
      <c r="D75" s="47"/>
      <c r="E75" s="13"/>
      <c r="F75" s="47"/>
      <c r="G75" s="47"/>
      <c r="H75" s="47"/>
      <c r="I75" s="47"/>
      <c r="J75" s="47"/>
      <c r="K75" s="47"/>
      <c r="L75" s="47"/>
      <c r="M75" s="47"/>
      <c r="N75" s="44"/>
      <c r="O75" s="44"/>
      <c r="P75" s="47"/>
      <c r="Q75" s="47"/>
      <c r="R75" s="47"/>
      <c r="S75" s="47"/>
      <c r="T75" s="32"/>
      <c r="U75" s="32"/>
      <c r="V75" s="32"/>
      <c r="W75" s="32"/>
      <c r="X75" s="32"/>
    </row>
    <row r="76" spans="1:24" ht="19" customHeight="1" x14ac:dyDescent="0.2">
      <c r="A76" s="61"/>
      <c r="B76" s="47"/>
      <c r="C76" s="47"/>
      <c r="D76" s="47"/>
      <c r="E76" s="13"/>
      <c r="F76" s="47"/>
      <c r="G76" s="47"/>
      <c r="H76" s="47"/>
      <c r="I76" s="47"/>
      <c r="J76" s="47"/>
      <c r="K76" s="47"/>
      <c r="L76" s="47"/>
      <c r="M76" s="47"/>
      <c r="N76" s="44"/>
      <c r="O76" s="44"/>
      <c r="P76" s="47"/>
      <c r="Q76" s="47"/>
      <c r="R76" s="47"/>
      <c r="S76" s="47"/>
      <c r="T76" s="32"/>
      <c r="U76" s="32"/>
      <c r="V76" s="32"/>
      <c r="W76" s="32"/>
      <c r="X76" s="32"/>
    </row>
    <row r="77" spans="1:24" ht="19" customHeight="1" x14ac:dyDescent="0.2">
      <c r="A77" s="61"/>
      <c r="B77" s="47"/>
      <c r="C77" s="47"/>
      <c r="D77" s="47"/>
      <c r="E77" s="13"/>
      <c r="F77" s="47"/>
      <c r="G77" s="47"/>
      <c r="H77" s="47"/>
      <c r="I77" s="47"/>
      <c r="J77" s="47"/>
      <c r="K77" s="47"/>
      <c r="L77" s="47"/>
      <c r="M77" s="47"/>
      <c r="N77" s="44"/>
      <c r="O77" s="44"/>
      <c r="P77" s="47"/>
      <c r="Q77" s="47"/>
      <c r="R77" s="47"/>
      <c r="S77" s="47"/>
      <c r="T77" s="32"/>
      <c r="U77" s="32"/>
      <c r="V77" s="32"/>
      <c r="W77" s="32"/>
      <c r="X77" s="32"/>
    </row>
    <row r="78" spans="1:24" ht="19" customHeight="1" x14ac:dyDescent="0.2">
      <c r="A78" s="61"/>
      <c r="B78" s="47"/>
      <c r="C78" s="47"/>
      <c r="D78" s="47"/>
      <c r="E78" s="13"/>
      <c r="F78" s="47"/>
      <c r="G78" s="47"/>
      <c r="H78" s="47"/>
      <c r="I78" s="47"/>
      <c r="J78" s="47"/>
      <c r="K78" s="47"/>
      <c r="L78" s="47"/>
      <c r="M78" s="47"/>
      <c r="N78" s="44"/>
      <c r="O78" s="44"/>
      <c r="P78" s="47"/>
      <c r="Q78" s="47"/>
      <c r="R78" s="47"/>
      <c r="S78" s="47"/>
      <c r="T78" s="32"/>
      <c r="U78" s="32"/>
      <c r="V78" s="32"/>
      <c r="W78" s="32"/>
      <c r="X78" s="32"/>
    </row>
    <row r="79" spans="1:24" ht="19" customHeight="1" x14ac:dyDescent="0.2">
      <c r="A79" s="61"/>
      <c r="B79" s="47"/>
      <c r="C79" s="47"/>
      <c r="D79" s="47"/>
      <c r="E79" s="13"/>
      <c r="F79" s="47"/>
      <c r="G79" s="47"/>
      <c r="H79" s="47"/>
      <c r="I79" s="47"/>
      <c r="J79" s="47"/>
      <c r="K79" s="47"/>
      <c r="L79" s="47"/>
      <c r="M79" s="47"/>
      <c r="N79" s="44"/>
      <c r="O79" s="44"/>
      <c r="P79" s="47"/>
      <c r="Q79" s="47"/>
      <c r="R79" s="47"/>
      <c r="S79" s="47"/>
      <c r="T79" s="32"/>
      <c r="U79" s="32"/>
      <c r="V79" s="32"/>
      <c r="W79" s="32"/>
      <c r="X79" s="32"/>
    </row>
    <row r="80" spans="1:24" ht="19" customHeight="1" x14ac:dyDescent="0.2">
      <c r="A80" s="61"/>
      <c r="B80" s="47"/>
      <c r="C80" s="47"/>
      <c r="D80" s="47"/>
      <c r="E80" s="13"/>
      <c r="F80" s="47"/>
      <c r="G80" s="47"/>
      <c r="H80" s="47"/>
      <c r="I80" s="47"/>
      <c r="J80" s="47"/>
      <c r="K80" s="47"/>
      <c r="L80" s="47"/>
      <c r="M80" s="47"/>
      <c r="N80" s="44"/>
      <c r="O80" s="44"/>
      <c r="P80" s="47"/>
      <c r="Q80" s="47"/>
      <c r="R80" s="47"/>
      <c r="S80" s="47"/>
      <c r="T80" s="32"/>
      <c r="U80" s="32"/>
      <c r="V80" s="32"/>
      <c r="W80" s="32"/>
      <c r="X80" s="32"/>
    </row>
    <row r="81" spans="1:24" ht="19" customHeight="1" x14ac:dyDescent="0.2">
      <c r="A81" s="61"/>
      <c r="B81" s="47"/>
      <c r="C81" s="47"/>
      <c r="D81" s="47"/>
      <c r="E81" s="13"/>
      <c r="F81" s="47"/>
      <c r="G81" s="47"/>
      <c r="H81" s="47"/>
      <c r="I81" s="47"/>
      <c r="J81" s="47"/>
      <c r="K81" s="47"/>
      <c r="L81" s="47"/>
      <c r="M81" s="47"/>
      <c r="N81" s="44"/>
      <c r="O81" s="44"/>
      <c r="P81" s="47"/>
      <c r="Q81" s="47"/>
      <c r="R81" s="47"/>
      <c r="S81" s="47"/>
      <c r="T81" s="32"/>
      <c r="U81" s="32"/>
      <c r="V81" s="32"/>
      <c r="W81" s="32"/>
      <c r="X81" s="32"/>
    </row>
    <row r="82" spans="1:24" ht="19" customHeight="1" x14ac:dyDescent="0.2">
      <c r="A82" s="61"/>
      <c r="B82" s="47"/>
      <c r="C82" s="47"/>
      <c r="D82" s="47"/>
      <c r="E82" s="13"/>
      <c r="F82" s="47"/>
      <c r="G82" s="47"/>
      <c r="H82" s="47"/>
      <c r="I82" s="47"/>
      <c r="J82" s="47"/>
      <c r="K82" s="47"/>
      <c r="L82" s="47"/>
      <c r="M82" s="47"/>
      <c r="N82" s="44"/>
      <c r="O82" s="44"/>
      <c r="P82" s="47"/>
      <c r="Q82" s="47"/>
      <c r="R82" s="47"/>
      <c r="S82" s="47"/>
      <c r="T82" s="32"/>
      <c r="U82" s="32"/>
      <c r="V82" s="32"/>
      <c r="W82" s="32"/>
      <c r="X82" s="32"/>
    </row>
    <row r="83" spans="1:24" ht="19" customHeight="1" x14ac:dyDescent="0.2">
      <c r="A83" s="61"/>
      <c r="B83" s="47"/>
      <c r="C83" s="47"/>
      <c r="D83" s="47"/>
      <c r="E83" s="13"/>
      <c r="F83" s="47"/>
      <c r="G83" s="47"/>
      <c r="H83" s="47"/>
      <c r="I83" s="47"/>
      <c r="J83" s="47"/>
      <c r="K83" s="47"/>
      <c r="L83" s="47"/>
      <c r="M83" s="47"/>
      <c r="N83" s="44"/>
      <c r="O83" s="44"/>
      <c r="P83" s="47"/>
      <c r="Q83" s="47"/>
      <c r="R83" s="47"/>
      <c r="S83" s="47"/>
      <c r="T83" s="32"/>
      <c r="U83" s="32"/>
      <c r="V83" s="32"/>
      <c r="W83" s="32"/>
      <c r="X83" s="32"/>
    </row>
    <row r="84" spans="1:24" ht="19" customHeight="1" x14ac:dyDescent="0.2">
      <c r="A84" s="61"/>
      <c r="B84" s="47"/>
      <c r="C84" s="47"/>
      <c r="D84" s="47"/>
      <c r="E84" s="13"/>
      <c r="F84" s="47"/>
      <c r="G84" s="47"/>
      <c r="H84" s="47"/>
      <c r="I84" s="47"/>
      <c r="J84" s="47"/>
      <c r="K84" s="47"/>
      <c r="L84" s="47"/>
      <c r="M84" s="47"/>
      <c r="N84" s="44"/>
      <c r="O84" s="44"/>
      <c r="P84" s="47"/>
      <c r="Q84" s="47"/>
      <c r="R84" s="47"/>
      <c r="S84" s="47"/>
      <c r="T84" s="32"/>
      <c r="U84" s="32"/>
      <c r="V84" s="32"/>
      <c r="W84" s="32"/>
      <c r="X84" s="32"/>
    </row>
    <row r="85" spans="1:24" ht="19" customHeight="1" x14ac:dyDescent="0.2">
      <c r="A85" s="61"/>
      <c r="B85" s="47"/>
      <c r="C85" s="47"/>
      <c r="D85" s="47"/>
      <c r="E85" s="13"/>
      <c r="F85" s="47"/>
      <c r="G85" s="47"/>
      <c r="H85" s="47"/>
      <c r="I85" s="47"/>
      <c r="J85" s="47"/>
      <c r="K85" s="47"/>
      <c r="L85" s="47"/>
      <c r="M85" s="47"/>
      <c r="N85" s="44"/>
      <c r="O85" s="44"/>
      <c r="P85" s="47"/>
      <c r="Q85" s="47"/>
      <c r="R85" s="47"/>
      <c r="S85" s="47"/>
      <c r="T85" s="32"/>
      <c r="U85" s="32"/>
      <c r="V85" s="32"/>
      <c r="W85" s="32"/>
      <c r="X85" s="32"/>
    </row>
    <row r="86" spans="1:24" ht="19" customHeight="1" x14ac:dyDescent="0.2">
      <c r="A86" s="61"/>
      <c r="B86" s="47"/>
      <c r="C86" s="47"/>
      <c r="D86" s="47"/>
      <c r="E86" s="13"/>
      <c r="F86" s="47"/>
      <c r="G86" s="47"/>
      <c r="H86" s="47"/>
      <c r="I86" s="47"/>
      <c r="J86" s="47"/>
      <c r="K86" s="47"/>
      <c r="L86" s="47"/>
      <c r="M86" s="47"/>
      <c r="N86" s="44"/>
      <c r="O86" s="44"/>
      <c r="P86" s="47"/>
      <c r="Q86" s="47"/>
      <c r="R86" s="47"/>
      <c r="S86" s="47"/>
      <c r="T86" s="32"/>
      <c r="U86" s="32"/>
      <c r="V86" s="32"/>
      <c r="W86" s="32"/>
      <c r="X86" s="32"/>
    </row>
    <row r="87" spans="1:24" ht="19" customHeight="1" x14ac:dyDescent="0.2">
      <c r="A87" s="61"/>
      <c r="B87" s="47"/>
      <c r="C87" s="47"/>
      <c r="D87" s="47"/>
      <c r="E87" s="13"/>
      <c r="F87" s="47"/>
      <c r="G87" s="47"/>
      <c r="H87" s="47"/>
      <c r="I87" s="47"/>
      <c r="J87" s="47"/>
      <c r="K87" s="47"/>
      <c r="L87" s="47"/>
      <c r="M87" s="47"/>
      <c r="N87" s="44"/>
      <c r="O87" s="44"/>
      <c r="P87" s="47"/>
      <c r="Q87" s="47"/>
      <c r="R87" s="47"/>
      <c r="S87" s="47"/>
      <c r="T87" s="32"/>
      <c r="U87" s="32"/>
      <c r="V87" s="32"/>
      <c r="W87" s="32"/>
      <c r="X87" s="32"/>
    </row>
    <row r="88" spans="1:24" ht="19" customHeight="1" x14ac:dyDescent="0.2">
      <c r="A88" s="61"/>
      <c r="B88" s="47"/>
      <c r="C88" s="47"/>
      <c r="D88" s="47"/>
      <c r="E88" s="13"/>
      <c r="F88" s="47"/>
      <c r="G88" s="47"/>
      <c r="H88" s="47"/>
      <c r="I88" s="47"/>
      <c r="J88" s="47"/>
      <c r="K88" s="47"/>
      <c r="L88" s="47"/>
      <c r="M88" s="47"/>
      <c r="N88" s="44"/>
      <c r="O88" s="44"/>
      <c r="P88" s="47"/>
      <c r="Q88" s="47"/>
      <c r="R88" s="47"/>
      <c r="S88" s="47"/>
      <c r="T88" s="32"/>
      <c r="U88" s="32"/>
      <c r="V88" s="32"/>
      <c r="W88" s="32"/>
      <c r="X88" s="32"/>
    </row>
    <row r="89" spans="1:24" ht="19" customHeight="1" x14ac:dyDescent="0.2">
      <c r="A89" s="61"/>
      <c r="B89" s="47"/>
      <c r="C89" s="47"/>
      <c r="D89" s="47"/>
      <c r="E89" s="13"/>
      <c r="F89" s="47"/>
      <c r="G89" s="47"/>
      <c r="H89" s="47"/>
      <c r="I89" s="47"/>
      <c r="J89" s="47"/>
      <c r="K89" s="47"/>
      <c r="L89" s="47"/>
      <c r="M89" s="47"/>
      <c r="N89" s="44"/>
      <c r="O89" s="44"/>
      <c r="P89" s="47"/>
      <c r="Q89" s="47"/>
      <c r="R89" s="47"/>
      <c r="S89" s="47"/>
      <c r="T89" s="32"/>
      <c r="U89" s="32"/>
      <c r="V89" s="32"/>
      <c r="W89" s="32"/>
      <c r="X89" s="32"/>
    </row>
    <row r="90" spans="1:24" ht="19" customHeight="1" x14ac:dyDescent="0.2">
      <c r="A90" s="61"/>
      <c r="B90" s="47"/>
      <c r="C90" s="47"/>
      <c r="D90" s="47"/>
      <c r="E90" s="13"/>
      <c r="F90" s="47"/>
      <c r="G90" s="47"/>
      <c r="H90" s="47"/>
      <c r="I90" s="47"/>
      <c r="J90" s="47"/>
      <c r="K90" s="47"/>
      <c r="L90" s="47"/>
      <c r="M90" s="47"/>
      <c r="N90" s="44"/>
      <c r="O90" s="44"/>
      <c r="P90" s="47"/>
      <c r="Q90" s="47"/>
      <c r="R90" s="47"/>
      <c r="S90" s="47"/>
      <c r="T90" s="32"/>
      <c r="U90" s="32"/>
      <c r="V90" s="32"/>
      <c r="W90" s="32"/>
      <c r="X90" s="32"/>
    </row>
    <row r="91" spans="1:24" ht="19" customHeight="1" x14ac:dyDescent="0.2">
      <c r="A91" s="61"/>
      <c r="B91" s="47"/>
      <c r="C91" s="47"/>
      <c r="D91" s="47"/>
      <c r="E91" s="13"/>
      <c r="F91" s="47"/>
      <c r="G91" s="47"/>
      <c r="H91" s="47"/>
      <c r="I91" s="47"/>
      <c r="J91" s="47"/>
      <c r="K91" s="47"/>
      <c r="L91" s="47"/>
      <c r="M91" s="47"/>
      <c r="N91" s="44"/>
      <c r="O91" s="44"/>
      <c r="P91" s="47"/>
      <c r="Q91" s="47"/>
      <c r="R91" s="47"/>
      <c r="S91" s="47"/>
      <c r="T91" s="32"/>
      <c r="U91" s="32"/>
      <c r="V91" s="32"/>
      <c r="W91" s="32"/>
      <c r="X91" s="32"/>
    </row>
    <row r="92" spans="1:24" ht="19" customHeight="1" x14ac:dyDescent="0.2">
      <c r="A92" s="61"/>
      <c r="B92" s="47"/>
      <c r="C92" s="47"/>
      <c r="D92" s="47"/>
      <c r="E92" s="13"/>
      <c r="F92" s="47"/>
      <c r="G92" s="47"/>
      <c r="H92" s="47"/>
      <c r="I92" s="47"/>
      <c r="J92" s="47"/>
      <c r="K92" s="47"/>
      <c r="L92" s="47"/>
      <c r="M92" s="47"/>
      <c r="N92" s="44"/>
      <c r="O92" s="44"/>
      <c r="P92" s="47"/>
      <c r="Q92" s="47"/>
      <c r="R92" s="47"/>
      <c r="S92" s="47"/>
      <c r="T92" s="32"/>
      <c r="U92" s="32"/>
      <c r="V92" s="32"/>
      <c r="W92" s="32"/>
      <c r="X92" s="32"/>
    </row>
    <row r="93" spans="1:24" ht="19" customHeight="1" x14ac:dyDescent="0.2">
      <c r="A93" s="61"/>
      <c r="B93" s="47"/>
      <c r="C93" s="47"/>
      <c r="D93" s="47"/>
      <c r="E93" s="13"/>
      <c r="F93" s="47"/>
      <c r="G93" s="47"/>
      <c r="H93" s="47"/>
      <c r="I93" s="47"/>
      <c r="J93" s="47"/>
      <c r="K93" s="47"/>
      <c r="L93" s="47"/>
      <c r="M93" s="47"/>
      <c r="N93" s="44"/>
      <c r="O93" s="44"/>
      <c r="P93" s="47"/>
      <c r="Q93" s="47"/>
      <c r="R93" s="47"/>
      <c r="S93" s="47"/>
      <c r="T93" s="32"/>
      <c r="U93" s="32"/>
      <c r="V93" s="32"/>
      <c r="W93" s="32"/>
      <c r="X93" s="32"/>
    </row>
    <row r="94" spans="1:24" ht="19" customHeight="1" x14ac:dyDescent="0.2">
      <c r="A94" s="61"/>
      <c r="B94" s="47"/>
      <c r="C94" s="47"/>
      <c r="D94" s="47"/>
      <c r="E94" s="13"/>
      <c r="F94" s="47"/>
      <c r="G94" s="47"/>
      <c r="H94" s="47"/>
      <c r="I94" s="47"/>
      <c r="J94" s="47"/>
      <c r="K94" s="47"/>
      <c r="L94" s="47"/>
      <c r="M94" s="47"/>
      <c r="N94" s="44"/>
      <c r="O94" s="44"/>
      <c r="P94" s="47"/>
      <c r="Q94" s="47"/>
      <c r="R94" s="47"/>
      <c r="S94" s="47"/>
      <c r="T94" s="32"/>
      <c r="U94" s="32"/>
      <c r="V94" s="32"/>
      <c r="W94" s="32"/>
      <c r="X94" s="32"/>
    </row>
    <row r="95" spans="1:24" ht="19" customHeight="1" x14ac:dyDescent="0.2">
      <c r="A95" s="61"/>
      <c r="B95" s="47"/>
      <c r="C95" s="47"/>
      <c r="D95" s="47"/>
      <c r="E95" s="13"/>
      <c r="F95" s="47"/>
      <c r="G95" s="47"/>
      <c r="H95" s="47"/>
      <c r="I95" s="47"/>
      <c r="J95" s="47"/>
      <c r="K95" s="47"/>
      <c r="L95" s="47"/>
      <c r="M95" s="47"/>
      <c r="N95" s="44"/>
      <c r="O95" s="44"/>
      <c r="P95" s="47"/>
      <c r="Q95" s="47"/>
      <c r="R95" s="47"/>
      <c r="S95" s="47"/>
      <c r="T95" s="32"/>
      <c r="U95" s="32"/>
      <c r="V95" s="32"/>
      <c r="W95" s="32"/>
      <c r="X95" s="32"/>
    </row>
    <row r="96" spans="1:24" ht="19" customHeight="1" x14ac:dyDescent="0.2">
      <c r="A96" s="61"/>
      <c r="B96" s="47"/>
      <c r="C96" s="47"/>
      <c r="D96" s="47"/>
      <c r="E96" s="13"/>
      <c r="F96" s="47"/>
      <c r="G96" s="47"/>
      <c r="H96" s="47"/>
      <c r="I96" s="47"/>
      <c r="J96" s="47"/>
      <c r="K96" s="47"/>
      <c r="L96" s="47"/>
      <c r="M96" s="47"/>
      <c r="N96" s="44"/>
      <c r="O96" s="44"/>
      <c r="P96" s="47"/>
      <c r="Q96" s="47"/>
      <c r="R96" s="47"/>
      <c r="S96" s="47"/>
      <c r="T96" s="32"/>
      <c r="U96" s="32"/>
      <c r="V96" s="32"/>
      <c r="W96" s="32"/>
      <c r="X96" s="32"/>
    </row>
    <row r="97" spans="1:24" ht="19" customHeight="1" x14ac:dyDescent="0.2">
      <c r="A97" s="61"/>
      <c r="B97" s="47"/>
      <c r="C97" s="47"/>
      <c r="D97" s="47"/>
      <c r="E97" s="13"/>
      <c r="F97" s="47"/>
      <c r="G97" s="47"/>
      <c r="H97" s="47"/>
      <c r="I97" s="47"/>
      <c r="J97" s="47"/>
      <c r="K97" s="47"/>
      <c r="L97" s="47"/>
      <c r="M97" s="47"/>
      <c r="N97" s="44"/>
      <c r="O97" s="44"/>
      <c r="P97" s="47"/>
      <c r="Q97" s="47"/>
      <c r="R97" s="47"/>
      <c r="S97" s="47"/>
      <c r="T97" s="32"/>
      <c r="U97" s="32"/>
      <c r="V97" s="32"/>
      <c r="W97" s="32"/>
      <c r="X97" s="32"/>
    </row>
    <row r="98" spans="1:24" ht="19" customHeight="1" x14ac:dyDescent="0.2">
      <c r="A98" s="61"/>
      <c r="B98" s="47"/>
      <c r="C98" s="47"/>
      <c r="D98" s="47"/>
      <c r="E98" s="13"/>
      <c r="F98" s="47"/>
      <c r="G98" s="47"/>
      <c r="H98" s="47"/>
      <c r="I98" s="47"/>
      <c r="J98" s="47"/>
      <c r="K98" s="47"/>
      <c r="L98" s="47"/>
      <c r="M98" s="47"/>
      <c r="N98" s="44"/>
      <c r="O98" s="44"/>
      <c r="P98" s="47"/>
      <c r="Q98" s="47"/>
      <c r="R98" s="47"/>
      <c r="S98" s="47"/>
      <c r="T98" s="32"/>
      <c r="U98" s="32"/>
      <c r="V98" s="32"/>
      <c r="W98" s="32"/>
      <c r="X98" s="32"/>
    </row>
    <row r="99" spans="1:24" ht="19" customHeight="1" x14ac:dyDescent="0.2">
      <c r="A99" s="61"/>
      <c r="B99" s="47"/>
      <c r="C99" s="47"/>
      <c r="D99" s="47"/>
      <c r="E99" s="13"/>
      <c r="F99" s="47"/>
      <c r="G99" s="47"/>
      <c r="H99" s="47"/>
      <c r="I99" s="47"/>
      <c r="J99" s="47"/>
      <c r="K99" s="47"/>
      <c r="L99" s="47"/>
      <c r="M99" s="47"/>
      <c r="N99" s="44"/>
      <c r="O99" s="44"/>
      <c r="P99" s="47"/>
      <c r="Q99" s="47"/>
      <c r="R99" s="47"/>
      <c r="S99" s="47"/>
      <c r="T99" s="32"/>
      <c r="U99" s="32"/>
      <c r="V99" s="32"/>
      <c r="W99" s="32"/>
      <c r="X99" s="32"/>
    </row>
    <row r="100" spans="1:24" ht="19" customHeight="1" x14ac:dyDescent="0.2">
      <c r="A100" s="61"/>
      <c r="B100" s="47"/>
      <c r="C100" s="47"/>
      <c r="D100" s="47"/>
      <c r="E100" s="13"/>
      <c r="F100" s="47"/>
      <c r="G100" s="47"/>
      <c r="H100" s="47"/>
      <c r="I100" s="47"/>
      <c r="J100" s="47"/>
      <c r="K100" s="47"/>
      <c r="L100" s="47"/>
      <c r="M100" s="47"/>
      <c r="N100" s="44"/>
      <c r="O100" s="44"/>
      <c r="P100" s="47"/>
      <c r="Q100" s="47"/>
      <c r="R100" s="47"/>
      <c r="S100" s="47"/>
      <c r="T100" s="32"/>
      <c r="U100" s="32"/>
      <c r="V100" s="32"/>
      <c r="W100" s="32"/>
      <c r="X100" s="32"/>
    </row>
    <row r="101" spans="1:24" ht="19" customHeight="1" x14ac:dyDescent="0.2">
      <c r="A101" s="61"/>
      <c r="B101" s="47"/>
      <c r="C101" s="47"/>
      <c r="D101" s="47"/>
      <c r="E101" s="13"/>
      <c r="F101" s="47"/>
      <c r="G101" s="47"/>
      <c r="H101" s="47"/>
      <c r="I101" s="47"/>
      <c r="J101" s="47"/>
      <c r="K101" s="47"/>
      <c r="L101" s="47"/>
      <c r="M101" s="47"/>
      <c r="N101" s="44"/>
      <c r="O101" s="44"/>
      <c r="P101" s="47"/>
      <c r="Q101" s="47"/>
      <c r="R101" s="47"/>
      <c r="S101" s="47"/>
      <c r="T101" s="32"/>
      <c r="U101" s="32"/>
      <c r="V101" s="32"/>
      <c r="W101" s="32"/>
      <c r="X101" s="32"/>
    </row>
    <row r="102" spans="1:24" ht="19" customHeight="1" x14ac:dyDescent="0.2">
      <c r="A102" s="61"/>
      <c r="B102" s="47"/>
      <c r="C102" s="47"/>
      <c r="D102" s="47"/>
      <c r="E102" s="13"/>
      <c r="F102" s="47"/>
      <c r="G102" s="47"/>
      <c r="H102" s="47"/>
      <c r="I102" s="47"/>
      <c r="J102" s="47"/>
      <c r="K102" s="47"/>
      <c r="L102" s="47"/>
      <c r="M102" s="47"/>
      <c r="N102" s="44"/>
      <c r="O102" s="44"/>
      <c r="P102" s="47"/>
      <c r="Q102" s="47"/>
      <c r="R102" s="47"/>
      <c r="S102" s="47"/>
      <c r="T102" s="32"/>
      <c r="U102" s="32"/>
      <c r="V102" s="32"/>
      <c r="W102" s="32"/>
      <c r="X102" s="32"/>
    </row>
    <row r="103" spans="1:24" ht="19" customHeight="1" x14ac:dyDescent="0.2">
      <c r="A103" s="61"/>
      <c r="B103" s="47"/>
      <c r="C103" s="47"/>
      <c r="D103" s="47"/>
      <c r="E103" s="13"/>
      <c r="F103" s="47"/>
      <c r="G103" s="47"/>
      <c r="H103" s="47"/>
      <c r="I103" s="47"/>
      <c r="J103" s="47"/>
      <c r="K103" s="47"/>
      <c r="L103" s="47"/>
      <c r="M103" s="47"/>
      <c r="N103" s="44"/>
      <c r="O103" s="44"/>
      <c r="P103" s="47"/>
      <c r="Q103" s="47"/>
      <c r="R103" s="47"/>
      <c r="S103" s="47"/>
      <c r="T103" s="32"/>
      <c r="U103" s="32"/>
      <c r="V103" s="32"/>
      <c r="W103" s="32"/>
      <c r="X103" s="32"/>
    </row>
    <row r="104" spans="1:24" ht="19" customHeight="1" x14ac:dyDescent="0.2">
      <c r="A104" s="61"/>
      <c r="B104" s="47"/>
      <c r="C104" s="47"/>
      <c r="D104" s="47"/>
      <c r="E104" s="13"/>
      <c r="F104" s="47"/>
      <c r="G104" s="47"/>
      <c r="H104" s="47"/>
      <c r="I104" s="47"/>
      <c r="J104" s="47"/>
      <c r="K104" s="47"/>
      <c r="L104" s="47"/>
      <c r="M104" s="47"/>
      <c r="N104" s="44"/>
      <c r="O104" s="44"/>
      <c r="P104" s="47"/>
      <c r="Q104" s="47"/>
      <c r="R104" s="47"/>
      <c r="S104" s="47"/>
      <c r="T104" s="32"/>
      <c r="U104" s="32"/>
      <c r="V104" s="32"/>
      <c r="W104" s="32"/>
      <c r="X104" s="32"/>
    </row>
    <row r="105" spans="1:24" ht="19" customHeight="1" x14ac:dyDescent="0.2">
      <c r="A105" s="61"/>
      <c r="B105" s="47"/>
      <c r="C105" s="47"/>
      <c r="D105" s="47"/>
      <c r="E105" s="13"/>
      <c r="F105" s="47"/>
      <c r="G105" s="47"/>
      <c r="H105" s="47"/>
      <c r="I105" s="47"/>
      <c r="J105" s="47"/>
      <c r="K105" s="47"/>
      <c r="L105" s="47"/>
      <c r="M105" s="47"/>
      <c r="N105" s="44"/>
      <c r="O105" s="44"/>
      <c r="P105" s="47"/>
      <c r="Q105" s="47"/>
      <c r="R105" s="47"/>
      <c r="S105" s="47"/>
      <c r="T105" s="32"/>
      <c r="U105" s="32"/>
      <c r="V105" s="32"/>
      <c r="W105" s="32"/>
      <c r="X105" s="32"/>
    </row>
    <row r="106" spans="1:24" ht="19" customHeight="1" x14ac:dyDescent="0.2">
      <c r="A106" s="61"/>
      <c r="B106" s="47"/>
      <c r="C106" s="47"/>
      <c r="D106" s="47"/>
      <c r="E106" s="13"/>
      <c r="F106" s="47"/>
      <c r="G106" s="47"/>
      <c r="H106" s="47"/>
      <c r="I106" s="47"/>
      <c r="J106" s="47"/>
      <c r="K106" s="47"/>
      <c r="L106" s="47"/>
      <c r="M106" s="47"/>
      <c r="N106" s="44"/>
      <c r="O106" s="44"/>
      <c r="P106" s="47"/>
      <c r="Q106" s="47"/>
      <c r="R106" s="47"/>
      <c r="S106" s="47"/>
      <c r="T106" s="32"/>
      <c r="U106" s="32"/>
      <c r="V106" s="32"/>
      <c r="W106" s="32"/>
      <c r="X106" s="32"/>
    </row>
    <row r="107" spans="1:24" ht="19" customHeight="1" x14ac:dyDescent="0.2">
      <c r="A107" s="61"/>
      <c r="B107" s="47"/>
      <c r="C107" s="47"/>
      <c r="D107" s="47"/>
      <c r="E107" s="13"/>
      <c r="F107" s="47"/>
      <c r="G107" s="47"/>
      <c r="H107" s="47"/>
      <c r="I107" s="47"/>
      <c r="J107" s="47"/>
      <c r="K107" s="47"/>
      <c r="L107" s="47"/>
      <c r="M107" s="47"/>
      <c r="N107" s="44"/>
      <c r="O107" s="44"/>
      <c r="P107" s="47"/>
      <c r="Q107" s="47"/>
      <c r="R107" s="47"/>
      <c r="S107" s="47"/>
      <c r="T107" s="32"/>
      <c r="U107" s="32"/>
      <c r="V107" s="32"/>
      <c r="W107" s="32"/>
      <c r="X107" s="32"/>
    </row>
    <row r="108" spans="1:24" ht="19" customHeight="1" x14ac:dyDescent="0.2">
      <c r="A108" s="61"/>
      <c r="B108" s="47"/>
      <c r="C108" s="47"/>
      <c r="D108" s="47"/>
      <c r="E108" s="13"/>
      <c r="F108" s="47"/>
      <c r="G108" s="47"/>
      <c r="H108" s="47"/>
      <c r="I108" s="47"/>
      <c r="J108" s="47"/>
      <c r="K108" s="47"/>
      <c r="L108" s="47"/>
      <c r="M108" s="47"/>
      <c r="N108" s="44"/>
      <c r="O108" s="44"/>
      <c r="P108" s="47"/>
      <c r="Q108" s="47"/>
      <c r="R108" s="47"/>
      <c r="S108" s="47"/>
      <c r="T108" s="32"/>
      <c r="U108" s="32"/>
      <c r="V108" s="32"/>
      <c r="W108" s="32"/>
      <c r="X108" s="32"/>
    </row>
    <row r="109" spans="1:24" ht="19" customHeight="1" x14ac:dyDescent="0.2">
      <c r="A109" s="61"/>
      <c r="B109" s="47"/>
      <c r="C109" s="47"/>
      <c r="D109" s="47"/>
      <c r="E109" s="13"/>
      <c r="F109" s="47"/>
      <c r="G109" s="47"/>
      <c r="H109" s="47"/>
      <c r="I109" s="47"/>
      <c r="J109" s="47"/>
      <c r="K109" s="47"/>
      <c r="L109" s="47"/>
      <c r="M109" s="47"/>
      <c r="N109" s="44"/>
      <c r="O109" s="44"/>
      <c r="P109" s="47"/>
      <c r="Q109" s="47"/>
      <c r="R109" s="47"/>
      <c r="S109" s="47"/>
      <c r="T109" s="32"/>
      <c r="U109" s="32"/>
      <c r="V109" s="32"/>
      <c r="W109" s="32"/>
      <c r="X109" s="32"/>
    </row>
  </sheetData>
  <mergeCells count="2">
    <mergeCell ref="A41:W41"/>
    <mergeCell ref="A1:W1"/>
  </mergeCells>
  <pageMargins left="0.75" right="0.75" top="1" bottom="1" header="0.5" footer="0.5"/>
  <pageSetup orientation="portrait"/>
  <headerFooter>
    <oddHeader>&amp;L&amp;"Geneva,Regular"&amp;10&amp;K000000Crawley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6"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0"/>
  <sheetViews>
    <sheetView defaultGridColor="0" topLeftCell="A20" colorId="12" workbookViewId="0">
      <selection activeCell="U31" sqref="U31"/>
    </sheetView>
  </sheetViews>
  <sheetFormatPr baseColWidth="10" defaultColWidth="8.125" defaultRowHeight="13" customHeight="1" x14ac:dyDescent="0.2"/>
  <cols>
    <col min="1" max="1" width="16.25" style="5" customWidth="1"/>
    <col min="2" max="2" width="2.625" style="5" customWidth="1"/>
    <col min="3" max="4" width="2.375" style="5" bestFit="1" customWidth="1"/>
    <col min="5" max="5" width="3.625" style="6" customWidth="1"/>
    <col min="6" max="6" width="4" style="5" customWidth="1"/>
    <col min="7" max="7" width="2.25" style="5" customWidth="1"/>
    <col min="8" max="8" width="2.125" style="5" customWidth="1"/>
    <col min="9" max="9" width="2.375" style="5" bestFit="1" customWidth="1"/>
    <col min="10" max="10" width="2.25" style="5" customWidth="1"/>
    <col min="11" max="12" width="2.75" style="5" customWidth="1"/>
    <col min="13" max="13" width="3" style="5" customWidth="1"/>
    <col min="14" max="14" width="4.875" style="5" customWidth="1"/>
    <col min="15" max="15" width="5.125" style="5" bestFit="1" customWidth="1"/>
    <col min="16" max="17" width="3.375" style="5" bestFit="1" customWidth="1"/>
    <col min="18" max="20" width="2" style="5" customWidth="1"/>
    <col min="21" max="21" width="2" style="7" customWidth="1"/>
    <col min="22" max="22" width="2" style="8" customWidth="1"/>
    <col min="23" max="23" width="4.125" style="8" bestFit="1" customWidth="1"/>
    <col min="24" max="24" width="3.875" style="5" customWidth="1"/>
    <col min="25" max="256" width="8.125" customWidth="1"/>
  </cols>
  <sheetData>
    <row r="1" spans="1:24" s="9" customFormat="1" ht="21" customHeight="1" x14ac:dyDescent="0.2">
      <c r="A1" s="10" t="s">
        <v>115</v>
      </c>
      <c r="B1" s="11"/>
      <c r="C1" s="11"/>
      <c r="D1" s="11"/>
      <c r="E1" s="11"/>
      <c r="F1" s="11"/>
      <c r="G1" s="11"/>
      <c r="H1" s="11"/>
      <c r="I1" s="11"/>
      <c r="J1" s="11"/>
      <c r="K1" s="11"/>
      <c r="L1" s="11"/>
      <c r="M1" s="11"/>
      <c r="N1" s="11"/>
      <c r="O1" s="11"/>
      <c r="P1" s="11"/>
      <c r="Q1" s="11"/>
      <c r="R1" s="11"/>
      <c r="S1" s="11"/>
      <c r="T1" s="11"/>
      <c r="U1" s="12"/>
      <c r="V1" s="13"/>
      <c r="W1" s="13"/>
      <c r="X1" s="14"/>
    </row>
    <row r="2" spans="1:24" s="9" customFormat="1" ht="19" customHeight="1" x14ac:dyDescent="0.2">
      <c r="B2" s="14"/>
      <c r="C2" s="14"/>
      <c r="D2" s="14"/>
      <c r="E2" s="14"/>
      <c r="F2" s="14"/>
      <c r="G2" s="14"/>
      <c r="H2" s="14"/>
      <c r="I2" s="14"/>
      <c r="J2" s="14"/>
      <c r="K2" s="14"/>
      <c r="L2" s="14"/>
      <c r="M2" s="14"/>
      <c r="N2" s="14"/>
      <c r="O2" s="14"/>
      <c r="P2" s="14"/>
      <c r="Q2" s="14"/>
      <c r="R2" s="14"/>
      <c r="S2" s="14"/>
      <c r="T2" s="14"/>
      <c r="U2" s="12"/>
      <c r="V2" s="12"/>
      <c r="W2" s="12"/>
      <c r="X2" s="14"/>
    </row>
    <row r="3" spans="1:24" s="9" customFormat="1" ht="52.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s="9" customFormat="1" ht="19" customHeight="1" x14ac:dyDescent="0.2">
      <c r="A4" s="18" t="s">
        <v>30</v>
      </c>
      <c r="B4" s="19">
        <v>4</v>
      </c>
      <c r="C4" s="19">
        <v>1</v>
      </c>
      <c r="D4" s="19">
        <v>1</v>
      </c>
      <c r="E4" s="19"/>
      <c r="F4" s="19"/>
      <c r="G4" s="19"/>
      <c r="H4" s="19"/>
      <c r="I4" s="19"/>
      <c r="J4" s="19"/>
      <c r="K4" s="19"/>
      <c r="L4" s="19"/>
      <c r="M4" s="19"/>
      <c r="N4" s="19"/>
      <c r="O4" s="19"/>
      <c r="P4" s="19"/>
      <c r="Q4" s="19"/>
      <c r="R4" s="19"/>
      <c r="S4" s="19"/>
      <c r="T4" s="19"/>
      <c r="U4" s="20"/>
      <c r="V4" s="20">
        <v>1</v>
      </c>
      <c r="W4" s="20"/>
      <c r="X4" s="19"/>
    </row>
    <row r="5" spans="1:24" s="9" customFormat="1" ht="19" customHeight="1" x14ac:dyDescent="0.2">
      <c r="A5" s="9" t="s">
        <v>130</v>
      </c>
      <c r="B5" s="14">
        <v>3</v>
      </c>
      <c r="C5" s="14">
        <v>0</v>
      </c>
      <c r="D5" s="14">
        <v>0</v>
      </c>
      <c r="E5" s="14"/>
      <c r="F5" s="14"/>
      <c r="G5" s="14"/>
      <c r="H5" s="14"/>
      <c r="I5" s="14">
        <v>2</v>
      </c>
      <c r="J5" s="14"/>
      <c r="K5" s="14"/>
      <c r="L5" s="14"/>
      <c r="M5" s="14"/>
      <c r="N5" s="14"/>
      <c r="O5" s="14"/>
      <c r="P5" s="14"/>
      <c r="Q5" s="14"/>
      <c r="R5" s="14"/>
      <c r="S5" s="14"/>
      <c r="T5" s="14"/>
      <c r="U5" s="12"/>
      <c r="V5" s="12"/>
      <c r="W5" s="12"/>
      <c r="X5" s="14"/>
    </row>
    <row r="6" spans="1:24" s="9" customFormat="1" ht="19" customHeight="1" x14ac:dyDescent="0.2">
      <c r="A6" s="130" t="s">
        <v>131</v>
      </c>
      <c r="B6" s="14">
        <v>1</v>
      </c>
      <c r="C6" s="14">
        <v>0</v>
      </c>
      <c r="D6" s="14">
        <v>0</v>
      </c>
      <c r="E6" s="14"/>
      <c r="F6" s="14"/>
      <c r="G6" s="14"/>
      <c r="H6" s="14"/>
      <c r="I6" s="14"/>
      <c r="J6" s="14">
        <v>2</v>
      </c>
      <c r="K6" s="14"/>
      <c r="L6" s="14"/>
      <c r="M6" s="14"/>
      <c r="N6" s="14"/>
      <c r="O6" s="14"/>
      <c r="P6" s="14"/>
      <c r="Q6" s="14"/>
      <c r="R6" s="14">
        <v>1</v>
      </c>
      <c r="S6" s="14">
        <v>1</v>
      </c>
      <c r="T6" s="14">
        <v>1</v>
      </c>
      <c r="U6" s="12"/>
      <c r="V6" s="12">
        <v>1</v>
      </c>
      <c r="W6" s="12"/>
      <c r="X6" s="14"/>
    </row>
    <row r="7" spans="1:24" s="9" customFormat="1" ht="19" customHeight="1" x14ac:dyDescent="0.2">
      <c r="A7" s="130" t="s">
        <v>133</v>
      </c>
      <c r="B7" s="14">
        <v>2</v>
      </c>
      <c r="C7" s="14">
        <v>1</v>
      </c>
      <c r="D7" s="14">
        <v>0</v>
      </c>
      <c r="E7" s="14"/>
      <c r="F7" s="14"/>
      <c r="G7" s="14"/>
      <c r="H7" s="14"/>
      <c r="I7" s="14">
        <v>1</v>
      </c>
      <c r="J7" s="14">
        <v>1</v>
      </c>
      <c r="K7" s="14"/>
      <c r="L7" s="14"/>
      <c r="M7" s="14"/>
      <c r="N7" s="14"/>
      <c r="O7" s="14"/>
      <c r="P7" s="14"/>
      <c r="Q7" s="14"/>
      <c r="R7" s="14"/>
      <c r="S7" s="14"/>
      <c r="T7" s="14"/>
      <c r="U7" s="12"/>
      <c r="V7" s="12">
        <v>1</v>
      </c>
      <c r="W7" s="12"/>
      <c r="X7" s="14"/>
    </row>
    <row r="8" spans="1:24" s="9" customFormat="1" ht="19" customHeight="1" x14ac:dyDescent="0.2">
      <c r="A8" s="130" t="s">
        <v>134</v>
      </c>
      <c r="B8" s="14">
        <v>3</v>
      </c>
      <c r="C8" s="14">
        <v>1</v>
      </c>
      <c r="D8" s="14">
        <v>2</v>
      </c>
      <c r="E8" s="14">
        <v>1</v>
      </c>
      <c r="F8" s="14"/>
      <c r="G8" s="14"/>
      <c r="H8" s="14">
        <v>2</v>
      </c>
      <c r="I8" s="14">
        <v>1</v>
      </c>
      <c r="J8" s="14"/>
      <c r="K8" s="14"/>
      <c r="L8" s="14"/>
      <c r="M8" s="14">
        <v>1</v>
      </c>
      <c r="N8" s="14"/>
      <c r="O8" s="14"/>
      <c r="P8" s="14"/>
      <c r="Q8" s="14"/>
      <c r="R8" s="14"/>
      <c r="S8" s="14"/>
      <c r="T8" s="14"/>
      <c r="U8" s="12"/>
      <c r="V8" s="12">
        <v>2</v>
      </c>
      <c r="W8" s="12"/>
      <c r="X8" s="14"/>
    </row>
    <row r="9" spans="1:24" s="9" customFormat="1" ht="19" customHeight="1" x14ac:dyDescent="0.2">
      <c r="A9" s="130" t="s">
        <v>134</v>
      </c>
      <c r="B9" s="14">
        <v>2</v>
      </c>
      <c r="C9" s="14">
        <v>2</v>
      </c>
      <c r="D9" s="14">
        <v>1</v>
      </c>
      <c r="E9" s="14"/>
      <c r="F9" s="14"/>
      <c r="G9" s="14"/>
      <c r="H9" s="14">
        <v>1</v>
      </c>
      <c r="I9" s="14">
        <v>1</v>
      </c>
      <c r="J9" s="14">
        <v>2</v>
      </c>
      <c r="K9" s="14"/>
      <c r="L9" s="14"/>
      <c r="M9" s="14"/>
      <c r="N9" s="14"/>
      <c r="O9" s="14"/>
      <c r="P9" s="14"/>
      <c r="Q9" s="14"/>
      <c r="R9" s="14"/>
      <c r="S9" s="14"/>
      <c r="T9" s="14"/>
      <c r="U9" s="12"/>
      <c r="V9" s="12">
        <v>1</v>
      </c>
      <c r="W9" s="12"/>
      <c r="X9" s="14"/>
    </row>
    <row r="10" spans="1:24" s="9" customFormat="1" ht="19" customHeight="1" x14ac:dyDescent="0.2">
      <c r="A10" s="129" t="s">
        <v>135</v>
      </c>
      <c r="B10" s="14">
        <v>2</v>
      </c>
      <c r="C10" s="14">
        <v>2</v>
      </c>
      <c r="D10" s="14">
        <v>1</v>
      </c>
      <c r="E10" s="14"/>
      <c r="F10" s="14"/>
      <c r="G10" s="14"/>
      <c r="H10" s="14">
        <v>1</v>
      </c>
      <c r="I10" s="14"/>
      <c r="J10" s="14">
        <v>2</v>
      </c>
      <c r="K10" s="14"/>
      <c r="L10" s="14"/>
      <c r="M10" s="14"/>
      <c r="N10" s="14"/>
      <c r="O10" s="14"/>
      <c r="P10" s="14"/>
      <c r="Q10" s="14"/>
      <c r="R10" s="14"/>
      <c r="S10" s="14"/>
      <c r="T10" s="14"/>
      <c r="U10" s="12">
        <v>1</v>
      </c>
      <c r="V10" s="12"/>
      <c r="W10" s="12"/>
      <c r="X10" s="14"/>
    </row>
    <row r="11" spans="1:24" s="9" customFormat="1" ht="19" customHeight="1" x14ac:dyDescent="0.2">
      <c r="A11" s="130" t="s">
        <v>136</v>
      </c>
      <c r="B11" s="14">
        <v>2</v>
      </c>
      <c r="C11" s="14">
        <v>1</v>
      </c>
      <c r="D11" s="14">
        <v>0</v>
      </c>
      <c r="E11" s="14"/>
      <c r="F11" s="14"/>
      <c r="G11" s="14"/>
      <c r="H11" s="14"/>
      <c r="I11" s="14">
        <v>2</v>
      </c>
      <c r="J11" s="14">
        <v>1</v>
      </c>
      <c r="K11" s="14"/>
      <c r="L11" s="14"/>
      <c r="M11" s="14"/>
      <c r="N11" s="14"/>
      <c r="O11" s="14"/>
      <c r="P11" s="14"/>
      <c r="Q11" s="14"/>
      <c r="R11" s="14">
        <v>1</v>
      </c>
      <c r="S11" s="14"/>
      <c r="T11" s="14"/>
      <c r="U11" s="12"/>
      <c r="V11" s="12">
        <v>1</v>
      </c>
      <c r="W11" s="12"/>
      <c r="X11" s="14"/>
    </row>
    <row r="12" spans="1:24" s="9" customFormat="1" ht="19" customHeight="1" x14ac:dyDescent="0.2">
      <c r="A12" s="14" t="s">
        <v>137</v>
      </c>
      <c r="B12" s="14">
        <v>4</v>
      </c>
      <c r="C12" s="14">
        <v>1</v>
      </c>
      <c r="D12" s="14">
        <v>3</v>
      </c>
      <c r="E12" s="14"/>
      <c r="F12" s="14"/>
      <c r="G12" s="14"/>
      <c r="H12" s="14">
        <v>1</v>
      </c>
      <c r="I12" s="14">
        <v>1</v>
      </c>
      <c r="J12" s="14"/>
      <c r="K12" s="14"/>
      <c r="L12" s="14"/>
      <c r="M12" s="14"/>
      <c r="N12" s="14"/>
      <c r="O12" s="14"/>
      <c r="P12" s="14"/>
      <c r="Q12" s="14"/>
      <c r="R12" s="14">
        <v>1</v>
      </c>
      <c r="S12" s="14">
        <v>1</v>
      </c>
      <c r="T12" s="14"/>
      <c r="U12" s="12"/>
      <c r="V12" s="12"/>
      <c r="W12" s="12"/>
      <c r="X12" s="14"/>
    </row>
    <row r="13" spans="1:24" s="9" customFormat="1" ht="19" customHeight="1" x14ac:dyDescent="0.2">
      <c r="A13" s="130" t="s">
        <v>138</v>
      </c>
      <c r="B13" s="14">
        <v>3</v>
      </c>
      <c r="C13" s="14">
        <v>1</v>
      </c>
      <c r="D13" s="14">
        <v>2</v>
      </c>
      <c r="E13" s="14">
        <v>1</v>
      </c>
      <c r="F13" s="14"/>
      <c r="G13" s="14"/>
      <c r="H13" s="14"/>
      <c r="I13" s="14">
        <v>1</v>
      </c>
      <c r="J13" s="14"/>
      <c r="K13" s="14"/>
      <c r="L13" s="14"/>
      <c r="M13" s="14"/>
      <c r="N13" s="14"/>
      <c r="O13" s="14"/>
      <c r="P13" s="14"/>
      <c r="Q13" s="14"/>
      <c r="R13" s="14"/>
      <c r="S13" s="14"/>
      <c r="T13" s="14"/>
      <c r="U13" s="12"/>
      <c r="V13" s="12"/>
      <c r="W13" s="12"/>
      <c r="X13" s="14"/>
    </row>
    <row r="14" spans="1:24" s="9" customFormat="1" ht="19" customHeight="1" x14ac:dyDescent="0.2">
      <c r="A14" s="130" t="s">
        <v>138</v>
      </c>
      <c r="B14" s="14">
        <v>4</v>
      </c>
      <c r="C14" s="14">
        <v>1</v>
      </c>
      <c r="D14" s="14">
        <v>0</v>
      </c>
      <c r="E14" s="14"/>
      <c r="F14" s="14"/>
      <c r="G14" s="14"/>
      <c r="H14" s="14"/>
      <c r="I14" s="14">
        <v>1</v>
      </c>
      <c r="J14" s="14"/>
      <c r="K14" s="14"/>
      <c r="L14" s="14"/>
      <c r="M14" s="14"/>
      <c r="N14" s="14">
        <v>2</v>
      </c>
      <c r="O14" s="14"/>
      <c r="P14" s="14"/>
      <c r="Q14" s="14"/>
      <c r="R14" s="14"/>
      <c r="S14" s="14"/>
      <c r="T14" s="14"/>
      <c r="U14" s="12"/>
      <c r="V14" s="12">
        <v>1</v>
      </c>
      <c r="W14" s="12"/>
      <c r="X14" s="14"/>
    </row>
    <row r="15" spans="1:24" s="9" customFormat="1" ht="19" customHeight="1" x14ac:dyDescent="0.2">
      <c r="A15" s="130" t="s">
        <v>141</v>
      </c>
      <c r="B15" s="14">
        <v>1</v>
      </c>
      <c r="C15" s="14">
        <v>3</v>
      </c>
      <c r="D15" s="14">
        <v>0</v>
      </c>
      <c r="E15" s="14"/>
      <c r="F15" s="14"/>
      <c r="G15" s="14"/>
      <c r="H15" s="14"/>
      <c r="I15" s="14">
        <v>1</v>
      </c>
      <c r="J15" s="14">
        <v>4</v>
      </c>
      <c r="K15" s="14"/>
      <c r="L15" s="14"/>
      <c r="M15" s="14"/>
      <c r="N15" s="14"/>
      <c r="O15" s="14"/>
      <c r="P15" s="14"/>
      <c r="Q15" s="14"/>
      <c r="R15" s="14"/>
      <c r="S15" s="14"/>
      <c r="T15" s="14"/>
      <c r="U15" s="12"/>
      <c r="V15" s="12">
        <v>1</v>
      </c>
      <c r="W15" s="12"/>
      <c r="X15" s="14"/>
    </row>
    <row r="16" spans="1:24" s="9" customFormat="1" ht="19" customHeight="1" x14ac:dyDescent="0.2">
      <c r="A16" s="130" t="s">
        <v>143</v>
      </c>
      <c r="B16" s="14">
        <v>1</v>
      </c>
      <c r="C16" s="14">
        <v>3</v>
      </c>
      <c r="D16" s="14">
        <v>1</v>
      </c>
      <c r="E16" s="14"/>
      <c r="F16" s="14"/>
      <c r="G16" s="14"/>
      <c r="H16" s="14">
        <v>2</v>
      </c>
      <c r="I16" s="14"/>
      <c r="J16" s="14">
        <v>2</v>
      </c>
      <c r="K16" s="14">
        <v>1</v>
      </c>
      <c r="L16" s="14"/>
      <c r="M16" s="14"/>
      <c r="N16" s="14"/>
      <c r="O16" s="14"/>
      <c r="P16" s="14"/>
      <c r="Q16" s="14"/>
      <c r="R16" s="14">
        <v>2</v>
      </c>
      <c r="S16" s="14"/>
      <c r="T16" s="14"/>
      <c r="U16" s="12"/>
      <c r="V16" s="12"/>
      <c r="W16" s="12"/>
      <c r="X16" s="14"/>
    </row>
    <row r="17" spans="1:24" s="9" customFormat="1" ht="19" customHeight="1" x14ac:dyDescent="0.2">
      <c r="A17" s="129" t="s">
        <v>144</v>
      </c>
      <c r="B17" s="14">
        <v>2</v>
      </c>
      <c r="C17" s="14">
        <v>0</v>
      </c>
      <c r="D17" s="14">
        <v>0</v>
      </c>
      <c r="E17" s="14"/>
      <c r="F17" s="14"/>
      <c r="G17" s="14"/>
      <c r="H17" s="14">
        <v>1</v>
      </c>
      <c r="I17" s="14">
        <v>1</v>
      </c>
      <c r="J17" s="14">
        <v>2</v>
      </c>
      <c r="K17" s="14"/>
      <c r="L17" s="14"/>
      <c r="M17" s="14"/>
      <c r="N17" s="14"/>
      <c r="O17" s="14"/>
      <c r="P17" s="14"/>
      <c r="Q17" s="14"/>
      <c r="R17" s="14"/>
      <c r="S17" s="14"/>
      <c r="T17" s="14"/>
      <c r="U17" s="12"/>
      <c r="V17" s="12">
        <v>1</v>
      </c>
      <c r="W17" s="12"/>
      <c r="X17" s="14"/>
    </row>
    <row r="18" spans="1:24" s="9" customFormat="1" ht="19" customHeight="1" x14ac:dyDescent="0.2">
      <c r="A18" s="129" t="s">
        <v>145</v>
      </c>
      <c r="B18" s="14">
        <v>1</v>
      </c>
      <c r="C18" s="14">
        <v>2</v>
      </c>
      <c r="D18" s="14">
        <v>1</v>
      </c>
      <c r="E18" s="14"/>
      <c r="F18" s="14"/>
      <c r="G18" s="14"/>
      <c r="H18" s="14"/>
      <c r="I18" s="14"/>
      <c r="J18" s="14">
        <v>4</v>
      </c>
      <c r="K18" s="14"/>
      <c r="L18" s="14"/>
      <c r="M18" s="14"/>
      <c r="N18" s="14"/>
      <c r="O18" s="14"/>
      <c r="P18" s="14"/>
      <c r="Q18" s="14"/>
      <c r="R18" s="14">
        <v>2</v>
      </c>
      <c r="S18" s="14">
        <v>1</v>
      </c>
      <c r="T18" s="14"/>
      <c r="U18" s="12"/>
      <c r="V18" s="12">
        <v>1</v>
      </c>
      <c r="W18" s="12"/>
      <c r="X18" s="14"/>
    </row>
    <row r="19" spans="1:24" s="9" customFormat="1" ht="19" customHeight="1" x14ac:dyDescent="0.2">
      <c r="A19" s="129" t="s">
        <v>147</v>
      </c>
      <c r="B19" s="14">
        <v>0</v>
      </c>
      <c r="C19" s="14">
        <v>0</v>
      </c>
      <c r="D19" s="14">
        <v>0</v>
      </c>
      <c r="E19" s="14"/>
      <c r="F19" s="14"/>
      <c r="G19" s="14"/>
      <c r="H19" s="14"/>
      <c r="I19" s="14"/>
      <c r="J19" s="14">
        <v>2</v>
      </c>
      <c r="K19" s="14"/>
      <c r="L19" s="14"/>
      <c r="M19" s="14"/>
      <c r="N19" s="14"/>
      <c r="O19" s="14"/>
      <c r="P19" s="14"/>
      <c r="Q19" s="14"/>
      <c r="R19" s="14"/>
      <c r="S19" s="14">
        <v>1</v>
      </c>
      <c r="T19" s="14"/>
      <c r="U19" s="12"/>
      <c r="V19" s="12">
        <v>1</v>
      </c>
      <c r="W19" s="12"/>
      <c r="X19" s="14"/>
    </row>
    <row r="20" spans="1:24" s="9" customFormat="1" ht="19" customHeight="1" x14ac:dyDescent="0.2">
      <c r="A20" s="129" t="s">
        <v>147</v>
      </c>
      <c r="B20" s="14">
        <v>3</v>
      </c>
      <c r="C20" s="14">
        <v>0</v>
      </c>
      <c r="D20" s="14">
        <v>0</v>
      </c>
      <c r="E20" s="14"/>
      <c r="F20" s="14"/>
      <c r="G20" s="14"/>
      <c r="H20" s="14"/>
      <c r="I20" s="14"/>
      <c r="J20" s="14"/>
      <c r="K20" s="14"/>
      <c r="L20" s="14"/>
      <c r="M20" s="14"/>
      <c r="N20" s="14">
        <v>1</v>
      </c>
      <c r="O20" s="14"/>
      <c r="P20" s="14"/>
      <c r="Q20" s="14"/>
      <c r="R20" s="14"/>
      <c r="S20" s="14"/>
      <c r="T20" s="14"/>
      <c r="U20" s="12"/>
      <c r="V20" s="12"/>
      <c r="W20" s="12"/>
      <c r="X20" s="14"/>
    </row>
    <row r="21" spans="1:24" s="9" customFormat="1" ht="19" customHeight="1" x14ac:dyDescent="0.2">
      <c r="A21" s="129" t="s">
        <v>148</v>
      </c>
      <c r="B21" s="14">
        <v>4</v>
      </c>
      <c r="C21" s="14">
        <v>0</v>
      </c>
      <c r="D21" s="14">
        <v>2</v>
      </c>
      <c r="E21" s="14"/>
      <c r="F21" s="14"/>
      <c r="G21" s="14"/>
      <c r="H21" s="14"/>
      <c r="I21" s="14"/>
      <c r="J21" s="14"/>
      <c r="K21" s="14"/>
      <c r="L21" s="14"/>
      <c r="M21" s="14"/>
      <c r="N21" s="14">
        <v>1</v>
      </c>
      <c r="O21" s="14"/>
      <c r="P21" s="14"/>
      <c r="Q21" s="14"/>
      <c r="R21" s="14"/>
      <c r="S21" s="14"/>
      <c r="T21" s="14"/>
      <c r="U21" s="12"/>
      <c r="V21" s="12">
        <v>1</v>
      </c>
      <c r="W21" s="12"/>
      <c r="X21" s="14"/>
    </row>
    <row r="22" spans="1:24" s="9" customFormat="1" ht="19" customHeight="1" x14ac:dyDescent="0.2">
      <c r="A22" s="130" t="s">
        <v>152</v>
      </c>
      <c r="B22" s="14">
        <v>3</v>
      </c>
      <c r="C22" s="14">
        <v>1</v>
      </c>
      <c r="D22" s="14">
        <v>1</v>
      </c>
      <c r="E22" s="14"/>
      <c r="F22" s="14"/>
      <c r="G22" s="14"/>
      <c r="H22" s="14"/>
      <c r="I22" s="14">
        <v>1</v>
      </c>
      <c r="J22" s="14"/>
      <c r="K22" s="14"/>
      <c r="L22" s="14"/>
      <c r="M22" s="14"/>
      <c r="N22" s="14"/>
      <c r="O22" s="14"/>
      <c r="P22" s="14"/>
      <c r="Q22" s="14"/>
      <c r="R22" s="14"/>
      <c r="S22" s="14"/>
      <c r="T22" s="14"/>
      <c r="U22" s="12"/>
      <c r="V22" s="12"/>
      <c r="W22" s="12"/>
      <c r="X22" s="14"/>
    </row>
    <row r="23" spans="1:24" s="9" customFormat="1" ht="19" customHeight="1" x14ac:dyDescent="0.2">
      <c r="A23" s="129" t="s">
        <v>154</v>
      </c>
      <c r="B23" s="14">
        <v>3</v>
      </c>
      <c r="C23" s="14">
        <v>0</v>
      </c>
      <c r="D23" s="14">
        <v>1</v>
      </c>
      <c r="E23" s="14"/>
      <c r="F23" s="14"/>
      <c r="G23" s="14"/>
      <c r="H23" s="14"/>
      <c r="I23" s="14"/>
      <c r="J23" s="14">
        <v>1</v>
      </c>
      <c r="K23" s="14"/>
      <c r="L23" s="14"/>
      <c r="M23" s="14"/>
      <c r="N23" s="14"/>
      <c r="O23" s="14"/>
      <c r="P23" s="14"/>
      <c r="Q23" s="14"/>
      <c r="R23" s="14"/>
      <c r="S23" s="14"/>
      <c r="T23" s="14"/>
      <c r="U23" s="14"/>
      <c r="V23" s="14"/>
      <c r="W23" s="14"/>
      <c r="X23" s="14"/>
    </row>
    <row r="24" spans="1:24" s="9" customFormat="1" ht="19" customHeight="1" x14ac:dyDescent="0.2">
      <c r="A24" s="129" t="s">
        <v>154</v>
      </c>
      <c r="B24" s="13">
        <v>4</v>
      </c>
      <c r="C24" s="13">
        <v>0</v>
      </c>
      <c r="D24" s="13">
        <v>1</v>
      </c>
      <c r="E24" s="13"/>
      <c r="F24" s="13"/>
      <c r="G24" s="13"/>
      <c r="H24" s="13"/>
      <c r="I24" s="13">
        <v>1</v>
      </c>
      <c r="J24" s="13"/>
      <c r="K24" s="13"/>
      <c r="L24" s="13"/>
      <c r="M24" s="13"/>
      <c r="N24" s="13">
        <v>1</v>
      </c>
      <c r="O24" s="13"/>
      <c r="P24" s="13"/>
      <c r="Q24" s="13"/>
      <c r="R24" s="13"/>
      <c r="S24" s="13"/>
      <c r="T24" s="13"/>
      <c r="U24" s="13"/>
      <c r="V24" s="13">
        <v>4</v>
      </c>
      <c r="W24" s="13"/>
      <c r="X24" s="14"/>
    </row>
    <row r="25" spans="1:24" s="9" customFormat="1" ht="19" customHeight="1" x14ac:dyDescent="0.2">
      <c r="A25" s="130" t="s">
        <v>159</v>
      </c>
      <c r="B25" s="13">
        <v>3</v>
      </c>
      <c r="C25" s="13">
        <v>1</v>
      </c>
      <c r="D25" s="13">
        <v>0</v>
      </c>
      <c r="E25" s="13"/>
      <c r="F25" s="13"/>
      <c r="G25" s="13"/>
      <c r="H25" s="13"/>
      <c r="I25" s="13">
        <v>1</v>
      </c>
      <c r="J25" s="13"/>
      <c r="K25" s="13"/>
      <c r="L25" s="13">
        <v>1</v>
      </c>
      <c r="M25" s="13"/>
      <c r="N25" s="13"/>
      <c r="O25" s="13"/>
      <c r="P25" s="13"/>
      <c r="Q25" s="13"/>
      <c r="R25" s="13"/>
      <c r="S25" s="13"/>
      <c r="T25" s="13"/>
      <c r="U25" s="13"/>
      <c r="V25" s="13">
        <v>1</v>
      </c>
      <c r="W25" s="13"/>
      <c r="X25" s="14"/>
    </row>
    <row r="26" spans="1:24" s="9" customFormat="1" ht="19" customHeight="1" x14ac:dyDescent="0.25">
      <c r="A26" s="186" t="s">
        <v>164</v>
      </c>
      <c r="B26" s="13">
        <v>3</v>
      </c>
      <c r="C26" s="13">
        <v>1</v>
      </c>
      <c r="D26" s="13">
        <v>0</v>
      </c>
      <c r="E26" s="13"/>
      <c r="F26" s="13"/>
      <c r="G26" s="13"/>
      <c r="H26" s="13"/>
      <c r="I26" s="13">
        <v>1</v>
      </c>
      <c r="J26" s="13">
        <v>1</v>
      </c>
      <c r="K26" s="13"/>
      <c r="L26" s="13"/>
      <c r="M26" s="13"/>
      <c r="N26" s="13">
        <v>1</v>
      </c>
      <c r="O26" s="13"/>
      <c r="P26" s="13"/>
      <c r="Q26" s="13"/>
      <c r="R26" s="13"/>
      <c r="S26" s="13"/>
      <c r="T26" s="13"/>
      <c r="U26" s="13"/>
      <c r="V26" s="13">
        <v>3</v>
      </c>
      <c r="W26" s="13"/>
      <c r="X26" s="14"/>
    </row>
    <row r="27" spans="1:24" s="9" customFormat="1" ht="19" customHeight="1" x14ac:dyDescent="0.2">
      <c r="A27" s="189" t="s">
        <v>147</v>
      </c>
      <c r="B27" s="13">
        <v>4</v>
      </c>
      <c r="C27" s="13">
        <v>0</v>
      </c>
      <c r="D27" s="13">
        <v>1</v>
      </c>
      <c r="E27" s="13"/>
      <c r="F27" s="13"/>
      <c r="G27" s="13"/>
      <c r="H27" s="13">
        <v>1</v>
      </c>
      <c r="I27" s="13"/>
      <c r="J27" s="13"/>
      <c r="K27" s="13"/>
      <c r="L27" s="13"/>
      <c r="M27" s="13"/>
      <c r="N27" s="13"/>
      <c r="O27" s="13"/>
      <c r="P27" s="13"/>
      <c r="Q27" s="13"/>
      <c r="R27" s="13">
        <v>1</v>
      </c>
      <c r="S27" s="13"/>
      <c r="T27" s="13"/>
      <c r="U27" s="13"/>
      <c r="V27" s="13">
        <v>1</v>
      </c>
      <c r="W27" s="13"/>
      <c r="X27" s="14"/>
    </row>
    <row r="28" spans="1:24" s="9" customFormat="1" ht="19" customHeight="1" x14ac:dyDescent="0.2">
      <c r="A28" s="129" t="s">
        <v>154</v>
      </c>
      <c r="B28" s="13">
        <v>4</v>
      </c>
      <c r="C28" s="13">
        <v>0</v>
      </c>
      <c r="D28" s="13">
        <v>1</v>
      </c>
      <c r="E28" s="13"/>
      <c r="F28" s="13"/>
      <c r="G28" s="13"/>
      <c r="H28" s="13"/>
      <c r="I28" s="13">
        <v>2</v>
      </c>
      <c r="J28" s="13"/>
      <c r="K28" s="13"/>
      <c r="L28" s="13"/>
      <c r="M28" s="13"/>
      <c r="N28" s="13"/>
      <c r="O28" s="13"/>
      <c r="P28" s="13"/>
      <c r="Q28" s="13"/>
      <c r="R28" s="13"/>
      <c r="S28" s="13">
        <v>1</v>
      </c>
      <c r="T28" s="13"/>
      <c r="U28" s="13"/>
      <c r="V28" s="13">
        <v>2</v>
      </c>
      <c r="W28" s="13"/>
      <c r="X28" s="14"/>
    </row>
    <row r="29" spans="1:24" s="9" customFormat="1" ht="19" customHeight="1" x14ac:dyDescent="0.2">
      <c r="A29" s="193" t="s">
        <v>170</v>
      </c>
      <c r="B29" s="13">
        <v>3</v>
      </c>
      <c r="C29" s="13">
        <v>0</v>
      </c>
      <c r="D29" s="13">
        <v>2</v>
      </c>
      <c r="E29" s="13">
        <v>1</v>
      </c>
      <c r="F29" s="13"/>
      <c r="G29" s="13"/>
      <c r="H29" s="13"/>
      <c r="I29" s="13">
        <v>1</v>
      </c>
      <c r="J29" s="13">
        <v>1</v>
      </c>
      <c r="K29" s="13"/>
      <c r="L29" s="13"/>
      <c r="M29" s="13"/>
      <c r="N29" s="13"/>
      <c r="O29" s="13"/>
      <c r="P29" s="13"/>
      <c r="Q29" s="13"/>
      <c r="R29" s="13"/>
      <c r="S29" s="13"/>
      <c r="T29" s="13"/>
      <c r="U29" s="13"/>
      <c r="V29" s="13">
        <v>1</v>
      </c>
      <c r="W29" s="13"/>
      <c r="X29" s="14"/>
    </row>
    <row r="30" spans="1:24" s="9" customFormat="1" ht="19" customHeight="1" x14ac:dyDescent="0.2">
      <c r="A30" s="129" t="s">
        <v>154</v>
      </c>
      <c r="B30" s="23">
        <v>4</v>
      </c>
      <c r="C30" s="23">
        <v>0</v>
      </c>
      <c r="D30" s="23">
        <v>1</v>
      </c>
      <c r="E30" s="23"/>
      <c r="F30" s="23"/>
      <c r="G30" s="23"/>
      <c r="H30" s="23"/>
      <c r="I30" s="23">
        <v>1</v>
      </c>
      <c r="J30" s="23"/>
      <c r="K30" s="23"/>
      <c r="L30" s="23"/>
      <c r="M30" s="23"/>
      <c r="N30" s="23"/>
      <c r="O30" s="24"/>
      <c r="P30" s="24"/>
      <c r="Q30" s="24"/>
      <c r="R30" s="23"/>
      <c r="S30" s="23">
        <v>1</v>
      </c>
      <c r="T30" s="23">
        <v>1</v>
      </c>
      <c r="U30" s="23"/>
      <c r="V30" s="23">
        <v>2</v>
      </c>
      <c r="W30" s="23"/>
      <c r="X30" s="25"/>
    </row>
    <row r="31" spans="1:24" s="9" customFormat="1" ht="14" customHeight="1" x14ac:dyDescent="0.2">
      <c r="A31" s="26" t="s">
        <v>31</v>
      </c>
      <c r="B31" s="20">
        <f t="shared" ref="B31:N31" si="0">SUM(B4:B30)</f>
        <v>73</v>
      </c>
      <c r="C31" s="20">
        <f t="shared" si="0"/>
        <v>22</v>
      </c>
      <c r="D31" s="20">
        <f t="shared" si="0"/>
        <v>22</v>
      </c>
      <c r="E31" s="20">
        <f t="shared" si="0"/>
        <v>3</v>
      </c>
      <c r="F31" s="20">
        <f t="shared" si="0"/>
        <v>0</v>
      </c>
      <c r="G31" s="20">
        <f t="shared" si="0"/>
        <v>0</v>
      </c>
      <c r="H31" s="20">
        <f t="shared" si="0"/>
        <v>9</v>
      </c>
      <c r="I31" s="20">
        <f t="shared" si="0"/>
        <v>20</v>
      </c>
      <c r="J31" s="20">
        <f t="shared" si="0"/>
        <v>25</v>
      </c>
      <c r="K31" s="20">
        <f t="shared" si="0"/>
        <v>1</v>
      </c>
      <c r="L31" s="20">
        <f t="shared" si="0"/>
        <v>1</v>
      </c>
      <c r="M31" s="20">
        <f t="shared" si="0"/>
        <v>1</v>
      </c>
      <c r="N31" s="20">
        <f t="shared" si="0"/>
        <v>6</v>
      </c>
      <c r="O31" s="27">
        <f>(D31+J31+K31+N31)/(B31+J31+K31+M31)</f>
        <v>0.54</v>
      </c>
      <c r="P31" s="27">
        <f>($D31+$E31+($F31*2)+(G31*3))/$B31</f>
        <v>0.34246575342465752</v>
      </c>
      <c r="Q31" s="27">
        <f>D31/B31</f>
        <v>0.30136986301369861</v>
      </c>
      <c r="R31" s="20">
        <f>SUM(R4:R30)</f>
        <v>8</v>
      </c>
      <c r="S31" s="20">
        <f>SUM(S4:S30)</f>
        <v>6</v>
      </c>
      <c r="T31" s="20">
        <f>SUM(T4:T30)</f>
        <v>2</v>
      </c>
      <c r="U31" s="20">
        <f>SUM(U4:U30)</f>
        <v>1</v>
      </c>
      <c r="V31" s="20">
        <f>SUM(V4:V30)</f>
        <v>27</v>
      </c>
      <c r="W31" s="27">
        <f>(U31+V31)/(T31+U31+V31)</f>
        <v>0.93333333333333335</v>
      </c>
      <c r="X31" s="27">
        <f>(D31-G31)/(B31-I31-G31+M31)</f>
        <v>0.40740740740740738</v>
      </c>
    </row>
    <row r="32" spans="1:24" s="9" customFormat="1" ht="14" customHeight="1" x14ac:dyDescent="0.2">
      <c r="A32" s="28"/>
      <c r="B32" s="13"/>
      <c r="C32" s="13"/>
      <c r="D32" s="13"/>
      <c r="E32" s="13"/>
      <c r="F32" s="13"/>
      <c r="G32" s="13"/>
      <c r="H32" s="13"/>
      <c r="I32" s="13"/>
      <c r="J32" s="13"/>
      <c r="K32" s="13"/>
      <c r="L32" s="13"/>
      <c r="M32" s="13"/>
      <c r="N32" s="13"/>
      <c r="O32" s="13"/>
      <c r="P32" s="13"/>
      <c r="Q32" s="13"/>
      <c r="R32" s="13"/>
      <c r="S32" s="13"/>
      <c r="T32" s="13"/>
      <c r="U32" s="12"/>
      <c r="V32" s="12"/>
      <c r="W32" s="12"/>
      <c r="X32" s="14"/>
    </row>
    <row r="33" spans="1:24" s="9" customFormat="1" ht="14" customHeight="1" x14ac:dyDescent="0.2">
      <c r="A33" s="28"/>
      <c r="B33" s="13"/>
      <c r="C33" s="13"/>
      <c r="D33" s="13"/>
      <c r="E33" s="13"/>
      <c r="F33" s="13"/>
      <c r="G33" s="13"/>
      <c r="H33" s="13"/>
      <c r="I33" s="13"/>
      <c r="J33" s="13"/>
      <c r="K33" s="13"/>
      <c r="L33" s="13"/>
      <c r="M33" s="13"/>
      <c r="N33" s="13"/>
      <c r="O33" s="13"/>
      <c r="P33" s="13"/>
      <c r="Q33" s="13"/>
      <c r="R33" s="13"/>
      <c r="S33" s="13"/>
      <c r="T33" s="13"/>
      <c r="U33" s="12"/>
      <c r="V33" s="12"/>
      <c r="W33" s="12"/>
      <c r="X33" s="14"/>
    </row>
    <row r="34" spans="1:24" s="9" customFormat="1" ht="14" customHeight="1" x14ac:dyDescent="0.2">
      <c r="A34" s="21" t="s">
        <v>32</v>
      </c>
      <c r="B34" s="13"/>
      <c r="C34" s="13"/>
      <c r="D34" s="13"/>
      <c r="E34" s="13"/>
      <c r="F34" s="13"/>
      <c r="G34" s="13"/>
      <c r="H34" s="13"/>
      <c r="I34" s="13"/>
      <c r="J34" s="13"/>
      <c r="K34" s="13"/>
      <c r="L34" s="13"/>
      <c r="M34" s="13"/>
      <c r="N34" s="13"/>
      <c r="O34" s="13"/>
      <c r="P34" s="13"/>
      <c r="Q34" s="13"/>
      <c r="R34" s="13"/>
      <c r="S34" s="13"/>
      <c r="T34" s="13"/>
      <c r="U34" s="12"/>
      <c r="V34" s="12"/>
      <c r="W34" s="12"/>
      <c r="X34" s="14"/>
    </row>
    <row r="35" spans="1:24" s="9" customFormat="1" ht="14" customHeight="1" x14ac:dyDescent="0.2">
      <c r="A35" s="29" t="s">
        <v>6</v>
      </c>
      <c r="B35" s="16" t="s">
        <v>33</v>
      </c>
      <c r="C35" s="16" t="s">
        <v>34</v>
      </c>
      <c r="D35" s="16" t="s">
        <v>35</v>
      </c>
      <c r="E35" s="16" t="s">
        <v>36</v>
      </c>
      <c r="F35" s="16" t="s">
        <v>37</v>
      </c>
      <c r="G35" s="16" t="s">
        <v>8</v>
      </c>
      <c r="H35" s="16" t="s">
        <v>9</v>
      </c>
      <c r="I35" s="16" t="s">
        <v>14</v>
      </c>
      <c r="J35" s="16" t="s">
        <v>15</v>
      </c>
      <c r="K35" s="16" t="s">
        <v>16</v>
      </c>
      <c r="L35" s="16" t="s">
        <v>38</v>
      </c>
      <c r="M35" s="16" t="s">
        <v>39</v>
      </c>
      <c r="N35" s="16" t="s">
        <v>40</v>
      </c>
      <c r="O35" s="16" t="s">
        <v>41</v>
      </c>
      <c r="P35" s="16" t="s">
        <v>7</v>
      </c>
      <c r="Q35" s="16" t="s">
        <v>42</v>
      </c>
      <c r="R35" s="30"/>
      <c r="S35" s="13"/>
      <c r="T35" s="14"/>
      <c r="U35" s="31"/>
      <c r="V35" s="31"/>
      <c r="W35" s="31"/>
      <c r="X35" s="14"/>
    </row>
    <row r="36" spans="1:24" s="9" customFormat="1" ht="14" customHeight="1" x14ac:dyDescent="0.2">
      <c r="A36" s="129" t="s">
        <v>145</v>
      </c>
      <c r="B36" s="19">
        <v>1</v>
      </c>
      <c r="C36" s="19">
        <v>1</v>
      </c>
      <c r="D36" s="19"/>
      <c r="E36" s="19"/>
      <c r="F36" s="19">
        <v>2.67</v>
      </c>
      <c r="G36" s="19">
        <v>5</v>
      </c>
      <c r="H36" s="19">
        <v>5</v>
      </c>
      <c r="I36" s="19">
        <v>3</v>
      </c>
      <c r="J36" s="19">
        <v>5</v>
      </c>
      <c r="K36" s="19"/>
      <c r="L36" s="19"/>
      <c r="M36" s="19">
        <v>4</v>
      </c>
      <c r="N36" s="19"/>
      <c r="O36" s="19"/>
      <c r="P36" s="19"/>
      <c r="Q36" s="19">
        <v>63</v>
      </c>
      <c r="R36" s="19"/>
      <c r="S36" s="14"/>
      <c r="T36" s="14"/>
      <c r="U36" s="31"/>
      <c r="V36" s="31"/>
      <c r="W36" s="31"/>
      <c r="X36" s="14"/>
    </row>
    <row r="37" spans="1:24" s="9" customFormat="1" ht="14" customHeight="1" x14ac:dyDescent="0.2">
      <c r="A37" s="14"/>
      <c r="B37" s="14"/>
      <c r="C37" s="14"/>
      <c r="D37" s="14"/>
      <c r="E37" s="32"/>
      <c r="F37" s="14"/>
      <c r="G37" s="14"/>
      <c r="H37" s="14"/>
      <c r="I37" s="14"/>
      <c r="J37" s="14"/>
      <c r="K37" s="14"/>
      <c r="L37" s="14"/>
      <c r="M37" s="14"/>
      <c r="N37" s="14"/>
      <c r="O37" s="14"/>
      <c r="P37" s="14"/>
      <c r="Q37" s="14"/>
      <c r="R37" s="14"/>
      <c r="S37" s="14"/>
      <c r="T37" s="14"/>
      <c r="U37" s="31"/>
      <c r="V37" s="31"/>
      <c r="W37" s="31"/>
      <c r="X37" s="14"/>
    </row>
    <row r="38" spans="1:24" s="9" customFormat="1" ht="14" customHeight="1" x14ac:dyDescent="0.2">
      <c r="B38" s="14"/>
      <c r="C38" s="14"/>
      <c r="D38" s="14"/>
      <c r="E38" s="14"/>
      <c r="F38" s="14"/>
      <c r="G38" s="14"/>
      <c r="H38" s="14"/>
      <c r="I38" s="14"/>
      <c r="J38" s="14"/>
      <c r="K38" s="14"/>
      <c r="L38" s="14"/>
      <c r="M38" s="14"/>
      <c r="N38" s="14"/>
      <c r="O38" s="14"/>
      <c r="P38" s="14"/>
      <c r="Q38" s="14"/>
      <c r="R38" s="14"/>
      <c r="S38" s="14"/>
      <c r="T38" s="14"/>
      <c r="U38" s="31"/>
      <c r="V38" s="31"/>
      <c r="W38" s="31"/>
      <c r="X38" s="14"/>
    </row>
    <row r="39" spans="1:24" s="9" customFormat="1" ht="14" customHeight="1" x14ac:dyDescent="0.2">
      <c r="B39" s="14"/>
      <c r="C39" s="14"/>
      <c r="D39" s="14"/>
      <c r="E39" s="14"/>
      <c r="F39" s="14"/>
      <c r="G39" s="14"/>
      <c r="H39" s="14"/>
      <c r="I39" s="14"/>
      <c r="J39" s="14"/>
      <c r="K39" s="14"/>
      <c r="L39" s="14"/>
      <c r="M39" s="14"/>
      <c r="N39" s="14"/>
      <c r="O39" s="14"/>
      <c r="P39" s="14"/>
      <c r="Q39" s="14"/>
      <c r="R39" s="14"/>
      <c r="S39" s="14"/>
      <c r="T39" s="14"/>
      <c r="U39" s="31"/>
      <c r="V39" s="31"/>
      <c r="W39" s="31"/>
      <c r="X39" s="14"/>
    </row>
    <row r="40" spans="1:24" s="9" customFormat="1" ht="14" customHeight="1" x14ac:dyDescent="0.2">
      <c r="B40" s="14"/>
      <c r="C40" s="14"/>
      <c r="D40" s="14"/>
      <c r="E40" s="14"/>
      <c r="F40" s="14"/>
      <c r="G40" s="14"/>
      <c r="H40" s="14"/>
      <c r="I40" s="14"/>
      <c r="J40" s="14"/>
      <c r="K40" s="32"/>
      <c r="L40" s="14"/>
      <c r="M40" s="14"/>
      <c r="N40" s="14"/>
      <c r="O40" s="14"/>
      <c r="P40" s="14"/>
      <c r="Q40" s="14"/>
      <c r="R40" s="14"/>
      <c r="S40" s="14"/>
      <c r="T40" s="14"/>
      <c r="U40" s="31"/>
      <c r="V40" s="31"/>
      <c r="W40" s="31"/>
      <c r="X40" s="14"/>
    </row>
    <row r="41" spans="1:24" s="9" customFormat="1" ht="19" customHeight="1" x14ac:dyDescent="0.2">
      <c r="A41" s="14"/>
      <c r="B41" s="14"/>
      <c r="C41" s="14"/>
      <c r="D41" s="14"/>
      <c r="E41" s="14"/>
      <c r="F41" s="14"/>
      <c r="G41" s="14"/>
      <c r="H41" s="14"/>
      <c r="I41" s="14"/>
      <c r="J41" s="14"/>
      <c r="K41" s="14"/>
      <c r="L41" s="14"/>
      <c r="M41" s="14"/>
      <c r="N41" s="14"/>
      <c r="O41" s="14"/>
      <c r="P41" s="14"/>
      <c r="Q41" s="14"/>
      <c r="R41" s="14"/>
      <c r="S41" s="13"/>
      <c r="T41" s="13"/>
      <c r="U41" s="12"/>
      <c r="V41" s="12"/>
      <c r="W41" s="12"/>
      <c r="X41" s="14"/>
    </row>
    <row r="42" spans="1:24" s="9" customFormat="1" ht="19" customHeight="1" x14ac:dyDescent="0.2">
      <c r="B42" s="14"/>
      <c r="C42" s="14"/>
      <c r="D42" s="14"/>
      <c r="E42" s="14"/>
      <c r="F42" s="14"/>
      <c r="G42" s="14"/>
      <c r="H42" s="14"/>
      <c r="I42" s="14"/>
      <c r="J42" s="14"/>
      <c r="K42" s="14"/>
      <c r="L42" s="14"/>
      <c r="M42" s="14"/>
      <c r="N42" s="14"/>
      <c r="O42" s="14"/>
      <c r="P42" s="14"/>
      <c r="Q42" s="14"/>
      <c r="R42" s="14"/>
      <c r="S42" s="13"/>
      <c r="T42" s="13"/>
      <c r="U42" s="12"/>
      <c r="V42" s="12"/>
      <c r="W42" s="12"/>
      <c r="X42" s="14"/>
    </row>
    <row r="43" spans="1:24" s="9" customFormat="1" ht="19" customHeight="1" x14ac:dyDescent="0.2">
      <c r="B43" s="14"/>
      <c r="C43" s="14"/>
      <c r="D43" s="14"/>
      <c r="E43" s="14"/>
      <c r="F43" s="14"/>
      <c r="G43" s="14"/>
      <c r="H43" s="14"/>
      <c r="I43" s="14"/>
      <c r="J43" s="14"/>
      <c r="K43" s="14"/>
      <c r="L43" s="14"/>
      <c r="M43" s="14"/>
      <c r="N43" s="14"/>
      <c r="O43" s="14"/>
      <c r="P43" s="14"/>
      <c r="Q43" s="14"/>
      <c r="R43" s="14"/>
      <c r="S43" s="13"/>
      <c r="T43" s="13"/>
      <c r="U43" s="12"/>
      <c r="V43" s="12"/>
      <c r="W43" s="12"/>
      <c r="X43" s="14"/>
    </row>
    <row r="44" spans="1:24" s="9" customFormat="1" ht="19" customHeight="1" x14ac:dyDescent="0.2">
      <c r="A44" s="22"/>
      <c r="B44" s="23"/>
      <c r="C44" s="23"/>
      <c r="D44" s="23"/>
      <c r="E44" s="33"/>
      <c r="F44" s="23"/>
      <c r="G44" s="23"/>
      <c r="H44" s="23"/>
      <c r="I44" s="23"/>
      <c r="J44" s="23"/>
      <c r="K44" s="23"/>
      <c r="L44" s="34"/>
      <c r="M44" s="23"/>
      <c r="N44" s="23"/>
      <c r="O44" s="23"/>
      <c r="P44" s="23"/>
      <c r="Q44" s="23"/>
      <c r="R44" s="23"/>
      <c r="S44" s="13"/>
      <c r="T44" s="13"/>
      <c r="U44" s="12"/>
      <c r="V44" s="12"/>
      <c r="W44" s="12"/>
      <c r="X44" s="14"/>
    </row>
    <row r="45" spans="1:24" s="9" customFormat="1" ht="19" customHeight="1" x14ac:dyDescent="0.2">
      <c r="A45" s="26" t="s">
        <v>31</v>
      </c>
      <c r="B45" s="20">
        <f t="shared" ref="B45:M45" si="1">SUM(B36:B44)</f>
        <v>1</v>
      </c>
      <c r="C45" s="20">
        <f t="shared" si="1"/>
        <v>1</v>
      </c>
      <c r="D45" s="20">
        <f t="shared" si="1"/>
        <v>0</v>
      </c>
      <c r="E45" s="35">
        <f t="shared" si="1"/>
        <v>0</v>
      </c>
      <c r="F45" s="20">
        <f t="shared" si="1"/>
        <v>2.67</v>
      </c>
      <c r="G45" s="20">
        <f t="shared" si="1"/>
        <v>5</v>
      </c>
      <c r="H45" s="20">
        <f t="shared" si="1"/>
        <v>5</v>
      </c>
      <c r="I45" s="20">
        <f t="shared" si="1"/>
        <v>3</v>
      </c>
      <c r="J45" s="20">
        <f t="shared" si="1"/>
        <v>5</v>
      </c>
      <c r="K45" s="20">
        <f t="shared" si="1"/>
        <v>0</v>
      </c>
      <c r="L45" s="20">
        <f t="shared" si="1"/>
        <v>0</v>
      </c>
      <c r="M45" s="20">
        <f t="shared" si="1"/>
        <v>4</v>
      </c>
      <c r="N45" s="36">
        <f>(M45*7)/F45</f>
        <v>10.486891385767791</v>
      </c>
      <c r="O45" s="36">
        <f>SUM(H45+J45+K45)/F45</f>
        <v>3.7453183520599254</v>
      </c>
      <c r="P45" s="35"/>
      <c r="Q45" s="20">
        <f>SUM(Q36:Q44)</f>
        <v>63</v>
      </c>
      <c r="R45" s="35"/>
      <c r="S45" s="13"/>
      <c r="T45" s="13"/>
      <c r="U45" s="12"/>
      <c r="V45" s="12"/>
      <c r="W45" s="12"/>
      <c r="X45" s="14"/>
    </row>
    <row r="46" spans="1:24" s="9" customFormat="1" ht="19" customHeight="1" x14ac:dyDescent="0.2">
      <c r="B46" s="14"/>
      <c r="C46" s="14"/>
      <c r="D46" s="14"/>
      <c r="E46" s="14"/>
      <c r="F46" s="14"/>
      <c r="G46" s="14"/>
      <c r="H46" s="14"/>
      <c r="I46" s="14"/>
      <c r="J46" s="14"/>
      <c r="K46" s="14"/>
      <c r="L46" s="14"/>
      <c r="M46" s="14"/>
      <c r="N46" s="14"/>
      <c r="O46" s="14"/>
      <c r="P46" s="14"/>
      <c r="Q46" s="14"/>
      <c r="R46" s="14"/>
      <c r="S46" s="14"/>
      <c r="T46" s="14"/>
      <c r="U46" s="12"/>
      <c r="V46" s="12"/>
      <c r="W46" s="12"/>
      <c r="X46" s="14"/>
    </row>
    <row r="47" spans="1:24" s="9" customFormat="1" ht="19" customHeight="1" x14ac:dyDescent="0.2">
      <c r="B47" s="14"/>
      <c r="C47" s="14"/>
      <c r="D47" s="14"/>
      <c r="E47" s="14"/>
      <c r="F47" s="14"/>
      <c r="G47" s="14"/>
      <c r="H47" s="14"/>
      <c r="I47" s="14"/>
      <c r="J47" s="14"/>
      <c r="K47" s="14"/>
      <c r="L47" s="14"/>
      <c r="M47" s="14"/>
      <c r="N47" s="14"/>
      <c r="O47" s="14"/>
      <c r="P47" s="14"/>
      <c r="Q47" s="14"/>
      <c r="R47" s="14"/>
      <c r="S47" s="14"/>
      <c r="T47" s="14"/>
      <c r="U47" s="12"/>
      <c r="V47" s="12"/>
      <c r="W47" s="12"/>
      <c r="X47" s="14"/>
    </row>
    <row r="48" spans="1:24" s="9" customFormat="1" ht="19" customHeight="1" x14ac:dyDescent="0.2">
      <c r="A48" s="10" t="s">
        <v>162</v>
      </c>
      <c r="B48" s="11"/>
      <c r="C48" s="11"/>
      <c r="D48" s="11"/>
      <c r="E48" s="11"/>
      <c r="F48" s="11"/>
      <c r="G48" s="11"/>
      <c r="H48" s="11"/>
      <c r="I48" s="11"/>
      <c r="J48" s="11"/>
      <c r="K48" s="11"/>
      <c r="L48" s="11"/>
      <c r="M48" s="11"/>
      <c r="N48" s="11"/>
      <c r="O48" s="11"/>
      <c r="P48" s="11"/>
      <c r="Q48" s="11"/>
      <c r="R48" s="11"/>
      <c r="S48" s="11"/>
      <c r="T48" s="11"/>
      <c r="U48" s="12"/>
      <c r="V48" s="13"/>
      <c r="W48" s="13"/>
      <c r="X48" s="14"/>
    </row>
    <row r="49" spans="1:24" s="9" customFormat="1" ht="19" customHeight="1" x14ac:dyDescent="0.2">
      <c r="B49" s="14"/>
      <c r="C49" s="14"/>
      <c r="D49" s="14"/>
      <c r="E49" s="14"/>
      <c r="F49" s="14"/>
      <c r="G49" s="14"/>
      <c r="H49" s="14"/>
      <c r="I49" s="14"/>
      <c r="J49" s="14"/>
      <c r="K49" s="14"/>
      <c r="L49" s="14"/>
      <c r="M49" s="14"/>
      <c r="N49" s="14"/>
      <c r="O49" s="14"/>
      <c r="P49" s="14"/>
      <c r="Q49" s="14"/>
      <c r="R49" s="14"/>
      <c r="S49" s="14"/>
      <c r="T49" s="14"/>
      <c r="U49" s="12"/>
      <c r="V49" s="12"/>
      <c r="W49" s="12"/>
      <c r="X49" s="14"/>
    </row>
    <row r="50" spans="1:24" ht="13" customHeight="1" x14ac:dyDescent="0.2">
      <c r="A50" s="15" t="s">
        <v>6</v>
      </c>
      <c r="B50" s="16" t="s">
        <v>7</v>
      </c>
      <c r="C50" s="16" t="s">
        <v>8</v>
      </c>
      <c r="D50" s="16" t="s">
        <v>9</v>
      </c>
      <c r="E50" s="16" t="s">
        <v>10</v>
      </c>
      <c r="F50" s="16" t="s">
        <v>11</v>
      </c>
      <c r="G50" s="16" t="s">
        <v>12</v>
      </c>
      <c r="H50" s="16" t="s">
        <v>13</v>
      </c>
      <c r="I50" s="16" t="s">
        <v>14</v>
      </c>
      <c r="J50" s="16" t="s">
        <v>15</v>
      </c>
      <c r="K50" s="16" t="s">
        <v>16</v>
      </c>
      <c r="L50" s="16" t="s">
        <v>17</v>
      </c>
      <c r="M50" s="16" t="s">
        <v>18</v>
      </c>
      <c r="N50" s="16" t="s">
        <v>19</v>
      </c>
      <c r="O50" s="16" t="s">
        <v>20</v>
      </c>
      <c r="P50" s="17" t="s">
        <v>21</v>
      </c>
      <c r="Q50" s="16" t="s">
        <v>22</v>
      </c>
      <c r="R50" s="16" t="s">
        <v>23</v>
      </c>
      <c r="S50" s="16" t="s">
        <v>24</v>
      </c>
      <c r="T50" s="16" t="s">
        <v>25</v>
      </c>
      <c r="U50" s="16" t="s">
        <v>26</v>
      </c>
      <c r="V50" s="16" t="s">
        <v>27</v>
      </c>
      <c r="W50" s="17" t="s">
        <v>28</v>
      </c>
      <c r="X50" s="16" t="s">
        <v>29</v>
      </c>
    </row>
    <row r="51" spans="1:24" ht="13" customHeight="1" x14ac:dyDescent="0.2">
      <c r="A51" s="18" t="s">
        <v>161</v>
      </c>
      <c r="B51" s="19">
        <v>1</v>
      </c>
      <c r="C51" s="19">
        <v>0</v>
      </c>
      <c r="D51" s="19">
        <v>0</v>
      </c>
      <c r="E51" s="19"/>
      <c r="F51" s="19"/>
      <c r="G51" s="19"/>
      <c r="H51" s="19"/>
      <c r="I51" s="19"/>
      <c r="J51" s="19"/>
      <c r="K51" s="19"/>
      <c r="L51" s="19"/>
      <c r="M51" s="19"/>
      <c r="N51" s="19"/>
      <c r="O51" s="19"/>
      <c r="P51" s="19"/>
      <c r="Q51" s="19"/>
      <c r="R51" s="19"/>
      <c r="S51" s="19"/>
      <c r="T51" s="19"/>
      <c r="U51" s="20"/>
      <c r="V51" s="20"/>
      <c r="W51" s="20"/>
      <c r="X51" s="19"/>
    </row>
    <row r="52" spans="1:24" ht="13" customHeight="1" x14ac:dyDescent="0.2">
      <c r="A52" s="9"/>
      <c r="B52" s="14"/>
      <c r="C52" s="14"/>
      <c r="D52" s="14"/>
      <c r="E52" s="14"/>
      <c r="F52" s="14"/>
      <c r="G52" s="14"/>
      <c r="H52" s="14"/>
      <c r="I52" s="14"/>
      <c r="J52" s="14"/>
      <c r="K52" s="14"/>
      <c r="L52" s="14"/>
      <c r="M52" s="14"/>
      <c r="N52" s="14"/>
      <c r="O52" s="14"/>
      <c r="P52" s="14"/>
      <c r="Q52" s="14"/>
      <c r="R52" s="14"/>
      <c r="S52" s="14"/>
      <c r="T52" s="14"/>
      <c r="U52" s="12"/>
      <c r="V52" s="12"/>
      <c r="W52" s="12"/>
      <c r="X52" s="14"/>
    </row>
    <row r="53" spans="1:24" ht="13" customHeight="1" x14ac:dyDescent="0.2">
      <c r="A53" s="130"/>
      <c r="B53" s="14"/>
      <c r="C53" s="14"/>
      <c r="D53" s="14"/>
      <c r="E53" s="14"/>
      <c r="F53" s="14"/>
      <c r="G53" s="14"/>
      <c r="H53" s="14"/>
      <c r="I53" s="14"/>
      <c r="J53" s="14"/>
      <c r="K53" s="14"/>
      <c r="L53" s="14"/>
      <c r="M53" s="14"/>
      <c r="N53" s="14"/>
      <c r="O53" s="14"/>
      <c r="P53" s="14"/>
      <c r="Q53" s="14"/>
      <c r="R53" s="14"/>
      <c r="S53" s="14"/>
      <c r="T53" s="14"/>
      <c r="U53" s="12"/>
      <c r="V53" s="12"/>
      <c r="W53" s="12"/>
      <c r="X53" s="14"/>
    </row>
    <row r="54" spans="1:24" ht="13" customHeight="1" x14ac:dyDescent="0.2">
      <c r="A54" s="130"/>
      <c r="B54" s="14"/>
      <c r="C54" s="14"/>
      <c r="D54" s="14"/>
      <c r="E54" s="14"/>
      <c r="F54" s="14"/>
      <c r="G54" s="14"/>
      <c r="H54" s="14"/>
      <c r="I54" s="14"/>
      <c r="J54" s="14"/>
      <c r="K54" s="14"/>
      <c r="L54" s="14"/>
      <c r="M54" s="14"/>
      <c r="N54" s="14"/>
      <c r="O54" s="14"/>
      <c r="P54" s="14"/>
      <c r="Q54" s="14"/>
      <c r="R54" s="14"/>
      <c r="S54" s="14"/>
      <c r="T54" s="14"/>
      <c r="U54" s="12"/>
      <c r="V54" s="12"/>
      <c r="W54" s="12"/>
      <c r="X54" s="14"/>
    </row>
    <row r="55" spans="1:24" ht="13" customHeight="1" x14ac:dyDescent="0.2">
      <c r="A55" s="130"/>
      <c r="B55" s="14"/>
      <c r="C55" s="14"/>
      <c r="D55" s="14"/>
      <c r="E55" s="14"/>
      <c r="F55" s="14"/>
      <c r="G55" s="14"/>
      <c r="H55" s="14"/>
      <c r="I55" s="14"/>
      <c r="J55" s="14"/>
      <c r="K55" s="14"/>
      <c r="L55" s="14"/>
      <c r="M55" s="14"/>
      <c r="N55" s="14"/>
      <c r="O55" s="14"/>
      <c r="P55" s="14"/>
      <c r="Q55" s="14"/>
      <c r="R55" s="14"/>
      <c r="S55" s="14"/>
      <c r="T55" s="14"/>
      <c r="U55" s="12"/>
      <c r="V55" s="12"/>
      <c r="W55" s="12"/>
      <c r="X55" s="14"/>
    </row>
    <row r="56" spans="1:24" ht="13" customHeight="1" x14ac:dyDescent="0.2">
      <c r="A56" s="130"/>
      <c r="B56" s="14"/>
      <c r="C56" s="14"/>
      <c r="D56" s="14"/>
      <c r="E56" s="14"/>
      <c r="F56" s="14"/>
      <c r="G56" s="14"/>
      <c r="H56" s="14"/>
      <c r="I56" s="14"/>
      <c r="J56" s="14"/>
      <c r="K56" s="14"/>
      <c r="L56" s="14"/>
      <c r="M56" s="14"/>
      <c r="N56" s="14"/>
      <c r="O56" s="14"/>
      <c r="P56" s="14"/>
      <c r="Q56" s="14"/>
      <c r="R56" s="14"/>
      <c r="S56" s="14"/>
      <c r="T56" s="14"/>
      <c r="U56" s="12"/>
      <c r="V56" s="12"/>
      <c r="W56" s="12"/>
      <c r="X56" s="14"/>
    </row>
    <row r="57" spans="1:24" ht="13" customHeight="1" x14ac:dyDescent="0.2">
      <c r="A57" s="129"/>
      <c r="B57" s="14"/>
      <c r="C57" s="14"/>
      <c r="D57" s="14"/>
      <c r="E57" s="14"/>
      <c r="F57" s="14"/>
      <c r="G57" s="14"/>
      <c r="H57" s="14"/>
      <c r="I57" s="14"/>
      <c r="J57" s="14"/>
      <c r="K57" s="14"/>
      <c r="L57" s="14"/>
      <c r="M57" s="14"/>
      <c r="N57" s="14"/>
      <c r="O57" s="14"/>
      <c r="P57" s="14"/>
      <c r="Q57" s="14"/>
      <c r="R57" s="14"/>
      <c r="S57" s="14"/>
      <c r="T57" s="14"/>
      <c r="U57" s="12"/>
      <c r="V57" s="12"/>
      <c r="W57" s="12"/>
      <c r="X57" s="14"/>
    </row>
    <row r="58" spans="1:24" ht="13" customHeight="1" x14ac:dyDescent="0.2">
      <c r="A58" s="130"/>
      <c r="B58" s="14"/>
      <c r="C58" s="14"/>
      <c r="D58" s="14"/>
      <c r="E58" s="14"/>
      <c r="F58" s="14"/>
      <c r="G58" s="14"/>
      <c r="H58" s="14"/>
      <c r="I58" s="14"/>
      <c r="J58" s="14"/>
      <c r="K58" s="14"/>
      <c r="L58" s="14"/>
      <c r="M58" s="14"/>
      <c r="N58" s="14"/>
      <c r="O58" s="14"/>
      <c r="P58" s="14"/>
      <c r="Q58" s="14"/>
      <c r="R58" s="14"/>
      <c r="S58" s="14"/>
      <c r="T58" s="14"/>
      <c r="U58" s="12"/>
      <c r="V58" s="12"/>
      <c r="W58" s="12"/>
      <c r="X58" s="14"/>
    </row>
    <row r="59" spans="1:24" ht="13" customHeight="1" x14ac:dyDescent="0.2">
      <c r="A59" s="14"/>
      <c r="B59" s="14"/>
      <c r="C59" s="14"/>
      <c r="D59" s="14"/>
      <c r="E59" s="14"/>
      <c r="F59" s="14"/>
      <c r="G59" s="14"/>
      <c r="H59" s="14"/>
      <c r="I59" s="14"/>
      <c r="J59" s="14"/>
      <c r="K59" s="14"/>
      <c r="L59" s="14"/>
      <c r="M59" s="14"/>
      <c r="N59" s="14"/>
      <c r="O59" s="14"/>
      <c r="P59" s="14"/>
      <c r="Q59" s="14"/>
      <c r="R59" s="14"/>
      <c r="S59" s="14"/>
      <c r="T59" s="14"/>
      <c r="U59" s="12"/>
      <c r="V59" s="12"/>
      <c r="W59" s="12"/>
      <c r="X59" s="14"/>
    </row>
    <row r="60" spans="1:24" ht="13" customHeight="1" x14ac:dyDescent="0.2">
      <c r="A60" s="130"/>
      <c r="B60" s="14"/>
      <c r="C60" s="14"/>
      <c r="D60" s="14"/>
      <c r="E60" s="14"/>
      <c r="F60" s="14"/>
      <c r="G60" s="14"/>
      <c r="H60" s="14"/>
      <c r="I60" s="14"/>
      <c r="J60" s="14"/>
      <c r="K60" s="14"/>
      <c r="L60" s="14"/>
      <c r="M60" s="14"/>
      <c r="N60" s="14"/>
      <c r="O60" s="14"/>
      <c r="P60" s="14"/>
      <c r="Q60" s="14"/>
      <c r="R60" s="14"/>
      <c r="S60" s="14"/>
      <c r="T60" s="14"/>
      <c r="U60" s="12"/>
      <c r="V60" s="12"/>
      <c r="W60" s="12"/>
      <c r="X60" s="14"/>
    </row>
    <row r="61" spans="1:24" ht="13" customHeight="1" x14ac:dyDescent="0.2">
      <c r="A61" s="130"/>
      <c r="B61" s="14"/>
      <c r="C61" s="14"/>
      <c r="D61" s="14"/>
      <c r="E61" s="14"/>
      <c r="F61" s="14"/>
      <c r="G61" s="14"/>
      <c r="H61" s="14"/>
      <c r="I61" s="14"/>
      <c r="J61" s="14"/>
      <c r="K61" s="14"/>
      <c r="L61" s="14"/>
      <c r="M61" s="14"/>
      <c r="N61" s="14"/>
      <c r="O61" s="14"/>
      <c r="P61" s="14"/>
      <c r="Q61" s="14"/>
      <c r="R61" s="14"/>
      <c r="S61" s="14"/>
      <c r="T61" s="14"/>
      <c r="U61" s="12"/>
      <c r="V61" s="12"/>
      <c r="W61" s="12"/>
      <c r="X61" s="14"/>
    </row>
    <row r="62" spans="1:24" ht="13" customHeight="1" x14ac:dyDescent="0.2">
      <c r="A62" s="130"/>
      <c r="B62" s="14"/>
      <c r="C62" s="14"/>
      <c r="D62" s="14"/>
      <c r="E62" s="14"/>
      <c r="F62" s="14"/>
      <c r="G62" s="14"/>
      <c r="H62" s="14"/>
      <c r="I62" s="14"/>
      <c r="J62" s="14"/>
      <c r="K62" s="14"/>
      <c r="L62" s="14"/>
      <c r="M62" s="14"/>
      <c r="N62" s="14"/>
      <c r="O62" s="14"/>
      <c r="P62" s="14"/>
      <c r="Q62" s="14"/>
      <c r="R62" s="14"/>
      <c r="S62" s="14"/>
      <c r="T62" s="14"/>
      <c r="U62" s="12"/>
      <c r="V62" s="12"/>
      <c r="W62" s="12"/>
      <c r="X62" s="14"/>
    </row>
    <row r="63" spans="1:24" ht="13" customHeight="1" x14ac:dyDescent="0.2">
      <c r="A63" s="130"/>
      <c r="B63" s="14"/>
      <c r="C63" s="14"/>
      <c r="D63" s="14"/>
      <c r="E63" s="14"/>
      <c r="F63" s="14"/>
      <c r="G63" s="14"/>
      <c r="H63" s="14"/>
      <c r="I63" s="14"/>
      <c r="J63" s="14"/>
      <c r="K63" s="14"/>
      <c r="L63" s="14"/>
      <c r="M63" s="14"/>
      <c r="N63" s="14"/>
      <c r="O63" s="14"/>
      <c r="P63" s="14"/>
      <c r="Q63" s="14"/>
      <c r="R63" s="14"/>
      <c r="S63" s="14"/>
      <c r="T63" s="14"/>
      <c r="U63" s="12"/>
      <c r="V63" s="12"/>
      <c r="W63" s="12"/>
      <c r="X63" s="14"/>
    </row>
    <row r="64" spans="1:24" ht="13" customHeight="1" x14ac:dyDescent="0.2">
      <c r="A64" s="129"/>
      <c r="B64" s="14"/>
      <c r="C64" s="14"/>
      <c r="D64" s="14"/>
      <c r="E64" s="14"/>
      <c r="F64" s="14"/>
      <c r="G64" s="14"/>
      <c r="H64" s="14"/>
      <c r="I64" s="14"/>
      <c r="J64" s="14"/>
      <c r="K64" s="14"/>
      <c r="L64" s="14"/>
      <c r="M64" s="14"/>
      <c r="N64" s="14"/>
      <c r="O64" s="14"/>
      <c r="P64" s="14"/>
      <c r="Q64" s="14"/>
      <c r="R64" s="14"/>
      <c r="S64" s="14"/>
      <c r="T64" s="14"/>
      <c r="U64" s="12"/>
      <c r="V64" s="12"/>
      <c r="W64" s="12"/>
      <c r="X64" s="14"/>
    </row>
    <row r="65" spans="1:24" ht="13" customHeight="1" x14ac:dyDescent="0.2">
      <c r="A65" s="129"/>
      <c r="B65" s="14"/>
      <c r="C65" s="14"/>
      <c r="D65" s="14"/>
      <c r="E65" s="14"/>
      <c r="F65" s="14"/>
      <c r="G65" s="14"/>
      <c r="H65" s="14"/>
      <c r="I65" s="14"/>
      <c r="J65" s="14"/>
      <c r="K65" s="14"/>
      <c r="L65" s="14"/>
      <c r="M65" s="14"/>
      <c r="N65" s="14"/>
      <c r="O65" s="14"/>
      <c r="P65" s="14"/>
      <c r="Q65" s="14"/>
      <c r="R65" s="14"/>
      <c r="S65" s="14"/>
      <c r="T65" s="14"/>
      <c r="U65" s="12"/>
      <c r="V65" s="12"/>
      <c r="W65" s="12"/>
      <c r="X65" s="14"/>
    </row>
    <row r="66" spans="1:24" ht="13" customHeight="1" x14ac:dyDescent="0.2">
      <c r="A66" s="129"/>
      <c r="B66" s="14"/>
      <c r="C66" s="14"/>
      <c r="D66" s="14"/>
      <c r="E66" s="14"/>
      <c r="F66" s="14"/>
      <c r="G66" s="14"/>
      <c r="H66" s="14"/>
      <c r="I66" s="14"/>
      <c r="J66" s="14"/>
      <c r="K66" s="14"/>
      <c r="L66" s="14"/>
      <c r="M66" s="14"/>
      <c r="N66" s="14"/>
      <c r="O66" s="14"/>
      <c r="P66" s="14"/>
      <c r="Q66" s="14"/>
      <c r="R66" s="14"/>
      <c r="S66" s="14"/>
      <c r="T66" s="14"/>
      <c r="U66" s="12"/>
      <c r="V66" s="12"/>
      <c r="W66" s="12"/>
      <c r="X66" s="14"/>
    </row>
    <row r="67" spans="1:24" ht="13" customHeight="1" x14ac:dyDescent="0.2">
      <c r="A67" s="129"/>
      <c r="B67" s="14"/>
      <c r="C67" s="14"/>
      <c r="D67" s="14"/>
      <c r="E67" s="14"/>
      <c r="F67" s="14"/>
      <c r="G67" s="14"/>
      <c r="H67" s="14"/>
      <c r="I67" s="14"/>
      <c r="J67" s="14"/>
      <c r="K67" s="14"/>
      <c r="L67" s="14"/>
      <c r="M67" s="14"/>
      <c r="N67" s="14"/>
      <c r="O67" s="14"/>
      <c r="P67" s="14"/>
      <c r="Q67" s="14"/>
      <c r="R67" s="14"/>
      <c r="S67" s="14"/>
      <c r="T67" s="14"/>
      <c r="U67" s="12"/>
      <c r="V67" s="12"/>
      <c r="W67" s="12"/>
      <c r="X67" s="14"/>
    </row>
    <row r="68" spans="1:24" ht="13" customHeight="1" x14ac:dyDescent="0.2">
      <c r="A68" s="129"/>
      <c r="B68" s="14"/>
      <c r="C68" s="14"/>
      <c r="D68" s="14"/>
      <c r="E68" s="14"/>
      <c r="F68" s="14"/>
      <c r="G68" s="14"/>
      <c r="H68" s="14"/>
      <c r="I68" s="14"/>
      <c r="J68" s="14"/>
      <c r="K68" s="14"/>
      <c r="L68" s="14"/>
      <c r="M68" s="14"/>
      <c r="N68" s="14"/>
      <c r="O68" s="14"/>
      <c r="P68" s="14"/>
      <c r="Q68" s="14"/>
      <c r="R68" s="14"/>
      <c r="S68" s="14"/>
      <c r="T68" s="14"/>
      <c r="U68" s="12"/>
      <c r="V68" s="12"/>
      <c r="W68" s="12"/>
      <c r="X68" s="14"/>
    </row>
    <row r="69" spans="1:24" ht="13" customHeight="1" x14ac:dyDescent="0.2">
      <c r="A69" s="130"/>
      <c r="B69" s="14"/>
      <c r="C69" s="14"/>
      <c r="D69" s="14"/>
      <c r="E69" s="14"/>
      <c r="F69" s="14"/>
      <c r="G69" s="14"/>
      <c r="H69" s="14"/>
      <c r="I69" s="14"/>
      <c r="J69" s="14"/>
      <c r="K69" s="14"/>
      <c r="L69" s="14"/>
      <c r="M69" s="14"/>
      <c r="N69" s="14"/>
      <c r="O69" s="14"/>
      <c r="P69" s="14"/>
      <c r="Q69" s="14"/>
      <c r="R69" s="14"/>
      <c r="S69" s="14"/>
      <c r="T69" s="14"/>
      <c r="U69" s="12"/>
      <c r="V69" s="12"/>
      <c r="W69" s="12"/>
      <c r="X69" s="14"/>
    </row>
    <row r="70" spans="1:24" ht="13" customHeight="1" x14ac:dyDescent="0.2">
      <c r="A70" s="129"/>
      <c r="B70" s="14"/>
      <c r="C70" s="14"/>
      <c r="D70" s="14"/>
      <c r="E70" s="14"/>
      <c r="F70" s="14"/>
      <c r="G70" s="14"/>
      <c r="H70" s="14"/>
      <c r="I70" s="14"/>
      <c r="J70" s="14"/>
      <c r="K70" s="14"/>
      <c r="L70" s="14"/>
      <c r="M70" s="14"/>
      <c r="N70" s="14"/>
      <c r="O70" s="14"/>
      <c r="P70" s="14"/>
      <c r="Q70" s="14"/>
      <c r="R70" s="14"/>
      <c r="S70" s="14"/>
      <c r="T70" s="14"/>
      <c r="U70" s="14"/>
      <c r="V70" s="14"/>
      <c r="W70" s="14"/>
      <c r="X70" s="14"/>
    </row>
    <row r="71" spans="1:24" ht="13" customHeight="1" x14ac:dyDescent="0.2">
      <c r="A71" s="129"/>
      <c r="B71" s="13"/>
      <c r="C71" s="13"/>
      <c r="D71" s="13"/>
      <c r="E71" s="13"/>
      <c r="F71" s="13"/>
      <c r="G71" s="13"/>
      <c r="H71" s="13"/>
      <c r="I71" s="13"/>
      <c r="J71" s="13"/>
      <c r="K71" s="13"/>
      <c r="L71" s="13"/>
      <c r="M71" s="13"/>
      <c r="N71" s="13"/>
      <c r="O71" s="13"/>
      <c r="P71" s="13"/>
      <c r="Q71" s="13"/>
      <c r="R71" s="13"/>
      <c r="S71" s="13"/>
      <c r="T71" s="13"/>
      <c r="U71" s="13"/>
      <c r="V71" s="13"/>
      <c r="W71" s="13"/>
      <c r="X71" s="14"/>
    </row>
    <row r="72" spans="1:24" ht="13" customHeight="1" x14ac:dyDescent="0.2">
      <c r="A72" s="130"/>
      <c r="B72" s="13"/>
      <c r="C72" s="13"/>
      <c r="D72" s="13"/>
      <c r="E72" s="13"/>
      <c r="F72" s="13"/>
      <c r="G72" s="13"/>
      <c r="H72" s="13"/>
      <c r="I72" s="13"/>
      <c r="J72" s="13"/>
      <c r="K72" s="13"/>
      <c r="L72" s="13"/>
      <c r="M72" s="13"/>
      <c r="N72" s="13"/>
      <c r="O72" s="13"/>
      <c r="P72" s="13"/>
      <c r="Q72" s="13"/>
      <c r="R72" s="13"/>
      <c r="S72" s="13"/>
      <c r="T72" s="13"/>
      <c r="U72" s="13"/>
      <c r="V72" s="13"/>
      <c r="W72" s="13"/>
      <c r="X72" s="14"/>
    </row>
    <row r="73" spans="1:24" ht="13" customHeight="1" x14ac:dyDescent="0.2">
      <c r="A73" s="14"/>
      <c r="B73" s="13"/>
      <c r="C73" s="13"/>
      <c r="D73" s="13"/>
      <c r="E73" s="13"/>
      <c r="F73" s="13"/>
      <c r="G73" s="13"/>
      <c r="H73" s="13"/>
      <c r="I73" s="13"/>
      <c r="J73" s="13"/>
      <c r="K73" s="13"/>
      <c r="L73" s="13"/>
      <c r="M73" s="13"/>
      <c r="N73" s="13"/>
      <c r="O73" s="13"/>
      <c r="P73" s="13"/>
      <c r="Q73" s="13"/>
      <c r="R73" s="13"/>
      <c r="S73" s="13"/>
      <c r="T73" s="13"/>
      <c r="U73" s="13"/>
      <c r="V73" s="13"/>
      <c r="W73" s="13"/>
      <c r="X73" s="14"/>
    </row>
    <row r="74" spans="1:24" ht="13" customHeight="1" x14ac:dyDescent="0.2">
      <c r="A74" s="21"/>
      <c r="B74" s="13"/>
      <c r="C74" s="13"/>
      <c r="D74" s="13"/>
      <c r="E74" s="13"/>
      <c r="F74" s="13"/>
      <c r="G74" s="13"/>
      <c r="H74" s="13"/>
      <c r="I74" s="13"/>
      <c r="J74" s="13"/>
      <c r="K74" s="13"/>
      <c r="L74" s="13"/>
      <c r="M74" s="13"/>
      <c r="N74" s="13"/>
      <c r="O74" s="13"/>
      <c r="P74" s="13"/>
      <c r="Q74" s="13"/>
      <c r="R74" s="13"/>
      <c r="S74" s="13"/>
      <c r="T74" s="13"/>
      <c r="U74" s="13"/>
      <c r="V74" s="13"/>
      <c r="W74" s="13"/>
      <c r="X74" s="14"/>
    </row>
    <row r="75" spans="1:24" ht="13" customHeight="1" x14ac:dyDescent="0.2">
      <c r="A75" s="22"/>
      <c r="B75" s="23"/>
      <c r="C75" s="23"/>
      <c r="D75" s="23"/>
      <c r="E75" s="23"/>
      <c r="F75" s="23"/>
      <c r="G75" s="23"/>
      <c r="H75" s="23"/>
      <c r="I75" s="23"/>
      <c r="J75" s="23"/>
      <c r="K75" s="23"/>
      <c r="L75" s="23"/>
      <c r="M75" s="23"/>
      <c r="N75" s="23"/>
      <c r="O75" s="24"/>
      <c r="P75" s="24"/>
      <c r="Q75" s="24"/>
      <c r="R75" s="23"/>
      <c r="S75" s="23"/>
      <c r="T75" s="23"/>
      <c r="U75" s="23"/>
      <c r="V75" s="23"/>
      <c r="W75" s="23"/>
      <c r="X75" s="25"/>
    </row>
    <row r="76" spans="1:24" ht="13" customHeight="1" x14ac:dyDescent="0.2">
      <c r="A76" s="26" t="s">
        <v>31</v>
      </c>
      <c r="B76" s="20">
        <f t="shared" ref="B76:N76" si="2">SUM(B51:B75)</f>
        <v>1</v>
      </c>
      <c r="C76" s="20">
        <f t="shared" si="2"/>
        <v>0</v>
      </c>
      <c r="D76" s="20">
        <f t="shared" si="2"/>
        <v>0</v>
      </c>
      <c r="E76" s="20">
        <f t="shared" si="2"/>
        <v>0</v>
      </c>
      <c r="F76" s="20">
        <f t="shared" si="2"/>
        <v>0</v>
      </c>
      <c r="G76" s="20">
        <f t="shared" si="2"/>
        <v>0</v>
      </c>
      <c r="H76" s="20">
        <f t="shared" si="2"/>
        <v>0</v>
      </c>
      <c r="I76" s="20">
        <f t="shared" si="2"/>
        <v>0</v>
      </c>
      <c r="J76" s="20">
        <f t="shared" si="2"/>
        <v>0</v>
      </c>
      <c r="K76" s="20">
        <f t="shared" si="2"/>
        <v>0</v>
      </c>
      <c r="L76" s="20">
        <f t="shared" si="2"/>
        <v>0</v>
      </c>
      <c r="M76" s="20">
        <f t="shared" si="2"/>
        <v>0</v>
      </c>
      <c r="N76" s="20">
        <f t="shared" si="2"/>
        <v>0</v>
      </c>
      <c r="O76" s="27">
        <f>(D76+J76+K76+N76)/(B76+J76+K76+M76)</f>
        <v>0</v>
      </c>
      <c r="P76" s="27">
        <f>($D76+$E76+($F76*2)+(G76*3))/$B76</f>
        <v>0</v>
      </c>
      <c r="Q76" s="27">
        <f>D76/B76</f>
        <v>0</v>
      </c>
      <c r="R76" s="20">
        <f>SUM(R51:R75)</f>
        <v>0</v>
      </c>
      <c r="S76" s="20">
        <f>SUM(S51:S75)</f>
        <v>0</v>
      </c>
      <c r="T76" s="20">
        <f>SUM(T51:T75)</f>
        <v>0</v>
      </c>
      <c r="U76" s="20">
        <f>SUM(U51:U75)</f>
        <v>0</v>
      </c>
      <c r="V76" s="20">
        <f>SUM(V51:V75)</f>
        <v>0</v>
      </c>
      <c r="W76" s="27" t="e">
        <f>(U76+V76)/(T76+U76+V76)</f>
        <v>#DIV/0!</v>
      </c>
      <c r="X76" s="27">
        <f>(D76-G76)/(B76-I76-G76+M76)</f>
        <v>0</v>
      </c>
    </row>
    <row r="79" spans="1:24" ht="13" customHeight="1" x14ac:dyDescent="0.2">
      <c r="A79" s="21" t="s">
        <v>32</v>
      </c>
      <c r="B79" s="13"/>
      <c r="C79" s="13"/>
      <c r="D79" s="13"/>
      <c r="E79" s="13"/>
      <c r="F79" s="13"/>
      <c r="G79" s="13"/>
      <c r="H79" s="13"/>
      <c r="I79" s="13"/>
      <c r="J79" s="13"/>
      <c r="K79" s="13"/>
      <c r="L79" s="13"/>
      <c r="M79" s="13"/>
      <c r="N79" s="13"/>
      <c r="O79" s="13"/>
      <c r="P79" s="13"/>
      <c r="Q79" s="13"/>
    </row>
    <row r="80" spans="1:24" ht="13" customHeight="1" x14ac:dyDescent="0.2">
      <c r="A80" s="29" t="s">
        <v>6</v>
      </c>
      <c r="B80" s="16" t="s">
        <v>33</v>
      </c>
      <c r="C80" s="16" t="s">
        <v>34</v>
      </c>
      <c r="D80" s="16" t="s">
        <v>35</v>
      </c>
      <c r="E80" s="16" t="s">
        <v>36</v>
      </c>
      <c r="F80" s="16" t="s">
        <v>37</v>
      </c>
      <c r="G80" s="16" t="s">
        <v>8</v>
      </c>
      <c r="H80" s="16" t="s">
        <v>9</v>
      </c>
      <c r="I80" s="16" t="s">
        <v>14</v>
      </c>
      <c r="J80" s="16" t="s">
        <v>15</v>
      </c>
      <c r="K80" s="16" t="s">
        <v>16</v>
      </c>
      <c r="L80" s="16" t="s">
        <v>38</v>
      </c>
      <c r="M80" s="16" t="s">
        <v>39</v>
      </c>
      <c r="N80" s="16" t="s">
        <v>40</v>
      </c>
      <c r="O80" s="16" t="s">
        <v>41</v>
      </c>
      <c r="P80" s="16" t="s">
        <v>7</v>
      </c>
      <c r="Q80" s="16" t="s">
        <v>42</v>
      </c>
    </row>
    <row r="81" spans="1:17" ht="13" customHeight="1" x14ac:dyDescent="0.2">
      <c r="A81" s="129" t="s">
        <v>164</v>
      </c>
      <c r="B81" s="19">
        <v>1</v>
      </c>
      <c r="C81" s="19"/>
      <c r="D81" s="19"/>
      <c r="E81" s="19"/>
      <c r="F81" s="19">
        <v>0.67</v>
      </c>
      <c r="G81" s="19">
        <v>0</v>
      </c>
      <c r="H81" s="19">
        <v>1</v>
      </c>
      <c r="I81" s="19">
        <v>0</v>
      </c>
      <c r="J81" s="19">
        <v>2</v>
      </c>
      <c r="K81" s="19"/>
      <c r="L81" s="19"/>
      <c r="M81" s="19">
        <v>0</v>
      </c>
      <c r="N81" s="19"/>
      <c r="O81" s="19"/>
      <c r="P81" s="19"/>
      <c r="Q81" s="19">
        <v>17</v>
      </c>
    </row>
    <row r="82" spans="1:17" ht="13" customHeight="1" x14ac:dyDescent="0.2">
      <c r="A82" s="14"/>
      <c r="B82" s="14"/>
      <c r="C82" s="14"/>
      <c r="D82" s="14"/>
      <c r="E82" s="32"/>
      <c r="F82" s="14"/>
      <c r="G82" s="14"/>
      <c r="H82" s="14"/>
      <c r="I82" s="14"/>
      <c r="J82" s="14"/>
      <c r="K82" s="14"/>
      <c r="L82" s="14"/>
      <c r="M82" s="14"/>
      <c r="N82" s="14"/>
      <c r="O82" s="14"/>
      <c r="P82" s="14"/>
      <c r="Q82" s="14"/>
    </row>
    <row r="83" spans="1:17" ht="13" customHeight="1" x14ac:dyDescent="0.2">
      <c r="A83" s="9"/>
      <c r="B83" s="14"/>
      <c r="C83" s="14"/>
      <c r="D83" s="14"/>
      <c r="E83" s="14"/>
      <c r="F83" s="14"/>
      <c r="G83" s="14"/>
      <c r="H83" s="14"/>
      <c r="I83" s="14"/>
      <c r="J83" s="14"/>
      <c r="K83" s="14"/>
      <c r="L83" s="14"/>
      <c r="M83" s="14"/>
      <c r="N83" s="14"/>
      <c r="O83" s="14"/>
      <c r="P83" s="14"/>
      <c r="Q83" s="14"/>
    </row>
    <row r="84" spans="1:17" ht="13" customHeight="1" x14ac:dyDescent="0.2">
      <c r="A84" s="9"/>
      <c r="B84" s="14"/>
      <c r="C84" s="14"/>
      <c r="D84" s="14"/>
      <c r="E84" s="14"/>
      <c r="F84" s="14"/>
      <c r="G84" s="14"/>
      <c r="H84" s="14"/>
      <c r="I84" s="14"/>
      <c r="J84" s="14"/>
      <c r="K84" s="14"/>
      <c r="L84" s="14"/>
      <c r="M84" s="14"/>
      <c r="N84" s="14"/>
      <c r="O84" s="14"/>
      <c r="P84" s="14"/>
      <c r="Q84" s="14"/>
    </row>
    <row r="85" spans="1:17" ht="13" customHeight="1" x14ac:dyDescent="0.2">
      <c r="A85" s="9"/>
      <c r="B85" s="14"/>
      <c r="C85" s="14"/>
      <c r="D85" s="14"/>
      <c r="E85" s="14"/>
      <c r="F85" s="14"/>
      <c r="G85" s="14"/>
      <c r="H85" s="14"/>
      <c r="I85" s="14"/>
      <c r="J85" s="14"/>
      <c r="K85" s="32"/>
      <c r="L85" s="14"/>
      <c r="M85" s="14"/>
      <c r="N85" s="14"/>
      <c r="O85" s="14"/>
      <c r="P85" s="14"/>
      <c r="Q85" s="14"/>
    </row>
    <row r="86" spans="1:17" ht="13" customHeight="1" x14ac:dyDescent="0.2">
      <c r="A86" s="14"/>
      <c r="B86" s="14"/>
      <c r="C86" s="14"/>
      <c r="D86" s="14"/>
      <c r="E86" s="14"/>
      <c r="F86" s="14"/>
      <c r="G86" s="14"/>
      <c r="H86" s="14"/>
      <c r="I86" s="14"/>
      <c r="J86" s="14"/>
      <c r="K86" s="14"/>
      <c r="L86" s="14"/>
      <c r="M86" s="14"/>
      <c r="N86" s="14"/>
      <c r="O86" s="14"/>
      <c r="P86" s="14"/>
      <c r="Q86" s="14"/>
    </row>
    <row r="87" spans="1:17" ht="13" customHeight="1" x14ac:dyDescent="0.2">
      <c r="A87" s="9"/>
      <c r="B87" s="14"/>
      <c r="C87" s="14"/>
      <c r="D87" s="14"/>
      <c r="E87" s="14"/>
      <c r="F87" s="14"/>
      <c r="G87" s="14"/>
      <c r="H87" s="14"/>
      <c r="I87" s="14"/>
      <c r="J87" s="14"/>
      <c r="K87" s="14"/>
      <c r="L87" s="14"/>
      <c r="M87" s="14"/>
      <c r="N87" s="14"/>
      <c r="O87" s="14"/>
      <c r="P87" s="14"/>
      <c r="Q87" s="14"/>
    </row>
    <row r="88" spans="1:17" ht="13" customHeight="1" x14ac:dyDescent="0.2">
      <c r="A88" s="9"/>
      <c r="B88" s="14"/>
      <c r="C88" s="14"/>
      <c r="D88" s="14"/>
      <c r="E88" s="14"/>
      <c r="F88" s="14"/>
      <c r="G88" s="14"/>
      <c r="H88" s="14"/>
      <c r="I88" s="14"/>
      <c r="J88" s="14"/>
      <c r="K88" s="14"/>
      <c r="L88" s="14"/>
      <c r="M88" s="14"/>
      <c r="N88" s="14"/>
      <c r="O88" s="14"/>
      <c r="P88" s="14"/>
      <c r="Q88" s="14"/>
    </row>
    <row r="89" spans="1:17" ht="13" customHeight="1" x14ac:dyDescent="0.2">
      <c r="A89" s="22"/>
      <c r="B89" s="23"/>
      <c r="C89" s="23"/>
      <c r="D89" s="23"/>
      <c r="E89" s="33"/>
      <c r="F89" s="23"/>
      <c r="G89" s="23"/>
      <c r="H89" s="23"/>
      <c r="I89" s="23"/>
      <c r="J89" s="23"/>
      <c r="K89" s="23"/>
      <c r="L89" s="34"/>
      <c r="M89" s="23"/>
      <c r="N89" s="23"/>
      <c r="O89" s="23"/>
      <c r="P89" s="23"/>
      <c r="Q89" s="23"/>
    </row>
    <row r="90" spans="1:17" ht="13" customHeight="1" x14ac:dyDescent="0.2">
      <c r="A90" s="26" t="s">
        <v>31</v>
      </c>
      <c r="B90" s="20">
        <f t="shared" ref="B90:M90" si="3">SUM(B81:B89)</f>
        <v>1</v>
      </c>
      <c r="C90" s="20">
        <f t="shared" si="3"/>
        <v>0</v>
      </c>
      <c r="D90" s="20">
        <f t="shared" si="3"/>
        <v>0</v>
      </c>
      <c r="E90" s="35">
        <f t="shared" si="3"/>
        <v>0</v>
      </c>
      <c r="F90" s="20">
        <f t="shared" si="3"/>
        <v>0.67</v>
      </c>
      <c r="G90" s="20">
        <f t="shared" si="3"/>
        <v>0</v>
      </c>
      <c r="H90" s="20">
        <f t="shared" si="3"/>
        <v>1</v>
      </c>
      <c r="I90" s="20">
        <f t="shared" si="3"/>
        <v>0</v>
      </c>
      <c r="J90" s="20">
        <f t="shared" si="3"/>
        <v>2</v>
      </c>
      <c r="K90" s="20">
        <f t="shared" si="3"/>
        <v>0</v>
      </c>
      <c r="L90" s="20">
        <f t="shared" si="3"/>
        <v>0</v>
      </c>
      <c r="M90" s="20">
        <f t="shared" si="3"/>
        <v>0</v>
      </c>
      <c r="N90" s="36">
        <f>(M90*7)/F90</f>
        <v>0</v>
      </c>
      <c r="O90" s="36">
        <f>SUM(H90+J90+K90)/F90</f>
        <v>4.4776119402985071</v>
      </c>
      <c r="P90" s="35"/>
      <c r="Q90" s="20">
        <f>SUM(Q81:Q89)</f>
        <v>17</v>
      </c>
    </row>
  </sheetData>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5"/>
  <sheetViews>
    <sheetView showGridLines="0" topLeftCell="A19" workbookViewId="0">
      <selection activeCell="G60" sqref="G60"/>
    </sheetView>
  </sheetViews>
  <sheetFormatPr baseColWidth="10" defaultColWidth="8.125" defaultRowHeight="13" customHeight="1" x14ac:dyDescent="0.2"/>
  <cols>
    <col min="1" max="1" width="13" style="5" bestFit="1" customWidth="1"/>
    <col min="2" max="2" width="2.625" style="6" customWidth="1"/>
    <col min="3" max="4" width="2" style="6" customWidth="1"/>
    <col min="5" max="5" width="3.5" style="6" customWidth="1"/>
    <col min="6" max="6" width="4.375" style="6" bestFit="1" customWidth="1"/>
    <col min="7" max="7" width="2.375" style="6" bestFit="1" customWidth="1"/>
    <col min="8" max="8" width="2.5" style="6" bestFit="1" customWidth="1"/>
    <col min="9" max="10" width="2.375" style="6" bestFit="1" customWidth="1"/>
    <col min="11" max="11" width="2.75" style="6" customWidth="1"/>
    <col min="12" max="12" width="3" style="6" customWidth="1"/>
    <col min="13" max="13" width="2.375" style="6" customWidth="1"/>
    <col min="14" max="14" width="4.875" style="6" customWidth="1"/>
    <col min="15" max="15" width="5.125" style="6" bestFit="1" customWidth="1"/>
    <col min="16" max="16" width="5.375" style="6" customWidth="1"/>
    <col min="17" max="17" width="5.125" style="6" bestFit="1" customWidth="1"/>
    <col min="18" max="19" width="2" style="6" customWidth="1"/>
    <col min="20" max="20" width="1.5" style="6" customWidth="1"/>
    <col min="21" max="21" width="1.875" style="6" customWidth="1"/>
    <col min="22" max="22" width="2" style="6" customWidth="1"/>
    <col min="23" max="23" width="4.125" style="6" customWidth="1"/>
    <col min="24" max="24" width="3.625" style="5" customWidth="1"/>
    <col min="25" max="256" width="8.125" customWidth="1"/>
  </cols>
  <sheetData>
    <row r="1" spans="1:24" ht="21" customHeight="1" x14ac:dyDescent="0.2">
      <c r="A1" s="200" t="s">
        <v>121</v>
      </c>
      <c r="B1" s="201"/>
      <c r="C1" s="201"/>
      <c r="D1" s="201"/>
      <c r="E1" s="201"/>
      <c r="F1" s="201"/>
      <c r="G1" s="201"/>
      <c r="H1" s="201"/>
      <c r="I1" s="201"/>
      <c r="J1" s="201"/>
      <c r="K1" s="201"/>
      <c r="L1" s="201"/>
      <c r="M1" s="201"/>
      <c r="N1" s="201"/>
      <c r="O1" s="201"/>
      <c r="P1" s="201"/>
      <c r="Q1" s="201"/>
      <c r="R1" s="201"/>
      <c r="S1" s="201"/>
      <c r="T1" s="201"/>
      <c r="U1" s="201"/>
      <c r="V1" s="201"/>
      <c r="W1" s="201"/>
      <c r="X1" s="38"/>
    </row>
    <row r="2" spans="1:24" ht="18.25" customHeight="1" x14ac:dyDescent="0.2">
      <c r="A2" s="38"/>
      <c r="B2" s="32"/>
      <c r="C2" s="32"/>
      <c r="D2" s="32"/>
      <c r="E2" s="32"/>
      <c r="F2" s="32"/>
      <c r="G2" s="32"/>
      <c r="H2" s="32"/>
      <c r="I2" s="32"/>
      <c r="J2" s="32"/>
      <c r="K2" s="32"/>
      <c r="L2" s="32"/>
      <c r="M2" s="32"/>
      <c r="N2" s="32"/>
      <c r="O2" s="32"/>
      <c r="P2" s="32"/>
      <c r="Q2" s="32"/>
      <c r="R2" s="32"/>
      <c r="S2" s="32"/>
      <c r="T2" s="32"/>
      <c r="U2" s="13"/>
      <c r="V2" s="13"/>
      <c r="W2" s="13"/>
      <c r="X2" s="38"/>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ht="19" customHeight="1" x14ac:dyDescent="0.2">
      <c r="A4" s="126" t="s">
        <v>30</v>
      </c>
      <c r="B4" s="19"/>
      <c r="C4" s="19"/>
      <c r="D4" s="19"/>
      <c r="E4" s="116"/>
      <c r="F4" s="116"/>
      <c r="G4" s="116"/>
      <c r="H4" s="116"/>
      <c r="I4" s="116"/>
      <c r="J4" s="116"/>
      <c r="K4" s="116"/>
      <c r="L4" s="116"/>
      <c r="M4" s="116"/>
      <c r="N4" s="116"/>
      <c r="O4" s="116"/>
      <c r="P4" s="116"/>
      <c r="Q4" s="116"/>
      <c r="R4" s="116"/>
      <c r="S4" s="19"/>
      <c r="T4" s="116"/>
      <c r="U4" s="116"/>
      <c r="V4" s="116">
        <v>1</v>
      </c>
      <c r="W4" s="116"/>
      <c r="X4" s="39"/>
    </row>
    <row r="5" spans="1:24" ht="19" customHeight="1" x14ac:dyDescent="0.2">
      <c r="A5" s="129" t="s">
        <v>130</v>
      </c>
      <c r="B5" s="14"/>
      <c r="C5" s="14"/>
      <c r="D5" s="14"/>
      <c r="E5" s="32"/>
      <c r="F5" s="32"/>
      <c r="G5" s="32"/>
      <c r="H5" s="32"/>
      <c r="I5" s="14"/>
      <c r="J5" s="14"/>
      <c r="K5" s="32"/>
      <c r="L5" s="32"/>
      <c r="M5" s="32"/>
      <c r="N5" s="32"/>
      <c r="O5" s="32"/>
      <c r="P5" s="32"/>
      <c r="Q5" s="32"/>
      <c r="R5" s="32"/>
      <c r="S5" s="32"/>
      <c r="T5" s="32"/>
      <c r="U5" s="14">
        <v>1</v>
      </c>
      <c r="V5" s="32"/>
      <c r="W5" s="32"/>
      <c r="X5" s="38"/>
    </row>
    <row r="6" spans="1:24" ht="19" customHeight="1" x14ac:dyDescent="0.2">
      <c r="A6" s="130" t="s">
        <v>133</v>
      </c>
      <c r="B6" s="14"/>
      <c r="C6" s="14"/>
      <c r="D6" s="14"/>
      <c r="E6" s="14"/>
      <c r="F6" s="32"/>
      <c r="G6" s="14"/>
      <c r="H6" s="14"/>
      <c r="I6" s="14"/>
      <c r="J6" s="14"/>
      <c r="K6" s="32"/>
      <c r="L6" s="32"/>
      <c r="M6" s="32"/>
      <c r="N6" s="32"/>
      <c r="O6" s="32"/>
      <c r="P6" s="32"/>
      <c r="Q6" s="32"/>
      <c r="R6" s="32"/>
      <c r="S6" s="32"/>
      <c r="T6" s="14"/>
      <c r="U6" s="14"/>
      <c r="V6" s="14">
        <v>2</v>
      </c>
      <c r="W6" s="32"/>
      <c r="X6" s="38"/>
    </row>
    <row r="7" spans="1:24" ht="19" customHeight="1" x14ac:dyDescent="0.2">
      <c r="A7" s="130" t="s">
        <v>134</v>
      </c>
      <c r="B7" s="14"/>
      <c r="C7" s="14"/>
      <c r="D7" s="14"/>
      <c r="E7" s="32"/>
      <c r="F7" s="32"/>
      <c r="G7" s="32"/>
      <c r="H7" s="32"/>
      <c r="I7" s="14"/>
      <c r="J7" s="32"/>
      <c r="K7" s="32"/>
      <c r="L7" s="32"/>
      <c r="M7" s="32"/>
      <c r="N7" s="32"/>
      <c r="O7" s="32"/>
      <c r="P7" s="32"/>
      <c r="Q7" s="32"/>
      <c r="R7" s="32"/>
      <c r="S7" s="32"/>
      <c r="T7" s="32"/>
      <c r="U7" s="14">
        <v>2</v>
      </c>
      <c r="V7" s="14"/>
      <c r="W7" s="32"/>
      <c r="X7" s="38"/>
    </row>
    <row r="8" spans="1:24" ht="19" customHeight="1" x14ac:dyDescent="0.2">
      <c r="A8" s="129" t="s">
        <v>135</v>
      </c>
      <c r="B8" s="14"/>
      <c r="C8" s="14">
        <v>1</v>
      </c>
      <c r="D8" s="14"/>
      <c r="E8" s="14"/>
      <c r="F8" s="32"/>
      <c r="G8" s="32"/>
      <c r="H8" s="14"/>
      <c r="I8" s="32"/>
      <c r="J8" s="14"/>
      <c r="K8" s="32"/>
      <c r="L8" s="32"/>
      <c r="M8" s="32"/>
      <c r="N8" s="32"/>
      <c r="O8" s="32"/>
      <c r="P8" s="32"/>
      <c r="Q8" s="32"/>
      <c r="R8" s="32"/>
      <c r="S8" s="32"/>
      <c r="T8" s="32"/>
      <c r="U8" s="14"/>
      <c r="V8" s="14"/>
      <c r="W8" s="32"/>
      <c r="X8" s="38"/>
    </row>
    <row r="9" spans="1:24" ht="19" customHeight="1" x14ac:dyDescent="0.2">
      <c r="A9" s="130" t="s">
        <v>138</v>
      </c>
      <c r="B9" s="14">
        <v>1</v>
      </c>
      <c r="C9" s="14">
        <v>0</v>
      </c>
      <c r="D9" s="14">
        <v>1</v>
      </c>
      <c r="E9" s="32"/>
      <c r="F9" s="32"/>
      <c r="G9" s="32"/>
      <c r="H9" s="14">
        <v>2</v>
      </c>
      <c r="I9" s="32"/>
      <c r="J9" s="32"/>
      <c r="K9" s="32"/>
      <c r="L9" s="32"/>
      <c r="M9" s="32"/>
      <c r="N9" s="14"/>
      <c r="O9" s="32"/>
      <c r="P9" s="32"/>
      <c r="Q9" s="32"/>
      <c r="R9" s="32"/>
      <c r="S9" s="32"/>
      <c r="T9" s="32"/>
      <c r="U9" s="32"/>
      <c r="V9" s="14"/>
      <c r="W9" s="32"/>
      <c r="X9" s="38"/>
    </row>
    <row r="10" spans="1:24" ht="19" customHeight="1" x14ac:dyDescent="0.2">
      <c r="A10" s="130" t="s">
        <v>141</v>
      </c>
      <c r="B10" s="14"/>
      <c r="C10" s="14"/>
      <c r="D10" s="14"/>
      <c r="E10" s="32"/>
      <c r="F10" s="32"/>
      <c r="G10" s="32"/>
      <c r="H10" s="32"/>
      <c r="I10" s="32"/>
      <c r="J10" s="14"/>
      <c r="K10" s="32"/>
      <c r="L10" s="32"/>
      <c r="M10" s="32"/>
      <c r="N10" s="32"/>
      <c r="O10" s="32"/>
      <c r="P10" s="32"/>
      <c r="Q10" s="32"/>
      <c r="R10" s="32"/>
      <c r="S10" s="32"/>
      <c r="T10" s="32"/>
      <c r="U10" s="14">
        <v>1</v>
      </c>
      <c r="V10" s="14"/>
      <c r="W10" s="32"/>
      <c r="X10" s="38"/>
    </row>
    <row r="11" spans="1:24" ht="19" customHeight="1" x14ac:dyDescent="0.2">
      <c r="A11" s="130" t="s">
        <v>143</v>
      </c>
      <c r="B11" s="14">
        <v>1</v>
      </c>
      <c r="C11" s="14">
        <v>0</v>
      </c>
      <c r="D11" s="14">
        <v>1</v>
      </c>
      <c r="E11" s="32"/>
      <c r="F11" s="32"/>
      <c r="G11" s="32"/>
      <c r="H11" s="32">
        <v>2</v>
      </c>
      <c r="I11" s="14"/>
      <c r="J11" s="32"/>
      <c r="K11" s="32"/>
      <c r="L11" s="32"/>
      <c r="M11" s="32"/>
      <c r="N11" s="32"/>
      <c r="O11" s="32"/>
      <c r="P11" s="32"/>
      <c r="Q11" s="32"/>
      <c r="R11" s="14"/>
      <c r="S11" s="32"/>
      <c r="T11" s="14"/>
      <c r="U11" s="14"/>
      <c r="V11" s="14"/>
      <c r="W11" s="32"/>
      <c r="X11" s="38"/>
    </row>
    <row r="12" spans="1:24" ht="19" customHeight="1" x14ac:dyDescent="0.2">
      <c r="A12" s="129" t="s">
        <v>145</v>
      </c>
      <c r="B12" s="14"/>
      <c r="C12" s="14"/>
      <c r="D12" s="14"/>
      <c r="E12" s="32"/>
      <c r="F12" s="32"/>
      <c r="G12" s="32"/>
      <c r="H12" s="32"/>
      <c r="I12" s="32"/>
      <c r="J12" s="32"/>
      <c r="K12" s="32"/>
      <c r="L12" s="32"/>
      <c r="M12" s="32"/>
      <c r="N12" s="32"/>
      <c r="O12" s="32"/>
      <c r="P12" s="32"/>
      <c r="Q12" s="32"/>
      <c r="R12" s="32"/>
      <c r="S12" s="32"/>
      <c r="T12" s="32"/>
      <c r="U12" s="14"/>
      <c r="V12" s="14">
        <v>1</v>
      </c>
      <c r="W12" s="32"/>
      <c r="X12" s="38"/>
    </row>
    <row r="13" spans="1:24" ht="19" customHeight="1" x14ac:dyDescent="0.2">
      <c r="A13" s="129"/>
      <c r="B13" s="14"/>
      <c r="C13" s="14"/>
      <c r="D13" s="14"/>
      <c r="E13" s="32"/>
      <c r="F13" s="32"/>
      <c r="G13" s="32"/>
      <c r="H13" s="32"/>
      <c r="I13" s="14"/>
      <c r="J13" s="32"/>
      <c r="K13" s="32"/>
      <c r="L13" s="32"/>
      <c r="M13" s="32"/>
      <c r="N13" s="32"/>
      <c r="O13" s="32"/>
      <c r="P13" s="32"/>
      <c r="Q13" s="32"/>
      <c r="R13" s="14"/>
      <c r="S13" s="32"/>
      <c r="T13" s="32"/>
      <c r="U13" s="14"/>
      <c r="V13" s="14"/>
      <c r="W13" s="32"/>
      <c r="X13" s="38"/>
    </row>
    <row r="14" spans="1:24" ht="19" customHeight="1" x14ac:dyDescent="0.2">
      <c r="A14" s="14"/>
      <c r="B14" s="14"/>
      <c r="C14" s="14"/>
      <c r="D14" s="14"/>
      <c r="E14" s="32"/>
      <c r="F14" s="32"/>
      <c r="G14" s="14"/>
      <c r="H14" s="14"/>
      <c r="I14" s="32"/>
      <c r="J14" s="32"/>
      <c r="K14" s="32"/>
      <c r="L14" s="32"/>
      <c r="M14" s="32"/>
      <c r="N14" s="32"/>
      <c r="O14" s="32"/>
      <c r="P14" s="32"/>
      <c r="Q14" s="32"/>
      <c r="R14" s="32"/>
      <c r="S14" s="32"/>
      <c r="T14" s="14"/>
      <c r="U14" s="14"/>
      <c r="V14" s="32"/>
      <c r="W14" s="32"/>
      <c r="X14" s="38"/>
    </row>
    <row r="15" spans="1:24" ht="19" customHeight="1" x14ac:dyDescent="0.2">
      <c r="A15" s="14"/>
      <c r="B15" s="14"/>
      <c r="C15" s="14"/>
      <c r="D15" s="14"/>
      <c r="E15" s="14"/>
      <c r="F15" s="32"/>
      <c r="G15" s="32"/>
      <c r="H15" s="14"/>
      <c r="I15" s="32"/>
      <c r="J15" s="32"/>
      <c r="K15" s="14"/>
      <c r="L15" s="32"/>
      <c r="M15" s="32"/>
      <c r="N15" s="32"/>
      <c r="O15" s="32"/>
      <c r="P15" s="32"/>
      <c r="Q15" s="32"/>
      <c r="R15" s="14"/>
      <c r="S15" s="32"/>
      <c r="T15" s="14"/>
      <c r="U15" s="14"/>
      <c r="V15" s="14"/>
      <c r="W15" s="32"/>
      <c r="X15" s="38"/>
    </row>
    <row r="16" spans="1:24" ht="19" customHeight="1" x14ac:dyDescent="0.2">
      <c r="A16" s="9"/>
      <c r="B16" s="14"/>
      <c r="C16" s="14"/>
      <c r="D16" s="14"/>
      <c r="E16" s="32"/>
      <c r="F16" s="32"/>
      <c r="G16" s="32"/>
      <c r="H16" s="32"/>
      <c r="I16" s="32"/>
      <c r="J16" s="32"/>
      <c r="K16" s="32"/>
      <c r="L16" s="32"/>
      <c r="M16" s="32"/>
      <c r="N16" s="32"/>
      <c r="O16" s="32"/>
      <c r="P16" s="32"/>
      <c r="Q16" s="32"/>
      <c r="R16" s="32"/>
      <c r="S16" s="32"/>
      <c r="T16" s="32"/>
      <c r="U16" s="32"/>
      <c r="V16" s="32"/>
      <c r="W16" s="32"/>
      <c r="X16" s="38"/>
    </row>
    <row r="17" spans="1:24" ht="19" customHeight="1" x14ac:dyDescent="0.2">
      <c r="A17" s="9"/>
      <c r="B17" s="14"/>
      <c r="C17" s="14"/>
      <c r="D17" s="14"/>
      <c r="E17" s="32"/>
      <c r="F17" s="32"/>
      <c r="G17" s="32"/>
      <c r="H17" s="14"/>
      <c r="I17" s="14"/>
      <c r="J17" s="14"/>
      <c r="K17" s="32"/>
      <c r="L17" s="32"/>
      <c r="M17" s="14"/>
      <c r="N17" s="32"/>
      <c r="O17" s="32"/>
      <c r="P17" s="32"/>
      <c r="Q17" s="32"/>
      <c r="R17" s="14"/>
      <c r="S17" s="32"/>
      <c r="T17" s="14"/>
      <c r="U17" s="32"/>
      <c r="V17" s="32"/>
      <c r="W17" s="32"/>
      <c r="X17" s="38"/>
    </row>
    <row r="18" spans="1:24" ht="19" customHeight="1" x14ac:dyDescent="0.2">
      <c r="A18" s="9"/>
      <c r="B18" s="14"/>
      <c r="C18" s="14"/>
      <c r="D18" s="14"/>
      <c r="E18" s="32"/>
      <c r="F18" s="32"/>
      <c r="G18" s="32"/>
      <c r="H18" s="14"/>
      <c r="I18" s="32"/>
      <c r="J18" s="32"/>
      <c r="K18" s="32"/>
      <c r="L18" s="32"/>
      <c r="M18" s="32"/>
      <c r="N18" s="32"/>
      <c r="O18" s="32"/>
      <c r="P18" s="32"/>
      <c r="Q18" s="32"/>
      <c r="R18" s="14"/>
      <c r="S18" s="32"/>
      <c r="T18" s="32"/>
      <c r="U18" s="32"/>
      <c r="V18" s="32"/>
      <c r="W18" s="32"/>
      <c r="X18" s="38"/>
    </row>
    <row r="19" spans="1:24" ht="19" customHeight="1" x14ac:dyDescent="0.2">
      <c r="A19" s="9"/>
      <c r="B19" s="14"/>
      <c r="C19" s="14"/>
      <c r="D19" s="14"/>
      <c r="E19" s="32"/>
      <c r="F19" s="32"/>
      <c r="G19" s="32"/>
      <c r="H19" s="32"/>
      <c r="I19" s="32"/>
      <c r="J19" s="32"/>
      <c r="K19" s="32"/>
      <c r="L19" s="32"/>
      <c r="M19" s="32"/>
      <c r="N19" s="14"/>
      <c r="O19" s="32"/>
      <c r="P19" s="32"/>
      <c r="Q19" s="32"/>
      <c r="R19" s="32"/>
      <c r="S19" s="32"/>
      <c r="T19" s="14"/>
      <c r="U19" s="14"/>
      <c r="V19" s="14"/>
      <c r="W19" s="32"/>
      <c r="X19" s="38"/>
    </row>
    <row r="20" spans="1:24" ht="19" customHeight="1" x14ac:dyDescent="0.2">
      <c r="A20" s="9"/>
      <c r="B20" s="14"/>
      <c r="C20" s="14"/>
      <c r="D20" s="14"/>
      <c r="E20" s="32"/>
      <c r="F20" s="14"/>
      <c r="G20" s="32"/>
      <c r="H20" s="32"/>
      <c r="I20" s="32"/>
      <c r="J20" s="32"/>
      <c r="K20" s="32"/>
      <c r="L20" s="32"/>
      <c r="M20" s="32"/>
      <c r="N20" s="32"/>
      <c r="O20" s="32"/>
      <c r="P20" s="32"/>
      <c r="Q20" s="32"/>
      <c r="R20" s="32"/>
      <c r="S20" s="32"/>
      <c r="T20" s="32"/>
      <c r="U20" s="14"/>
      <c r="V20" s="32"/>
      <c r="W20" s="32"/>
      <c r="X20" s="38"/>
    </row>
    <row r="21" spans="1:24" ht="19" customHeight="1" x14ac:dyDescent="0.2">
      <c r="A21" s="9"/>
      <c r="B21" s="14"/>
      <c r="C21" s="14"/>
      <c r="D21" s="14"/>
      <c r="E21" s="32"/>
      <c r="F21" s="32"/>
      <c r="G21" s="32"/>
      <c r="H21" s="14"/>
      <c r="I21" s="14"/>
      <c r="J21" s="32"/>
      <c r="K21" s="32"/>
      <c r="L21" s="32"/>
      <c r="M21" s="32"/>
      <c r="N21" s="32"/>
      <c r="O21" s="32"/>
      <c r="P21" s="32"/>
      <c r="Q21" s="32"/>
      <c r="R21" s="32"/>
      <c r="S21" s="32"/>
      <c r="T21" s="14"/>
      <c r="U21" s="32"/>
      <c r="V21" s="32"/>
      <c r="W21" s="32"/>
      <c r="X21" s="38"/>
    </row>
    <row r="22" spans="1:24" ht="19" customHeight="1" x14ac:dyDescent="0.2">
      <c r="A22" s="14"/>
      <c r="B22" s="14"/>
      <c r="C22" s="14"/>
      <c r="D22" s="14"/>
      <c r="E22" s="14"/>
      <c r="F22" s="32"/>
      <c r="G22" s="32"/>
      <c r="H22" s="32"/>
      <c r="I22" s="32"/>
      <c r="J22" s="32"/>
      <c r="K22" s="32"/>
      <c r="L22" s="32"/>
      <c r="M22" s="32"/>
      <c r="N22" s="32"/>
      <c r="O22" s="32"/>
      <c r="P22" s="32"/>
      <c r="Q22" s="32"/>
      <c r="R22" s="32"/>
      <c r="S22" s="32"/>
      <c r="T22" s="32"/>
      <c r="U22" s="14"/>
      <c r="V22" s="14"/>
      <c r="W22" s="32"/>
      <c r="X22" s="38"/>
    </row>
    <row r="23" spans="1:24" ht="19" customHeight="1" x14ac:dyDescent="0.2">
      <c r="A23" s="9"/>
      <c r="B23" s="14"/>
      <c r="C23" s="14"/>
      <c r="D23" s="14"/>
      <c r="E23" s="14"/>
      <c r="F23" s="32"/>
      <c r="G23" s="32"/>
      <c r="H23" s="32"/>
      <c r="I23" s="32"/>
      <c r="J23" s="32"/>
      <c r="K23" s="32"/>
      <c r="L23" s="32"/>
      <c r="M23" s="32"/>
      <c r="N23" s="32"/>
      <c r="O23" s="32"/>
      <c r="P23" s="32"/>
      <c r="Q23" s="32"/>
      <c r="R23" s="32"/>
      <c r="S23" s="32"/>
      <c r="T23" s="32"/>
      <c r="U23" s="14"/>
      <c r="V23" s="14"/>
      <c r="W23" s="32"/>
      <c r="X23" s="38"/>
    </row>
    <row r="24" spans="1:24" ht="18.25" customHeight="1" x14ac:dyDescent="0.2">
      <c r="A24" s="38"/>
      <c r="B24" s="32"/>
      <c r="C24" s="32"/>
      <c r="D24" s="32"/>
      <c r="E24" s="32"/>
      <c r="F24" s="32"/>
      <c r="G24" s="32"/>
      <c r="H24" s="32"/>
      <c r="I24" s="32"/>
      <c r="J24" s="32"/>
      <c r="K24" s="32"/>
      <c r="L24" s="32"/>
      <c r="M24" s="32"/>
      <c r="N24" s="32"/>
      <c r="O24" s="32"/>
      <c r="P24" s="32"/>
      <c r="Q24" s="32"/>
      <c r="R24" s="32"/>
      <c r="S24" s="32"/>
      <c r="T24" s="32"/>
      <c r="U24" s="32"/>
      <c r="V24" s="32"/>
      <c r="W24" s="32"/>
      <c r="X24" s="38"/>
    </row>
    <row r="25" spans="1:24" ht="18.25" customHeight="1" x14ac:dyDescent="0.2">
      <c r="A25" s="38"/>
      <c r="B25" s="32"/>
      <c r="C25" s="32"/>
      <c r="D25" s="32"/>
      <c r="E25" s="32"/>
      <c r="F25" s="32"/>
      <c r="G25" s="32"/>
      <c r="H25" s="32"/>
      <c r="I25" s="32"/>
      <c r="J25" s="32"/>
      <c r="K25" s="32"/>
      <c r="L25" s="32"/>
      <c r="M25" s="32"/>
      <c r="N25" s="32"/>
      <c r="O25" s="32"/>
      <c r="P25" s="32"/>
      <c r="Q25" s="32"/>
      <c r="R25" s="32"/>
      <c r="S25" s="32"/>
      <c r="T25" s="32"/>
      <c r="U25" s="32"/>
      <c r="V25" s="32"/>
      <c r="W25" s="32"/>
      <c r="X25" s="38"/>
    </row>
    <row r="26" spans="1:24" ht="18.25" customHeight="1" x14ac:dyDescent="0.2">
      <c r="A26" s="38"/>
      <c r="B26" s="32"/>
      <c r="C26" s="32"/>
      <c r="D26" s="32"/>
      <c r="E26" s="32"/>
      <c r="F26" s="32"/>
      <c r="G26" s="32"/>
      <c r="H26" s="32"/>
      <c r="I26" s="32"/>
      <c r="J26" s="32"/>
      <c r="K26" s="32"/>
      <c r="L26" s="32"/>
      <c r="M26" s="32"/>
      <c r="N26" s="32"/>
      <c r="O26" s="32"/>
      <c r="P26" s="32"/>
      <c r="Q26" s="32"/>
      <c r="R26" s="32"/>
      <c r="S26" s="32"/>
      <c r="T26" s="32"/>
      <c r="U26" s="32"/>
      <c r="V26" s="32"/>
      <c r="W26" s="32"/>
      <c r="X26" s="38"/>
    </row>
    <row r="27" spans="1:24" ht="19" customHeight="1" x14ac:dyDescent="0.2">
      <c r="A27" s="40"/>
      <c r="B27" s="23"/>
      <c r="C27" s="23"/>
      <c r="D27" s="23"/>
      <c r="E27" s="23"/>
      <c r="F27" s="23"/>
      <c r="G27" s="23"/>
      <c r="H27" s="23"/>
      <c r="I27" s="23"/>
      <c r="J27" s="23"/>
      <c r="K27" s="23"/>
      <c r="L27" s="23"/>
      <c r="M27" s="23"/>
      <c r="N27" s="23"/>
      <c r="O27" s="23"/>
      <c r="P27" s="23"/>
      <c r="Q27" s="23"/>
      <c r="R27" s="23"/>
      <c r="S27" s="23"/>
      <c r="T27" s="23"/>
      <c r="U27" s="23"/>
      <c r="V27" s="23"/>
      <c r="W27" s="23"/>
      <c r="X27" s="40"/>
    </row>
    <row r="28" spans="1:24" ht="17" customHeight="1" x14ac:dyDescent="0.2">
      <c r="A28" s="26" t="s">
        <v>31</v>
      </c>
      <c r="B28" s="20">
        <f t="shared" ref="B28:N28" si="0">SUM(B4:B27)</f>
        <v>2</v>
      </c>
      <c r="C28" s="20">
        <f t="shared" si="0"/>
        <v>1</v>
      </c>
      <c r="D28" s="20">
        <f t="shared" si="0"/>
        <v>2</v>
      </c>
      <c r="E28" s="20">
        <f t="shared" si="0"/>
        <v>0</v>
      </c>
      <c r="F28" s="20">
        <f t="shared" si="0"/>
        <v>0</v>
      </c>
      <c r="G28" s="20">
        <f t="shared" si="0"/>
        <v>0</v>
      </c>
      <c r="H28" s="20">
        <f t="shared" si="0"/>
        <v>4</v>
      </c>
      <c r="I28" s="20">
        <f t="shared" si="0"/>
        <v>0</v>
      </c>
      <c r="J28" s="20">
        <f t="shared" si="0"/>
        <v>0</v>
      </c>
      <c r="K28" s="20">
        <f t="shared" si="0"/>
        <v>0</v>
      </c>
      <c r="L28" s="20">
        <f t="shared" si="0"/>
        <v>0</v>
      </c>
      <c r="M28" s="20">
        <f t="shared" si="0"/>
        <v>0</v>
      </c>
      <c r="N28" s="20">
        <f t="shared" si="0"/>
        <v>0</v>
      </c>
      <c r="O28" s="27">
        <f>(D28+J28+K28+N28)/(B28+J28+K28+M28)</f>
        <v>1</v>
      </c>
      <c r="P28" s="27">
        <f>($D28+$E28+($F28*2)+(G28*3))/$B28</f>
        <v>1</v>
      </c>
      <c r="Q28" s="27">
        <f>D28/B28</f>
        <v>1</v>
      </c>
      <c r="R28" s="20">
        <f>SUM(R4:R27)</f>
        <v>0</v>
      </c>
      <c r="S28" s="20">
        <f>SUM(S4:S27)</f>
        <v>0</v>
      </c>
      <c r="T28" s="20">
        <f>SUM(T4:T27)</f>
        <v>0</v>
      </c>
      <c r="U28" s="20">
        <f>SUM(U4:U27)</f>
        <v>4</v>
      </c>
      <c r="V28" s="20">
        <f>SUM(V4:V27)</f>
        <v>4</v>
      </c>
      <c r="W28" s="27">
        <f>(U28+V28)/(T28+U28+V28)</f>
        <v>1</v>
      </c>
      <c r="X28" s="27">
        <f>(D28-G28)/(B28-I28-G28+M28)</f>
        <v>1</v>
      </c>
    </row>
    <row r="29" spans="1:24" ht="17" customHeight="1" x14ac:dyDescent="0.2">
      <c r="A29" s="28"/>
      <c r="B29" s="13"/>
      <c r="C29" s="13"/>
      <c r="D29" s="13"/>
      <c r="E29" s="13"/>
      <c r="F29" s="13"/>
      <c r="G29" s="13"/>
      <c r="H29" s="13"/>
      <c r="I29" s="13"/>
      <c r="J29" s="13"/>
      <c r="K29" s="13"/>
      <c r="L29" s="13"/>
      <c r="M29" s="13"/>
      <c r="N29" s="13"/>
      <c r="O29" s="41"/>
      <c r="P29" s="41"/>
      <c r="Q29" s="41"/>
      <c r="R29" s="13"/>
      <c r="S29" s="13"/>
      <c r="T29" s="13"/>
      <c r="U29" s="13"/>
      <c r="V29" s="13"/>
      <c r="W29" s="41"/>
      <c r="X29" s="41"/>
    </row>
    <row r="30" spans="1:24" ht="17" customHeight="1" x14ac:dyDescent="0.2">
      <c r="A30" s="28"/>
      <c r="B30" s="13"/>
      <c r="C30" s="13"/>
      <c r="D30" s="13"/>
      <c r="E30" s="13"/>
      <c r="F30" s="13"/>
      <c r="G30" s="13"/>
      <c r="H30" s="13"/>
      <c r="I30" s="13"/>
      <c r="J30" s="13"/>
      <c r="K30" s="13"/>
      <c r="L30" s="13"/>
      <c r="M30" s="13"/>
      <c r="N30" s="13"/>
      <c r="O30" s="41"/>
      <c r="P30" s="41"/>
      <c r="Q30" s="41"/>
      <c r="R30" s="13"/>
      <c r="S30" s="13"/>
      <c r="T30" s="13"/>
      <c r="U30" s="13"/>
      <c r="V30" s="13"/>
      <c r="W30" s="41"/>
      <c r="X30" s="41"/>
    </row>
    <row r="31" spans="1:24" ht="17" customHeight="1" x14ac:dyDescent="0.2">
      <c r="A31" s="28"/>
      <c r="B31" s="13"/>
      <c r="C31" s="13"/>
      <c r="D31" s="13"/>
      <c r="E31" s="13"/>
      <c r="F31" s="13"/>
      <c r="G31" s="13"/>
      <c r="H31" s="13"/>
      <c r="I31" s="13"/>
      <c r="J31" s="13"/>
      <c r="K31" s="13"/>
      <c r="L31" s="13"/>
      <c r="M31" s="13"/>
      <c r="N31" s="13"/>
      <c r="O31" s="41"/>
      <c r="P31" s="41"/>
      <c r="Q31" s="41"/>
      <c r="R31" s="13"/>
      <c r="S31" s="13"/>
      <c r="T31" s="13"/>
      <c r="U31" s="13"/>
      <c r="V31" s="13"/>
      <c r="W31" s="41"/>
      <c r="X31" s="41"/>
    </row>
    <row r="32" spans="1:24" ht="17" customHeight="1" x14ac:dyDescent="0.2">
      <c r="A32" s="21" t="s">
        <v>32</v>
      </c>
      <c r="B32" s="13"/>
      <c r="C32" s="13"/>
      <c r="D32" s="13"/>
      <c r="E32" s="13"/>
      <c r="F32" s="13"/>
      <c r="G32" s="13"/>
      <c r="H32" s="13"/>
      <c r="I32" s="13"/>
      <c r="J32" s="13"/>
      <c r="K32" s="13"/>
      <c r="L32" s="13"/>
      <c r="M32" s="13"/>
      <c r="N32" s="13"/>
      <c r="O32" s="13"/>
      <c r="P32" s="13"/>
      <c r="Q32" s="13"/>
      <c r="R32" s="13"/>
      <c r="S32" s="13"/>
      <c r="T32" s="13"/>
      <c r="U32" s="13"/>
      <c r="V32" s="13"/>
      <c r="W32" s="41"/>
      <c r="X32" s="41"/>
    </row>
    <row r="33" spans="1:24" ht="17" customHeight="1" x14ac:dyDescent="0.2">
      <c r="A33" s="29" t="s">
        <v>6</v>
      </c>
      <c r="B33" s="16" t="s">
        <v>33</v>
      </c>
      <c r="C33" s="16" t="s">
        <v>34</v>
      </c>
      <c r="D33" s="16" t="s">
        <v>35</v>
      </c>
      <c r="E33" s="16" t="s">
        <v>36</v>
      </c>
      <c r="F33" s="16" t="s">
        <v>37</v>
      </c>
      <c r="G33" s="16" t="s">
        <v>8</v>
      </c>
      <c r="H33" s="16" t="s">
        <v>9</v>
      </c>
      <c r="I33" s="16" t="s">
        <v>14</v>
      </c>
      <c r="J33" s="16" t="s">
        <v>15</v>
      </c>
      <c r="K33" s="16" t="s">
        <v>16</v>
      </c>
      <c r="L33" s="16" t="s">
        <v>38</v>
      </c>
      <c r="M33" s="16" t="s">
        <v>39</v>
      </c>
      <c r="N33" s="16" t="s">
        <v>40</v>
      </c>
      <c r="O33" s="16" t="s">
        <v>41</v>
      </c>
      <c r="P33" s="16" t="s">
        <v>7</v>
      </c>
      <c r="Q33" s="16" t="s">
        <v>42</v>
      </c>
      <c r="R33" s="30"/>
      <c r="S33" s="13"/>
      <c r="T33" s="13"/>
      <c r="U33" s="13"/>
      <c r="V33" s="13"/>
      <c r="W33" s="41"/>
      <c r="X33" s="41"/>
    </row>
    <row r="34" spans="1:24" ht="17" customHeight="1" x14ac:dyDescent="0.2">
      <c r="A34" s="129" t="s">
        <v>130</v>
      </c>
      <c r="B34" s="35">
        <v>1</v>
      </c>
      <c r="C34" s="35"/>
      <c r="D34" s="35">
        <v>1</v>
      </c>
      <c r="E34" s="42"/>
      <c r="F34" s="20">
        <v>0.67</v>
      </c>
      <c r="G34" s="35">
        <v>3</v>
      </c>
      <c r="H34" s="35">
        <v>0</v>
      </c>
      <c r="I34" s="35"/>
      <c r="J34" s="35">
        <v>4</v>
      </c>
      <c r="K34" s="35">
        <v>2</v>
      </c>
      <c r="L34" s="35"/>
      <c r="M34" s="35">
        <v>3</v>
      </c>
      <c r="N34" s="35"/>
      <c r="O34" s="36"/>
      <c r="P34" s="35">
        <v>8</v>
      </c>
      <c r="Q34" s="35">
        <v>29</v>
      </c>
      <c r="R34" s="35"/>
      <c r="S34" s="13"/>
      <c r="T34" s="13"/>
      <c r="U34" s="13"/>
      <c r="V34" s="13"/>
      <c r="W34" s="41"/>
      <c r="X34" s="41"/>
    </row>
    <row r="35" spans="1:24" ht="18.25" customHeight="1" x14ac:dyDescent="0.2">
      <c r="A35" s="130" t="s">
        <v>134</v>
      </c>
      <c r="B35" s="13">
        <v>1</v>
      </c>
      <c r="C35" s="13">
        <v>1</v>
      </c>
      <c r="D35" s="13"/>
      <c r="E35" s="43"/>
      <c r="F35" s="13">
        <v>4</v>
      </c>
      <c r="G35" s="13">
        <v>0</v>
      </c>
      <c r="H35" s="13">
        <v>2</v>
      </c>
      <c r="I35" s="13">
        <v>3</v>
      </c>
      <c r="J35" s="13">
        <v>1</v>
      </c>
      <c r="K35" s="13">
        <v>3</v>
      </c>
      <c r="L35" s="13">
        <v>2</v>
      </c>
      <c r="M35" s="13">
        <v>0</v>
      </c>
      <c r="N35" s="44"/>
      <c r="O35" s="13"/>
      <c r="P35" s="12">
        <v>16</v>
      </c>
      <c r="Q35" s="12">
        <v>59</v>
      </c>
      <c r="R35" s="32"/>
      <c r="S35" s="13"/>
      <c r="T35" s="13"/>
      <c r="U35" s="13"/>
      <c r="V35" s="13"/>
      <c r="W35" s="41"/>
      <c r="X35" s="41"/>
    </row>
    <row r="36" spans="1:24" ht="18.25" customHeight="1" x14ac:dyDescent="0.2">
      <c r="A36" s="130" t="s">
        <v>138</v>
      </c>
      <c r="B36" s="13">
        <v>1</v>
      </c>
      <c r="C36" s="13"/>
      <c r="D36" s="13"/>
      <c r="E36" s="43"/>
      <c r="F36" s="13">
        <v>1</v>
      </c>
      <c r="G36" s="13">
        <v>0</v>
      </c>
      <c r="H36" s="13">
        <v>0</v>
      </c>
      <c r="I36" s="13">
        <v>1</v>
      </c>
      <c r="J36" s="13"/>
      <c r="K36" s="13"/>
      <c r="L36" s="13"/>
      <c r="M36" s="13"/>
      <c r="N36" s="13"/>
      <c r="O36" s="13"/>
      <c r="P36" s="12">
        <v>3</v>
      </c>
      <c r="Q36" s="12">
        <v>17</v>
      </c>
      <c r="R36" s="32"/>
      <c r="S36" s="13"/>
      <c r="T36" s="13"/>
      <c r="U36" s="13"/>
      <c r="V36" s="13"/>
      <c r="W36" s="41"/>
      <c r="X36" s="41"/>
    </row>
    <row r="37" spans="1:24" ht="19" customHeight="1" x14ac:dyDescent="0.2">
      <c r="A37" s="130" t="s">
        <v>141</v>
      </c>
      <c r="B37" s="13">
        <v>1</v>
      </c>
      <c r="C37" s="13"/>
      <c r="D37" s="13"/>
      <c r="E37" s="43"/>
      <c r="F37" s="44">
        <v>3.33</v>
      </c>
      <c r="G37" s="13">
        <v>6</v>
      </c>
      <c r="H37" s="13">
        <v>5</v>
      </c>
      <c r="I37" s="13">
        <v>3</v>
      </c>
      <c r="J37" s="13">
        <v>2</v>
      </c>
      <c r="K37" s="13">
        <v>3</v>
      </c>
      <c r="L37" s="13"/>
      <c r="M37" s="13">
        <v>6</v>
      </c>
      <c r="N37" s="13"/>
      <c r="O37" s="13"/>
      <c r="P37" s="12">
        <v>19</v>
      </c>
      <c r="Q37" s="12">
        <v>57</v>
      </c>
      <c r="R37" s="32"/>
      <c r="S37" s="13"/>
      <c r="T37" s="13"/>
      <c r="U37" s="13"/>
      <c r="V37" s="13"/>
      <c r="W37" s="41"/>
      <c r="X37" s="41"/>
    </row>
    <row r="38" spans="1:24" ht="18.25" customHeight="1" x14ac:dyDescent="0.2">
      <c r="A38" s="129" t="s">
        <v>147</v>
      </c>
      <c r="B38" s="13">
        <v>1</v>
      </c>
      <c r="C38" s="13"/>
      <c r="D38" s="13"/>
      <c r="E38" s="43"/>
      <c r="F38" s="44">
        <v>0.67</v>
      </c>
      <c r="G38" s="13">
        <v>3</v>
      </c>
      <c r="H38" s="13">
        <v>0</v>
      </c>
      <c r="I38" s="13">
        <v>1</v>
      </c>
      <c r="J38" s="13">
        <v>6</v>
      </c>
      <c r="K38" s="13">
        <v>0</v>
      </c>
      <c r="L38" s="13">
        <v>1</v>
      </c>
      <c r="M38" s="13">
        <v>2</v>
      </c>
      <c r="N38" s="13"/>
      <c r="O38" s="13"/>
      <c r="P38" s="12">
        <v>9</v>
      </c>
      <c r="Q38" s="12">
        <v>35</v>
      </c>
      <c r="R38" s="32"/>
      <c r="S38" s="13"/>
      <c r="T38" s="13"/>
      <c r="U38" s="13"/>
      <c r="V38" s="13"/>
      <c r="W38" s="41"/>
      <c r="X38" s="41"/>
    </row>
    <row r="39" spans="1:24" ht="18.25" customHeight="1" x14ac:dyDescent="0.2">
      <c r="A39" s="129" t="s">
        <v>149</v>
      </c>
      <c r="B39" s="13">
        <v>1</v>
      </c>
      <c r="C39" s="13"/>
      <c r="D39" s="13"/>
      <c r="E39" s="43"/>
      <c r="F39" s="13">
        <v>4</v>
      </c>
      <c r="G39" s="13">
        <v>3</v>
      </c>
      <c r="H39" s="13">
        <v>3</v>
      </c>
      <c r="I39" s="13">
        <v>2</v>
      </c>
      <c r="J39" s="13">
        <v>2</v>
      </c>
      <c r="K39" s="13">
        <v>2</v>
      </c>
      <c r="L39" s="13">
        <v>2</v>
      </c>
      <c r="M39" s="13">
        <v>2</v>
      </c>
      <c r="N39" s="13"/>
      <c r="O39" s="13"/>
      <c r="P39" s="12">
        <v>16</v>
      </c>
      <c r="Q39" s="12">
        <v>73</v>
      </c>
      <c r="R39" s="32"/>
      <c r="S39" s="13"/>
      <c r="T39" s="13"/>
      <c r="U39" s="13"/>
      <c r="V39" s="13"/>
      <c r="W39" s="41"/>
      <c r="X39" s="41"/>
    </row>
    <row r="40" spans="1:24" ht="18.25" customHeight="1" x14ac:dyDescent="0.2">
      <c r="A40" s="129" t="s">
        <v>154</v>
      </c>
      <c r="B40" s="13">
        <v>1</v>
      </c>
      <c r="C40" s="13"/>
      <c r="D40" s="13"/>
      <c r="E40" s="43"/>
      <c r="F40" s="13">
        <v>4</v>
      </c>
      <c r="G40" s="13">
        <v>3</v>
      </c>
      <c r="H40" s="13">
        <v>5</v>
      </c>
      <c r="I40" s="13">
        <v>2</v>
      </c>
      <c r="J40" s="13">
        <v>2</v>
      </c>
      <c r="K40" s="13">
        <v>1</v>
      </c>
      <c r="L40" s="13"/>
      <c r="M40" s="13">
        <v>1</v>
      </c>
      <c r="N40" s="13"/>
      <c r="O40" s="13"/>
      <c r="P40" s="12">
        <v>20</v>
      </c>
      <c r="Q40" s="12">
        <v>61</v>
      </c>
      <c r="R40" s="32"/>
      <c r="S40" s="13"/>
      <c r="T40" s="13"/>
      <c r="U40" s="13"/>
      <c r="V40" s="13"/>
      <c r="W40" s="41"/>
      <c r="X40" s="41"/>
    </row>
    <row r="41" spans="1:24" ht="18.25" customHeight="1" x14ac:dyDescent="0.2">
      <c r="A41" s="129" t="s">
        <v>161</v>
      </c>
      <c r="B41" s="13">
        <v>1</v>
      </c>
      <c r="C41" s="13"/>
      <c r="D41" s="13"/>
      <c r="E41" s="43"/>
      <c r="F41" s="13">
        <v>2</v>
      </c>
      <c r="G41" s="13">
        <v>4</v>
      </c>
      <c r="H41" s="13">
        <v>3</v>
      </c>
      <c r="I41" s="13">
        <v>1</v>
      </c>
      <c r="J41" s="13">
        <v>3</v>
      </c>
      <c r="K41" s="13"/>
      <c r="L41" s="13"/>
      <c r="M41" s="13">
        <v>3</v>
      </c>
      <c r="N41" s="13"/>
      <c r="O41" s="13"/>
      <c r="P41" s="12">
        <v>13</v>
      </c>
      <c r="Q41" s="12">
        <v>52</v>
      </c>
      <c r="R41" s="32"/>
      <c r="S41" s="13"/>
      <c r="T41" s="13"/>
      <c r="U41" s="13"/>
      <c r="V41" s="13"/>
      <c r="W41" s="41"/>
      <c r="X41" s="41"/>
    </row>
    <row r="42" spans="1:24" ht="18.25" customHeight="1" x14ac:dyDescent="0.2">
      <c r="A42" s="28"/>
      <c r="B42" s="13"/>
      <c r="C42" s="13"/>
      <c r="D42" s="13"/>
      <c r="E42" s="43"/>
      <c r="F42" s="13"/>
      <c r="G42" s="13"/>
      <c r="H42" s="13"/>
      <c r="I42" s="13"/>
      <c r="J42" s="13"/>
      <c r="K42" s="13"/>
      <c r="L42" s="13"/>
      <c r="M42" s="13"/>
      <c r="N42" s="13"/>
      <c r="O42" s="13"/>
      <c r="P42" s="12"/>
      <c r="Q42" s="12"/>
      <c r="R42" s="32"/>
      <c r="S42" s="13"/>
      <c r="T42" s="13"/>
      <c r="U42" s="13"/>
      <c r="V42" s="13"/>
      <c r="W42" s="41"/>
      <c r="X42" s="41"/>
    </row>
    <row r="43" spans="1:24" ht="19" customHeight="1" x14ac:dyDescent="0.2">
      <c r="A43" s="22"/>
      <c r="B43" s="23"/>
      <c r="C43" s="23"/>
      <c r="D43" s="23"/>
      <c r="E43" s="33"/>
      <c r="F43" s="23"/>
      <c r="G43" s="23"/>
      <c r="H43" s="23"/>
      <c r="I43" s="23"/>
      <c r="J43" s="23"/>
      <c r="K43" s="23"/>
      <c r="L43" s="23"/>
      <c r="M43" s="23"/>
      <c r="N43" s="23"/>
      <c r="O43" s="23"/>
      <c r="P43" s="23"/>
      <c r="Q43" s="23"/>
      <c r="R43" s="25"/>
      <c r="S43" s="13"/>
      <c r="T43" s="13"/>
      <c r="U43" s="13"/>
      <c r="V43" s="13"/>
      <c r="W43" s="41"/>
      <c r="X43" s="41"/>
    </row>
    <row r="44" spans="1:24" ht="18.25" customHeight="1" x14ac:dyDescent="0.2">
      <c r="A44" s="26" t="s">
        <v>31</v>
      </c>
      <c r="B44" s="35">
        <f t="shared" ref="B44:M44" si="1">SUM(B34:B43)</f>
        <v>8</v>
      </c>
      <c r="C44" s="35">
        <f t="shared" si="1"/>
        <v>1</v>
      </c>
      <c r="D44" s="35">
        <f t="shared" si="1"/>
        <v>1</v>
      </c>
      <c r="E44" s="36">
        <f t="shared" si="1"/>
        <v>0</v>
      </c>
      <c r="F44" s="36">
        <f t="shared" si="1"/>
        <v>19.670000000000002</v>
      </c>
      <c r="G44" s="35">
        <f t="shared" si="1"/>
        <v>22</v>
      </c>
      <c r="H44" s="35">
        <f t="shared" si="1"/>
        <v>18</v>
      </c>
      <c r="I44" s="35">
        <f t="shared" si="1"/>
        <v>13</v>
      </c>
      <c r="J44" s="35">
        <f t="shared" si="1"/>
        <v>20</v>
      </c>
      <c r="K44" s="35">
        <f t="shared" si="1"/>
        <v>11</v>
      </c>
      <c r="L44" s="35">
        <f t="shared" si="1"/>
        <v>5</v>
      </c>
      <c r="M44" s="35">
        <f t="shared" si="1"/>
        <v>17</v>
      </c>
      <c r="N44" s="36">
        <f>(M44*7)/F44</f>
        <v>6.0498220640569391</v>
      </c>
      <c r="O44" s="36">
        <f>SUM(H44+J44+K44)/F44</f>
        <v>2.4911032028469751</v>
      </c>
      <c r="P44" s="116"/>
      <c r="Q44" s="35">
        <f>SUM(Q34:Q43)</f>
        <v>383</v>
      </c>
      <c r="R44" s="116"/>
      <c r="S44" s="13"/>
      <c r="T44" s="13"/>
      <c r="U44" s="13"/>
      <c r="V44" s="13"/>
      <c r="W44" s="41"/>
      <c r="X44" s="41"/>
    </row>
    <row r="45" spans="1:24" ht="18.25" customHeight="1" x14ac:dyDescent="0.2">
      <c r="A45" s="38"/>
      <c r="B45" s="32"/>
      <c r="C45" s="32"/>
      <c r="D45" s="32"/>
      <c r="E45" s="32"/>
      <c r="F45" s="32"/>
      <c r="G45" s="32"/>
      <c r="H45" s="32"/>
      <c r="I45" s="32"/>
      <c r="J45" s="32"/>
      <c r="K45" s="32"/>
      <c r="L45" s="32"/>
      <c r="M45" s="32"/>
      <c r="N45" s="32"/>
      <c r="O45" s="32"/>
      <c r="P45" s="32"/>
      <c r="Q45" s="32"/>
      <c r="R45" s="32"/>
      <c r="S45" s="13"/>
      <c r="T45" s="13"/>
      <c r="U45" s="13"/>
      <c r="V45" s="13"/>
      <c r="W45" s="41"/>
      <c r="X45" s="41"/>
    </row>
    <row r="46" spans="1:24" ht="18.25" customHeight="1" x14ac:dyDescent="0.2">
      <c r="A46" s="28"/>
      <c r="B46" s="13"/>
      <c r="C46" s="13"/>
      <c r="D46" s="13"/>
      <c r="E46" s="13"/>
      <c r="F46" s="13"/>
      <c r="G46" s="13"/>
      <c r="H46" s="13"/>
      <c r="I46" s="13"/>
      <c r="J46" s="13"/>
      <c r="K46" s="13"/>
      <c r="L46" s="13"/>
      <c r="M46" s="13"/>
      <c r="N46" s="13"/>
      <c r="O46" s="13"/>
      <c r="P46" s="13"/>
      <c r="Q46" s="13"/>
      <c r="R46" s="13"/>
      <c r="S46" s="13"/>
      <c r="T46" s="13"/>
      <c r="U46" s="13"/>
      <c r="V46" s="13"/>
      <c r="W46" s="13"/>
      <c r="X46" s="38"/>
    </row>
    <row r="47" spans="1:24" ht="21" customHeight="1" x14ac:dyDescent="0.2">
      <c r="A47" s="200" t="s">
        <v>122</v>
      </c>
      <c r="B47" s="202"/>
      <c r="C47" s="202"/>
      <c r="D47" s="202"/>
      <c r="E47" s="202"/>
      <c r="F47" s="202"/>
      <c r="G47" s="202"/>
      <c r="H47" s="202"/>
      <c r="I47" s="202"/>
      <c r="J47" s="202"/>
      <c r="K47" s="202"/>
      <c r="L47" s="202"/>
      <c r="M47" s="202"/>
      <c r="N47" s="202"/>
      <c r="O47" s="202"/>
      <c r="P47" s="202"/>
      <c r="Q47" s="202"/>
      <c r="R47" s="202"/>
      <c r="S47" s="13"/>
      <c r="T47" s="13"/>
      <c r="U47" s="13"/>
      <c r="V47" s="13"/>
      <c r="W47" s="13"/>
      <c r="X47" s="38"/>
    </row>
    <row r="48" spans="1:24" ht="18.25" customHeight="1" x14ac:dyDescent="0.2">
      <c r="A48" s="21" t="s">
        <v>32</v>
      </c>
      <c r="B48" s="13"/>
      <c r="C48" s="13"/>
      <c r="D48" s="13"/>
      <c r="E48" s="13"/>
      <c r="F48" s="13"/>
      <c r="G48" s="13"/>
      <c r="H48" s="13"/>
      <c r="I48" s="13"/>
      <c r="J48" s="13"/>
      <c r="K48" s="13"/>
      <c r="L48" s="13"/>
      <c r="M48" s="13"/>
      <c r="N48" s="13"/>
      <c r="O48" s="13"/>
      <c r="P48" s="13"/>
      <c r="Q48" s="13"/>
      <c r="R48" s="13"/>
      <c r="S48" s="13"/>
      <c r="T48" s="13"/>
      <c r="U48" s="13"/>
      <c r="V48" s="13"/>
      <c r="W48" s="13"/>
      <c r="X48" s="38"/>
    </row>
    <row r="49" spans="1:24" ht="18.25" customHeight="1" x14ac:dyDescent="0.2">
      <c r="A49" s="29" t="s">
        <v>6</v>
      </c>
      <c r="B49" s="16" t="s">
        <v>33</v>
      </c>
      <c r="C49" s="16" t="s">
        <v>34</v>
      </c>
      <c r="D49" s="16" t="s">
        <v>35</v>
      </c>
      <c r="E49" s="16" t="s">
        <v>36</v>
      </c>
      <c r="F49" s="16" t="s">
        <v>37</v>
      </c>
      <c r="G49" s="16" t="s">
        <v>8</v>
      </c>
      <c r="H49" s="16" t="s">
        <v>9</v>
      </c>
      <c r="I49" s="16" t="s">
        <v>14</v>
      </c>
      <c r="J49" s="16" t="s">
        <v>15</v>
      </c>
      <c r="K49" s="16" t="s">
        <v>16</v>
      </c>
      <c r="L49" s="16" t="s">
        <v>38</v>
      </c>
      <c r="M49" s="16" t="s">
        <v>39</v>
      </c>
      <c r="N49" s="16" t="s">
        <v>40</v>
      </c>
      <c r="O49" s="16" t="s">
        <v>41</v>
      </c>
      <c r="P49" s="16" t="s">
        <v>7</v>
      </c>
      <c r="Q49" s="16" t="s">
        <v>42</v>
      </c>
      <c r="R49" s="30"/>
      <c r="S49" s="13"/>
      <c r="T49" s="13"/>
      <c r="U49" s="13"/>
      <c r="V49" s="13"/>
      <c r="W49" s="13"/>
      <c r="X49" s="38"/>
    </row>
    <row r="50" spans="1:24" ht="19" customHeight="1" x14ac:dyDescent="0.2">
      <c r="A50" s="126" t="s">
        <v>30</v>
      </c>
      <c r="B50" s="19">
        <v>1</v>
      </c>
      <c r="C50" s="116"/>
      <c r="D50" s="116"/>
      <c r="E50" s="116"/>
      <c r="F50" s="19">
        <v>1</v>
      </c>
      <c r="G50" s="19">
        <v>1</v>
      </c>
      <c r="H50" s="19">
        <v>3</v>
      </c>
      <c r="I50" s="19"/>
      <c r="J50" s="19"/>
      <c r="K50" s="116"/>
      <c r="L50" s="19"/>
      <c r="M50" s="116">
        <v>1</v>
      </c>
      <c r="N50" s="116"/>
      <c r="O50" s="116"/>
      <c r="P50" s="19"/>
      <c r="Q50" s="35">
        <v>17</v>
      </c>
      <c r="R50" s="35"/>
      <c r="S50" s="13"/>
      <c r="T50" s="13"/>
      <c r="U50" s="13"/>
      <c r="V50" s="13"/>
      <c r="W50" s="13"/>
      <c r="X50" s="38"/>
    </row>
    <row r="51" spans="1:24" ht="19" customHeight="1" x14ac:dyDescent="0.2">
      <c r="A51" s="129" t="s">
        <v>130</v>
      </c>
      <c r="B51" s="14">
        <v>1</v>
      </c>
      <c r="C51" s="32"/>
      <c r="D51" s="32"/>
      <c r="E51" s="32"/>
      <c r="F51" s="14">
        <v>0.33</v>
      </c>
      <c r="G51" s="14"/>
      <c r="H51" s="14"/>
      <c r="I51" s="32"/>
      <c r="J51" s="14"/>
      <c r="K51" s="32"/>
      <c r="L51" s="32"/>
      <c r="M51" s="14"/>
      <c r="N51" s="32"/>
      <c r="O51" s="32"/>
      <c r="P51" s="14"/>
      <c r="Q51" s="14">
        <v>3</v>
      </c>
      <c r="R51" s="32"/>
      <c r="S51" s="32"/>
      <c r="T51" s="32"/>
      <c r="U51" s="32"/>
      <c r="V51" s="32"/>
      <c r="W51" s="32"/>
      <c r="X51" s="38"/>
    </row>
    <row r="52" spans="1:24" ht="19" customHeight="1" x14ac:dyDescent="0.2">
      <c r="A52" s="14" t="s">
        <v>133</v>
      </c>
      <c r="B52" s="14">
        <v>1</v>
      </c>
      <c r="C52" s="32"/>
      <c r="D52" s="32"/>
      <c r="E52" s="32"/>
      <c r="F52" s="14">
        <v>1.33</v>
      </c>
      <c r="G52" s="14">
        <v>1</v>
      </c>
      <c r="H52" s="14">
        <v>1</v>
      </c>
      <c r="I52" s="14">
        <v>0</v>
      </c>
      <c r="J52" s="32"/>
      <c r="K52" s="32">
        <v>2</v>
      </c>
      <c r="L52" s="32"/>
      <c r="M52" s="14">
        <v>0</v>
      </c>
      <c r="N52" s="32"/>
      <c r="O52" s="32"/>
      <c r="P52" s="14"/>
      <c r="Q52" s="14">
        <v>22</v>
      </c>
      <c r="R52" s="32"/>
      <c r="S52" s="32"/>
      <c r="T52" s="32"/>
      <c r="U52" s="32"/>
      <c r="V52" s="32"/>
      <c r="W52" s="32"/>
      <c r="X52" s="38"/>
    </row>
    <row r="53" spans="1:24" ht="18.25" customHeight="1" x14ac:dyDescent="0.2">
      <c r="A53" s="130" t="s">
        <v>134</v>
      </c>
      <c r="B53" s="32">
        <v>1</v>
      </c>
      <c r="C53" s="32">
        <v>1</v>
      </c>
      <c r="D53" s="32"/>
      <c r="E53" s="32"/>
      <c r="F53" s="32">
        <v>5</v>
      </c>
      <c r="G53" s="32">
        <v>0</v>
      </c>
      <c r="H53" s="32">
        <v>2</v>
      </c>
      <c r="I53" s="32">
        <v>4</v>
      </c>
      <c r="J53" s="32">
        <v>1</v>
      </c>
      <c r="K53" s="32">
        <v>1</v>
      </c>
      <c r="L53" s="32"/>
      <c r="M53" s="32">
        <v>0</v>
      </c>
      <c r="N53" s="32"/>
      <c r="O53" s="32"/>
      <c r="P53" s="32"/>
      <c r="Q53" s="32">
        <v>72</v>
      </c>
      <c r="R53" s="32"/>
      <c r="S53" s="32"/>
      <c r="T53" s="32"/>
      <c r="U53" s="32"/>
      <c r="V53" s="32"/>
      <c r="W53" s="32"/>
      <c r="X53" s="38"/>
    </row>
    <row r="54" spans="1:24" ht="18.25" customHeight="1" x14ac:dyDescent="0.2">
      <c r="A54" s="130" t="s">
        <v>138</v>
      </c>
      <c r="B54" s="32">
        <v>1</v>
      </c>
      <c r="C54" s="32"/>
      <c r="D54" s="32"/>
      <c r="E54" s="32"/>
      <c r="F54" s="32">
        <v>1</v>
      </c>
      <c r="G54" s="32">
        <v>0</v>
      </c>
      <c r="H54" s="32">
        <v>1</v>
      </c>
      <c r="I54" s="32">
        <v>0</v>
      </c>
      <c r="J54" s="32"/>
      <c r="K54" s="32"/>
      <c r="L54" s="32"/>
      <c r="M54" s="32"/>
      <c r="N54" s="32"/>
      <c r="O54" s="32"/>
      <c r="P54" s="32">
        <v>4</v>
      </c>
      <c r="Q54" s="32">
        <v>12</v>
      </c>
      <c r="R54" s="32"/>
      <c r="S54" s="32"/>
      <c r="T54" s="32"/>
      <c r="U54" s="32"/>
      <c r="V54" s="32"/>
      <c r="W54" s="32"/>
      <c r="X54" s="38"/>
    </row>
    <row r="55" spans="1:24" ht="18.25" customHeight="1" x14ac:dyDescent="0.2">
      <c r="A55" s="130" t="s">
        <v>141</v>
      </c>
      <c r="B55" s="32">
        <v>1</v>
      </c>
      <c r="C55" s="32"/>
      <c r="D55" s="32">
        <v>1</v>
      </c>
      <c r="E55" s="32"/>
      <c r="F55" s="32">
        <v>0</v>
      </c>
      <c r="G55" s="32">
        <v>3</v>
      </c>
      <c r="H55" s="32">
        <v>3</v>
      </c>
      <c r="I55" s="32"/>
      <c r="J55" s="32"/>
      <c r="K55" s="32"/>
      <c r="L55" s="32"/>
      <c r="M55" s="32">
        <v>3</v>
      </c>
      <c r="N55" s="32"/>
      <c r="O55" s="32"/>
      <c r="P55" s="32">
        <v>3</v>
      </c>
      <c r="Q55" s="32">
        <v>14</v>
      </c>
      <c r="R55" s="32"/>
      <c r="S55" s="32"/>
      <c r="T55" s="32"/>
      <c r="U55" s="32"/>
      <c r="V55" s="32"/>
      <c r="W55" s="32"/>
      <c r="X55" s="38"/>
    </row>
    <row r="56" spans="1:24" ht="18.25" customHeight="1" x14ac:dyDescent="0.2">
      <c r="A56" s="129" t="s">
        <v>144</v>
      </c>
      <c r="B56" s="32">
        <v>1</v>
      </c>
      <c r="C56" s="32"/>
      <c r="D56" s="32"/>
      <c r="E56" s="32"/>
      <c r="F56" s="32">
        <v>1.33</v>
      </c>
      <c r="G56" s="32">
        <v>2</v>
      </c>
      <c r="H56" s="32">
        <v>1</v>
      </c>
      <c r="I56" s="32">
        <v>1</v>
      </c>
      <c r="J56" s="32">
        <v>1</v>
      </c>
      <c r="K56" s="32">
        <v>2</v>
      </c>
      <c r="L56" s="32"/>
      <c r="M56" s="32">
        <v>0</v>
      </c>
      <c r="N56" s="32"/>
      <c r="O56" s="32"/>
      <c r="P56" s="32"/>
      <c r="Q56" s="32">
        <v>42</v>
      </c>
      <c r="R56" s="32"/>
      <c r="S56" s="32"/>
      <c r="T56" s="32"/>
      <c r="U56" s="32"/>
      <c r="V56" s="32"/>
      <c r="W56" s="32"/>
      <c r="X56" s="38"/>
    </row>
    <row r="57" spans="1:24" ht="18.25" customHeight="1" x14ac:dyDescent="0.2">
      <c r="A57" s="129" t="s">
        <v>147</v>
      </c>
      <c r="B57" s="32">
        <v>1</v>
      </c>
      <c r="C57" s="32"/>
      <c r="D57" s="32"/>
      <c r="E57" s="32"/>
      <c r="F57" s="32">
        <v>0.33</v>
      </c>
      <c r="G57" s="32"/>
      <c r="H57" s="32"/>
      <c r="I57" s="32"/>
      <c r="J57" s="32"/>
      <c r="K57" s="32"/>
      <c r="L57" s="32"/>
      <c r="M57" s="32"/>
      <c r="N57" s="32"/>
      <c r="O57" s="32"/>
      <c r="P57" s="32">
        <v>1</v>
      </c>
      <c r="Q57" s="32">
        <v>4</v>
      </c>
      <c r="R57" s="32"/>
      <c r="S57" s="32"/>
      <c r="T57" s="32"/>
      <c r="U57" s="32"/>
      <c r="V57" s="32"/>
      <c r="W57" s="32"/>
      <c r="X57" s="38"/>
    </row>
    <row r="58" spans="1:24" ht="18.25" customHeight="1" x14ac:dyDescent="0.2">
      <c r="A58" s="129" t="s">
        <v>148</v>
      </c>
      <c r="B58" s="32">
        <v>1</v>
      </c>
      <c r="C58" s="32"/>
      <c r="D58" s="32"/>
      <c r="E58" s="32"/>
      <c r="F58" s="32">
        <v>1.67</v>
      </c>
      <c r="G58" s="32">
        <v>1</v>
      </c>
      <c r="H58" s="32">
        <v>1</v>
      </c>
      <c r="I58" s="32"/>
      <c r="J58" s="32">
        <v>2</v>
      </c>
      <c r="K58" s="32"/>
      <c r="L58" s="32"/>
      <c r="M58" s="32">
        <v>0</v>
      </c>
      <c r="N58" s="32"/>
      <c r="O58" s="32"/>
      <c r="P58" s="32">
        <v>9</v>
      </c>
      <c r="Q58" s="32">
        <v>40</v>
      </c>
      <c r="R58" s="32"/>
      <c r="S58" s="32"/>
      <c r="T58" s="32"/>
      <c r="U58" s="32"/>
      <c r="V58" s="32"/>
      <c r="W58" s="32"/>
      <c r="X58" s="38"/>
    </row>
    <row r="59" spans="1:24" ht="18.25" customHeight="1" x14ac:dyDescent="0.25">
      <c r="A59" s="186" t="s">
        <v>164</v>
      </c>
      <c r="B59" s="32">
        <v>1</v>
      </c>
      <c r="C59" s="32"/>
      <c r="D59" s="32"/>
      <c r="E59" s="32"/>
      <c r="F59" s="32">
        <v>2.33</v>
      </c>
      <c r="G59" s="32">
        <v>1</v>
      </c>
      <c r="H59" s="32">
        <v>1</v>
      </c>
      <c r="I59" s="32">
        <v>1</v>
      </c>
      <c r="J59" s="32">
        <v>1</v>
      </c>
      <c r="K59" s="32">
        <v>2</v>
      </c>
      <c r="L59" s="32"/>
      <c r="M59" s="32">
        <v>0</v>
      </c>
      <c r="N59" s="32"/>
      <c r="O59" s="32"/>
      <c r="P59" s="32">
        <v>12</v>
      </c>
      <c r="Q59" s="32">
        <v>38</v>
      </c>
      <c r="R59" s="32"/>
      <c r="S59" s="32"/>
      <c r="T59" s="32"/>
      <c r="U59" s="32"/>
      <c r="V59" s="32"/>
      <c r="W59" s="32"/>
      <c r="X59" s="38"/>
    </row>
    <row r="60" spans="1:24" ht="18.25" customHeight="1" x14ac:dyDescent="0.2">
      <c r="A60" s="38"/>
      <c r="B60" s="32"/>
      <c r="C60" s="32"/>
      <c r="D60" s="32"/>
      <c r="E60" s="32"/>
      <c r="F60" s="32"/>
      <c r="G60" s="32"/>
      <c r="H60" s="32"/>
      <c r="I60" s="32"/>
      <c r="J60" s="32"/>
      <c r="K60" s="32"/>
      <c r="L60" s="32"/>
      <c r="M60" s="32"/>
      <c r="N60" s="32"/>
      <c r="O60" s="32"/>
      <c r="P60" s="32"/>
      <c r="Q60" s="32"/>
      <c r="R60" s="32"/>
      <c r="S60" s="32"/>
      <c r="T60" s="32"/>
      <c r="U60" s="32"/>
      <c r="V60" s="32"/>
      <c r="W60" s="32"/>
      <c r="X60" s="38"/>
    </row>
    <row r="61" spans="1:24" ht="18.25" customHeight="1" x14ac:dyDescent="0.2">
      <c r="A61" s="38"/>
      <c r="B61" s="32"/>
      <c r="C61" s="32"/>
      <c r="D61" s="32"/>
      <c r="E61" s="32"/>
      <c r="F61" s="32"/>
      <c r="G61" s="32"/>
      <c r="H61" s="32"/>
      <c r="I61" s="32"/>
      <c r="J61" s="32"/>
      <c r="K61" s="32"/>
      <c r="L61" s="32"/>
      <c r="M61" s="32"/>
      <c r="N61" s="32"/>
      <c r="O61" s="32"/>
      <c r="P61" s="32"/>
      <c r="Q61" s="32"/>
      <c r="R61" s="32"/>
      <c r="S61" s="32"/>
      <c r="T61" s="32"/>
      <c r="U61" s="32"/>
      <c r="V61" s="32"/>
      <c r="W61" s="32"/>
      <c r="X61" s="38"/>
    </row>
    <row r="62" spans="1:24" ht="18.25" customHeight="1" x14ac:dyDescent="0.2">
      <c r="A62" s="28"/>
      <c r="B62" s="13"/>
      <c r="C62" s="13"/>
      <c r="D62" s="13"/>
      <c r="E62" s="43"/>
      <c r="F62" s="13"/>
      <c r="G62" s="13"/>
      <c r="H62" s="13"/>
      <c r="I62" s="13"/>
      <c r="J62" s="13"/>
      <c r="K62" s="13"/>
      <c r="L62" s="13"/>
      <c r="M62" s="13"/>
      <c r="N62" s="13"/>
      <c r="O62" s="13"/>
      <c r="P62" s="32"/>
      <c r="Q62" s="32"/>
      <c r="R62" s="32"/>
      <c r="S62" s="32"/>
      <c r="T62" s="32"/>
      <c r="U62" s="32"/>
      <c r="V62" s="32"/>
      <c r="W62" s="32"/>
      <c r="X62" s="38"/>
    </row>
    <row r="63" spans="1:24" ht="19" customHeight="1" x14ac:dyDescent="0.2">
      <c r="A63" s="22"/>
      <c r="B63" s="23"/>
      <c r="C63" s="23"/>
      <c r="D63" s="23"/>
      <c r="E63" s="33"/>
      <c r="F63" s="23"/>
      <c r="G63" s="23"/>
      <c r="H63" s="23"/>
      <c r="I63" s="23"/>
      <c r="J63" s="23"/>
      <c r="K63" s="23"/>
      <c r="L63" s="23"/>
      <c r="M63" s="23"/>
      <c r="N63" s="23"/>
      <c r="O63" s="23"/>
      <c r="P63" s="25"/>
      <c r="Q63" s="25"/>
      <c r="R63" s="25"/>
      <c r="S63" s="31"/>
      <c r="T63" s="32"/>
      <c r="U63" s="32"/>
      <c r="V63" s="32"/>
      <c r="W63" s="32"/>
      <c r="X63" s="38"/>
    </row>
    <row r="64" spans="1:24" ht="18.25" customHeight="1" x14ac:dyDescent="0.2">
      <c r="A64" s="26" t="s">
        <v>31</v>
      </c>
      <c r="B64" s="20">
        <f t="shared" ref="B64:M64" si="2">SUM(B50:B63)</f>
        <v>10</v>
      </c>
      <c r="C64" s="20">
        <f t="shared" si="2"/>
        <v>1</v>
      </c>
      <c r="D64" s="20">
        <f t="shared" si="2"/>
        <v>1</v>
      </c>
      <c r="E64" s="35">
        <f t="shared" si="2"/>
        <v>0</v>
      </c>
      <c r="F64" s="36">
        <f t="shared" si="2"/>
        <v>14.32</v>
      </c>
      <c r="G64" s="20">
        <f t="shared" si="2"/>
        <v>9</v>
      </c>
      <c r="H64" s="20">
        <f t="shared" si="2"/>
        <v>13</v>
      </c>
      <c r="I64" s="20">
        <f t="shared" si="2"/>
        <v>6</v>
      </c>
      <c r="J64" s="20">
        <f t="shared" si="2"/>
        <v>5</v>
      </c>
      <c r="K64" s="20">
        <f t="shared" si="2"/>
        <v>7</v>
      </c>
      <c r="L64" s="20">
        <f t="shared" si="2"/>
        <v>0</v>
      </c>
      <c r="M64" s="20">
        <f t="shared" si="2"/>
        <v>4</v>
      </c>
      <c r="N64" s="36">
        <f>(M64*7)/F64</f>
        <v>1.9553072625698324</v>
      </c>
      <c r="O64" s="36">
        <f>SUM(H64+J64+K64)/F64</f>
        <v>1.7458100558659218</v>
      </c>
      <c r="P64" s="20">
        <f>SUM(P50:P63)</f>
        <v>29</v>
      </c>
      <c r="Q64" s="35">
        <f>SUM(Q50:Q63)</f>
        <v>264</v>
      </c>
      <c r="R64" s="116"/>
      <c r="S64" s="32"/>
      <c r="T64" s="32"/>
      <c r="U64" s="32"/>
      <c r="V64" s="32"/>
      <c r="W64" s="32"/>
      <c r="X64" s="38"/>
    </row>
    <row r="65" spans="1:24" ht="18.25" customHeight="1" x14ac:dyDescent="0.2">
      <c r="A65" s="38"/>
      <c r="B65" s="32"/>
      <c r="C65" s="32"/>
      <c r="D65" s="32"/>
      <c r="E65" s="32"/>
      <c r="F65" s="32"/>
      <c r="G65" s="32"/>
      <c r="H65" s="32"/>
      <c r="I65" s="32"/>
      <c r="J65" s="32"/>
      <c r="K65" s="32"/>
      <c r="L65" s="32"/>
      <c r="M65" s="32"/>
      <c r="N65" s="32"/>
      <c r="O65" s="32"/>
      <c r="P65" s="32"/>
      <c r="Q65" s="32"/>
      <c r="R65" s="32"/>
      <c r="S65" s="32"/>
      <c r="T65" s="32"/>
      <c r="U65" s="32"/>
      <c r="V65" s="32"/>
      <c r="W65" s="32"/>
      <c r="X65" s="38"/>
    </row>
    <row r="66" spans="1:24" ht="18.25" customHeight="1" x14ac:dyDescent="0.2">
      <c r="A66" s="38"/>
      <c r="B66" s="32"/>
      <c r="C66" s="32"/>
      <c r="D66" s="32"/>
      <c r="E66" s="32"/>
      <c r="F66" s="32"/>
      <c r="G66" s="32"/>
      <c r="H66" s="32"/>
      <c r="I66" s="32"/>
      <c r="J66" s="32"/>
      <c r="K66" s="32"/>
      <c r="L66" s="32"/>
      <c r="M66" s="32"/>
      <c r="N66" s="32"/>
      <c r="O66" s="32"/>
      <c r="P66" s="32"/>
      <c r="Q66" s="32"/>
      <c r="R66" s="32"/>
      <c r="S66" s="32"/>
      <c r="T66" s="32"/>
      <c r="U66" s="32"/>
      <c r="V66" s="32"/>
      <c r="W66" s="32"/>
      <c r="X66" s="38"/>
    </row>
    <row r="67" spans="1:24" ht="28.25" customHeight="1" x14ac:dyDescent="0.2">
      <c r="A67" s="16" t="s">
        <v>6</v>
      </c>
      <c r="B67" s="16" t="s">
        <v>7</v>
      </c>
      <c r="C67" s="16" t="s">
        <v>8</v>
      </c>
      <c r="D67" s="16" t="s">
        <v>9</v>
      </c>
      <c r="E67" s="16" t="s">
        <v>10</v>
      </c>
      <c r="F67" s="16" t="s">
        <v>11</v>
      </c>
      <c r="G67" s="16" t="s">
        <v>12</v>
      </c>
      <c r="H67" s="16" t="s">
        <v>13</v>
      </c>
      <c r="I67" s="16" t="s">
        <v>14</v>
      </c>
      <c r="J67" s="16" t="s">
        <v>15</v>
      </c>
      <c r="K67" s="16" t="s">
        <v>16</v>
      </c>
      <c r="L67" s="16" t="s">
        <v>17</v>
      </c>
      <c r="M67" s="16" t="s">
        <v>18</v>
      </c>
      <c r="N67" s="16" t="s">
        <v>19</v>
      </c>
      <c r="O67" s="16" t="s">
        <v>20</v>
      </c>
      <c r="P67" s="17" t="s">
        <v>21</v>
      </c>
      <c r="Q67" s="16" t="s">
        <v>22</v>
      </c>
      <c r="R67" s="16" t="s">
        <v>23</v>
      </c>
      <c r="S67" s="16" t="s">
        <v>24</v>
      </c>
      <c r="T67" s="16" t="s">
        <v>25</v>
      </c>
      <c r="U67" s="16" t="s">
        <v>26</v>
      </c>
      <c r="V67" s="16" t="s">
        <v>27</v>
      </c>
      <c r="W67" s="17" t="s">
        <v>28</v>
      </c>
      <c r="X67" s="38"/>
    </row>
    <row r="68" spans="1:24" ht="19" customHeight="1" x14ac:dyDescent="0.2">
      <c r="A68" s="126" t="s">
        <v>30</v>
      </c>
      <c r="B68" s="116"/>
      <c r="C68" s="116"/>
      <c r="D68" s="116"/>
      <c r="E68" s="116"/>
      <c r="F68" s="116"/>
      <c r="G68" s="116"/>
      <c r="H68" s="116"/>
      <c r="I68" s="116"/>
      <c r="J68" s="116"/>
      <c r="K68" s="116"/>
      <c r="L68" s="116"/>
      <c r="M68" s="116"/>
      <c r="N68" s="116"/>
      <c r="O68" s="116"/>
      <c r="P68" s="116"/>
      <c r="Q68" s="116"/>
      <c r="R68" s="116"/>
      <c r="S68" s="116"/>
      <c r="T68" s="19"/>
      <c r="U68" s="116">
        <v>1</v>
      </c>
      <c r="V68" s="35"/>
      <c r="W68" s="35"/>
      <c r="X68" s="38"/>
    </row>
    <row r="69" spans="1:24" ht="18.25" customHeight="1" x14ac:dyDescent="0.2">
      <c r="A69" s="130" t="s">
        <v>134</v>
      </c>
      <c r="B69" s="32"/>
      <c r="C69" s="32"/>
      <c r="D69" s="32"/>
      <c r="E69" s="32"/>
      <c r="F69" s="32"/>
      <c r="G69" s="32"/>
      <c r="H69" s="32"/>
      <c r="I69" s="32"/>
      <c r="J69" s="32"/>
      <c r="K69" s="32"/>
      <c r="L69" s="32"/>
      <c r="M69" s="32"/>
      <c r="N69" s="32"/>
      <c r="O69" s="32"/>
      <c r="P69" s="32"/>
      <c r="Q69" s="32"/>
      <c r="R69" s="32"/>
      <c r="S69" s="32"/>
      <c r="T69" s="32"/>
      <c r="U69" s="32">
        <v>2</v>
      </c>
      <c r="V69" s="13">
        <v>1</v>
      </c>
      <c r="W69" s="13"/>
      <c r="X69" s="38"/>
    </row>
    <row r="70" spans="1:24" ht="19" customHeight="1" x14ac:dyDescent="0.2">
      <c r="A70" s="130" t="s">
        <v>138</v>
      </c>
      <c r="B70" s="32"/>
      <c r="C70" s="32"/>
      <c r="D70" s="32"/>
      <c r="E70" s="32"/>
      <c r="F70" s="32"/>
      <c r="G70" s="32"/>
      <c r="H70" s="32"/>
      <c r="I70" s="32"/>
      <c r="J70" s="32"/>
      <c r="K70" s="32"/>
      <c r="L70" s="32"/>
      <c r="M70" s="32"/>
      <c r="N70" s="32"/>
      <c r="O70" s="32"/>
      <c r="P70" s="32"/>
      <c r="Q70" s="32"/>
      <c r="R70" s="32"/>
      <c r="S70" s="32"/>
      <c r="T70" s="32"/>
      <c r="U70" s="32">
        <v>1</v>
      </c>
      <c r="V70" s="31"/>
      <c r="W70" s="31"/>
      <c r="X70" s="38"/>
    </row>
    <row r="71" spans="1:24" ht="19" customHeight="1" x14ac:dyDescent="0.2">
      <c r="A71" s="38"/>
      <c r="B71" s="32"/>
      <c r="C71" s="32"/>
      <c r="D71" s="32"/>
      <c r="E71" s="32"/>
      <c r="F71" s="32"/>
      <c r="G71" s="32"/>
      <c r="H71" s="32"/>
      <c r="I71" s="32"/>
      <c r="J71" s="32"/>
      <c r="K71" s="32"/>
      <c r="L71" s="32"/>
      <c r="M71" s="32"/>
      <c r="N71" s="32"/>
      <c r="O71" s="32"/>
      <c r="P71" s="32"/>
      <c r="Q71" s="32"/>
      <c r="R71" s="32"/>
      <c r="S71" s="32"/>
      <c r="T71" s="32"/>
      <c r="U71" s="32"/>
      <c r="V71" s="31"/>
      <c r="W71" s="31"/>
      <c r="X71" s="38"/>
    </row>
    <row r="72" spans="1:24" ht="19" customHeight="1" x14ac:dyDescent="0.2">
      <c r="A72" s="38"/>
      <c r="B72" s="32"/>
      <c r="C72" s="32"/>
      <c r="D72" s="32"/>
      <c r="E72" s="32"/>
      <c r="F72" s="32"/>
      <c r="G72" s="32"/>
      <c r="H72" s="32"/>
      <c r="I72" s="32"/>
      <c r="J72" s="32"/>
      <c r="K72" s="32"/>
      <c r="L72" s="32"/>
      <c r="M72" s="32"/>
      <c r="N72" s="32"/>
      <c r="O72" s="32"/>
      <c r="P72" s="32"/>
      <c r="Q72" s="32"/>
      <c r="R72" s="32"/>
      <c r="S72" s="32"/>
      <c r="T72" s="32"/>
      <c r="U72" s="32"/>
      <c r="V72" s="31"/>
      <c r="W72" s="31"/>
      <c r="X72" s="38"/>
    </row>
    <row r="73" spans="1:24" ht="18.25" customHeight="1" x14ac:dyDescent="0.2">
      <c r="A73" s="38"/>
      <c r="B73" s="32"/>
      <c r="C73" s="32"/>
      <c r="D73" s="32"/>
      <c r="E73" s="32"/>
      <c r="F73" s="32"/>
      <c r="G73" s="32"/>
      <c r="H73" s="32"/>
      <c r="I73" s="32"/>
      <c r="J73" s="32"/>
      <c r="K73" s="32"/>
      <c r="L73" s="32"/>
      <c r="M73" s="32"/>
      <c r="N73" s="32"/>
      <c r="O73" s="32"/>
      <c r="P73" s="32"/>
      <c r="Q73" s="32"/>
      <c r="R73" s="32"/>
      <c r="S73" s="32"/>
      <c r="T73" s="32"/>
      <c r="U73" s="32"/>
      <c r="V73" s="13"/>
      <c r="W73" s="13"/>
      <c r="X73" s="38"/>
    </row>
    <row r="74" spans="1:24" ht="18.25" customHeight="1" x14ac:dyDescent="0.2">
      <c r="A74" s="23"/>
      <c r="B74" s="23"/>
      <c r="C74" s="23"/>
      <c r="D74" s="23"/>
      <c r="E74" s="23"/>
      <c r="F74" s="23"/>
      <c r="G74" s="23"/>
      <c r="H74" s="23"/>
      <c r="I74" s="23"/>
      <c r="J74" s="23"/>
      <c r="K74" s="23"/>
      <c r="L74" s="23"/>
      <c r="M74" s="23"/>
      <c r="N74" s="23"/>
      <c r="O74" s="24"/>
      <c r="P74" s="24"/>
      <c r="Q74" s="24"/>
      <c r="R74" s="23"/>
      <c r="S74" s="23"/>
      <c r="T74" s="23"/>
      <c r="U74" s="23"/>
      <c r="V74" s="23"/>
      <c r="W74" s="23"/>
      <c r="X74" s="38"/>
    </row>
    <row r="75" spans="1:24" ht="18.25" customHeight="1" x14ac:dyDescent="0.2">
      <c r="A75" s="20" t="s">
        <v>31</v>
      </c>
      <c r="B75" s="20">
        <f t="shared" ref="B75:N75" si="3">SUM(B68:B74)</f>
        <v>0</v>
      </c>
      <c r="C75" s="20">
        <f t="shared" si="3"/>
        <v>0</v>
      </c>
      <c r="D75" s="20">
        <f t="shared" si="3"/>
        <v>0</v>
      </c>
      <c r="E75" s="20">
        <f t="shared" si="3"/>
        <v>0</v>
      </c>
      <c r="F75" s="20">
        <f t="shared" si="3"/>
        <v>0</v>
      </c>
      <c r="G75" s="20">
        <f t="shared" si="3"/>
        <v>0</v>
      </c>
      <c r="H75" s="20">
        <f t="shared" si="3"/>
        <v>0</v>
      </c>
      <c r="I75" s="20">
        <f t="shared" si="3"/>
        <v>0</v>
      </c>
      <c r="J75" s="20">
        <f t="shared" si="3"/>
        <v>0</v>
      </c>
      <c r="K75" s="20">
        <f t="shared" si="3"/>
        <v>0</v>
      </c>
      <c r="L75" s="20">
        <f t="shared" si="3"/>
        <v>0</v>
      </c>
      <c r="M75" s="20">
        <f t="shared" si="3"/>
        <v>0</v>
      </c>
      <c r="N75" s="20">
        <f t="shared" si="3"/>
        <v>0</v>
      </c>
      <c r="O75" s="27" t="e">
        <f>(D75+J75+K75)/(B75+J75+K75)</f>
        <v>#DIV/0!</v>
      </c>
      <c r="P75" s="27" t="e">
        <f>($D75+$E75+($F75*2)+(G75*3))/$B75</f>
        <v>#DIV/0!</v>
      </c>
      <c r="Q75" s="27" t="e">
        <f>D75/B75</f>
        <v>#DIV/0!</v>
      </c>
      <c r="R75" s="20">
        <f>SUM(R68:R74)</f>
        <v>0</v>
      </c>
      <c r="S75" s="35"/>
      <c r="T75" s="20">
        <f>SUM(T68:T74)</f>
        <v>0</v>
      </c>
      <c r="U75" s="20">
        <f>SUM(U68:U74)</f>
        <v>4</v>
      </c>
      <c r="V75" s="35">
        <f>SUM(V68:V74)</f>
        <v>1</v>
      </c>
      <c r="W75" s="27">
        <f>(U75+V75)/(T75+U75+V75)</f>
        <v>1</v>
      </c>
      <c r="X75" s="38"/>
    </row>
  </sheetData>
  <mergeCells count="2">
    <mergeCell ref="A1:W1"/>
    <mergeCell ref="A47:R47"/>
  </mergeCells>
  <pageMargins left="0.75" right="0.75" top="1" bottom="1" header="0.5" footer="0.5"/>
  <pageSetup orientation="portrait"/>
  <headerFooter>
    <oddHeader>&amp;L&amp;"Geneva,Regular"&amp;10&amp;K000000BrehmVega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5"/>
  <sheetViews>
    <sheetView showGridLines="0" topLeftCell="A5" workbookViewId="0">
      <selection activeCell="A24" sqref="A24"/>
    </sheetView>
  </sheetViews>
  <sheetFormatPr baseColWidth="10" defaultColWidth="8.125" defaultRowHeight="13" customHeight="1" x14ac:dyDescent="0.2"/>
  <cols>
    <col min="1" max="1" width="13" style="6" customWidth="1"/>
    <col min="2" max="2" width="2.125" style="6" customWidth="1"/>
    <col min="3" max="3" width="2" style="6" customWidth="1"/>
    <col min="4" max="4" width="2.375" style="6" bestFit="1" customWidth="1"/>
    <col min="5" max="5" width="3.5" style="6" customWidth="1"/>
    <col min="6" max="10" width="2" style="6" customWidth="1"/>
    <col min="11" max="11" width="2.75" style="6" customWidth="1"/>
    <col min="12" max="12" width="2.625" style="6" customWidth="1"/>
    <col min="13" max="13" width="2.375" style="6" customWidth="1"/>
    <col min="14" max="14" width="3.625" style="6" customWidth="1"/>
    <col min="15" max="15" width="3.375" style="6" bestFit="1" customWidth="1"/>
    <col min="16" max="16" width="5.375" style="6" customWidth="1"/>
    <col min="17" max="17" width="3.375" style="6" bestFit="1" customWidth="1"/>
    <col min="18" max="20" width="2" style="6" customWidth="1"/>
    <col min="21" max="21" width="2.375" style="6" bestFit="1" customWidth="1"/>
    <col min="22" max="22" width="2" style="6" customWidth="1"/>
    <col min="23" max="23" width="4.125" style="6" customWidth="1"/>
    <col min="24" max="24" width="3.625" style="6" customWidth="1"/>
    <col min="25" max="256" width="8.125" customWidth="1"/>
  </cols>
  <sheetData>
    <row r="1" spans="1:24" ht="21" customHeight="1" x14ac:dyDescent="0.2">
      <c r="A1" s="203" t="s">
        <v>45</v>
      </c>
      <c r="B1" s="204"/>
      <c r="C1" s="204"/>
      <c r="D1" s="204"/>
      <c r="E1" s="204"/>
      <c r="F1" s="204"/>
      <c r="G1" s="204"/>
      <c r="H1" s="204"/>
      <c r="I1" s="204"/>
      <c r="J1" s="204"/>
      <c r="K1" s="204"/>
      <c r="L1" s="204"/>
      <c r="M1" s="204"/>
      <c r="N1" s="204"/>
      <c r="O1" s="204"/>
      <c r="P1" s="204"/>
      <c r="Q1" s="204"/>
      <c r="R1" s="204"/>
      <c r="S1" s="204"/>
      <c r="T1" s="204"/>
      <c r="U1" s="204"/>
      <c r="V1" s="204"/>
      <c r="W1" s="204"/>
      <c r="X1" s="32"/>
    </row>
    <row r="2" spans="1:24" ht="18.25" customHeight="1" x14ac:dyDescent="0.2">
      <c r="A2" s="32"/>
      <c r="B2" s="32"/>
      <c r="C2" s="32"/>
      <c r="D2" s="32"/>
      <c r="E2" s="32"/>
      <c r="F2" s="32"/>
      <c r="G2" s="32"/>
      <c r="H2" s="32"/>
      <c r="I2" s="32"/>
      <c r="J2" s="32"/>
      <c r="K2" s="32"/>
      <c r="L2" s="32"/>
      <c r="M2" s="32"/>
      <c r="N2" s="32"/>
      <c r="O2" s="32"/>
      <c r="P2" s="32"/>
      <c r="Q2" s="32"/>
      <c r="R2" s="32"/>
      <c r="S2" s="32"/>
      <c r="T2" s="32"/>
      <c r="U2" s="13"/>
      <c r="V2" s="13"/>
      <c r="W2" s="13"/>
      <c r="X2" s="32"/>
    </row>
    <row r="3" spans="1:24" ht="28.25" customHeight="1" x14ac:dyDescent="0.2">
      <c r="A3" s="16"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29</v>
      </c>
    </row>
    <row r="4" spans="1:24" ht="19" customHeight="1" x14ac:dyDescent="0.2">
      <c r="A4" s="130" t="s">
        <v>130</v>
      </c>
      <c r="B4" s="19">
        <v>1</v>
      </c>
      <c r="C4" s="19">
        <v>0</v>
      </c>
      <c r="D4" s="19">
        <v>0</v>
      </c>
      <c r="E4" s="116"/>
      <c r="F4" s="116"/>
      <c r="G4" s="116"/>
      <c r="H4" s="116"/>
      <c r="I4" s="19">
        <v>1</v>
      </c>
      <c r="J4" s="116"/>
      <c r="K4" s="116"/>
      <c r="L4" s="116"/>
      <c r="M4" s="116"/>
      <c r="N4" s="116"/>
      <c r="O4" s="116"/>
      <c r="P4" s="116"/>
      <c r="Q4" s="116"/>
      <c r="R4" s="116"/>
      <c r="S4" s="116"/>
      <c r="T4" s="116"/>
      <c r="U4" s="116"/>
      <c r="V4" s="19"/>
      <c r="W4" s="116"/>
      <c r="X4" s="116"/>
    </row>
    <row r="5" spans="1:24" ht="19" customHeight="1" x14ac:dyDescent="0.2">
      <c r="A5" s="130" t="s">
        <v>131</v>
      </c>
      <c r="B5" s="14">
        <v>2</v>
      </c>
      <c r="C5" s="14">
        <v>0</v>
      </c>
      <c r="D5" s="14">
        <v>0</v>
      </c>
      <c r="E5" s="32"/>
      <c r="F5" s="32"/>
      <c r="G5" s="32"/>
      <c r="H5" s="32"/>
      <c r="I5" s="14">
        <v>1</v>
      </c>
      <c r="J5" s="32"/>
      <c r="K5" s="32"/>
      <c r="L5" s="32"/>
      <c r="M5" s="32"/>
      <c r="N5" s="32"/>
      <c r="O5" s="32"/>
      <c r="P5" s="32"/>
      <c r="Q5" s="32"/>
      <c r="R5" s="32"/>
      <c r="S5" s="14"/>
      <c r="T5" s="32"/>
      <c r="U5" s="14">
        <v>1</v>
      </c>
      <c r="V5" s="14">
        <v>1</v>
      </c>
      <c r="W5" s="32"/>
      <c r="X5" s="32"/>
    </row>
    <row r="6" spans="1:24" ht="19" customHeight="1" x14ac:dyDescent="0.2">
      <c r="A6" s="133" t="s">
        <v>137</v>
      </c>
      <c r="B6" s="14">
        <v>3</v>
      </c>
      <c r="C6" s="14">
        <v>1</v>
      </c>
      <c r="D6" s="14">
        <v>2</v>
      </c>
      <c r="E6" s="32"/>
      <c r="F6" s="32"/>
      <c r="G6" s="32"/>
      <c r="H6" s="32">
        <v>1</v>
      </c>
      <c r="I6" s="32"/>
      <c r="J6" s="32"/>
      <c r="K6" s="32"/>
      <c r="L6" s="32"/>
      <c r="M6" s="32"/>
      <c r="N6" s="32"/>
      <c r="O6" s="32"/>
      <c r="P6" s="32"/>
      <c r="Q6" s="32"/>
      <c r="R6" s="32"/>
      <c r="S6" s="32"/>
      <c r="T6" s="32">
        <v>2</v>
      </c>
      <c r="U6" s="32">
        <v>3</v>
      </c>
      <c r="V6" s="32">
        <v>1</v>
      </c>
      <c r="W6" s="32"/>
      <c r="X6" s="32"/>
    </row>
    <row r="7" spans="1:24" ht="19" customHeight="1" x14ac:dyDescent="0.2">
      <c r="A7" s="130" t="s">
        <v>138</v>
      </c>
      <c r="B7" s="14">
        <v>2</v>
      </c>
      <c r="C7" s="14">
        <v>2</v>
      </c>
      <c r="D7" s="14">
        <v>1</v>
      </c>
      <c r="E7" s="14"/>
      <c r="F7" s="32"/>
      <c r="G7" s="32"/>
      <c r="H7" s="32">
        <v>2</v>
      </c>
      <c r="I7" s="32"/>
      <c r="J7" s="32"/>
      <c r="K7" s="32"/>
      <c r="L7" s="32"/>
      <c r="M7" s="32"/>
      <c r="N7" s="32"/>
      <c r="O7" s="32"/>
      <c r="P7" s="32"/>
      <c r="Q7" s="32"/>
      <c r="R7" s="32"/>
      <c r="S7" s="32"/>
      <c r="T7" s="32"/>
      <c r="U7" s="14">
        <v>1</v>
      </c>
      <c r="V7" s="32">
        <v>1</v>
      </c>
      <c r="W7" s="32"/>
      <c r="X7" s="32"/>
    </row>
    <row r="8" spans="1:24" ht="19" customHeight="1" x14ac:dyDescent="0.2">
      <c r="A8" s="130" t="s">
        <v>138</v>
      </c>
      <c r="B8" s="14">
        <v>3</v>
      </c>
      <c r="C8" s="14">
        <v>0</v>
      </c>
      <c r="D8" s="14">
        <v>0</v>
      </c>
      <c r="E8" s="32"/>
      <c r="F8" s="32"/>
      <c r="G8" s="32"/>
      <c r="H8" s="32"/>
      <c r="I8" s="32">
        <v>1</v>
      </c>
      <c r="J8" s="32"/>
      <c r="K8" s="32"/>
      <c r="L8" s="32"/>
      <c r="M8" s="32"/>
      <c r="N8" s="32"/>
      <c r="O8" s="32"/>
      <c r="P8" s="32"/>
      <c r="Q8" s="32"/>
      <c r="R8" s="32"/>
      <c r="S8" s="32"/>
      <c r="T8" s="32"/>
      <c r="U8" s="14"/>
      <c r="V8" s="32"/>
      <c r="W8" s="32"/>
      <c r="X8" s="32"/>
    </row>
    <row r="9" spans="1:24" ht="19" customHeight="1" x14ac:dyDescent="0.2">
      <c r="A9" s="130" t="s">
        <v>141</v>
      </c>
      <c r="B9" s="14">
        <v>2</v>
      </c>
      <c r="C9" s="14">
        <v>0</v>
      </c>
      <c r="D9" s="14">
        <v>0</v>
      </c>
      <c r="E9" s="32"/>
      <c r="F9" s="32"/>
      <c r="G9" s="32"/>
      <c r="H9" s="32"/>
      <c r="I9" s="32">
        <v>1</v>
      </c>
      <c r="J9" s="14">
        <v>1</v>
      </c>
      <c r="K9" s="14"/>
      <c r="L9" s="32">
        <v>1</v>
      </c>
      <c r="M9" s="32"/>
      <c r="N9" s="32"/>
      <c r="O9" s="32"/>
      <c r="P9" s="32"/>
      <c r="Q9" s="32"/>
      <c r="R9" s="32"/>
      <c r="S9" s="32"/>
      <c r="T9" s="14">
        <v>1</v>
      </c>
      <c r="U9" s="14">
        <v>2</v>
      </c>
      <c r="V9" s="32"/>
      <c r="W9" s="32"/>
      <c r="X9" s="32"/>
    </row>
    <row r="10" spans="1:24" ht="19" customHeight="1" x14ac:dyDescent="0.2">
      <c r="A10" s="129" t="s">
        <v>145</v>
      </c>
      <c r="B10" s="14">
        <v>4</v>
      </c>
      <c r="C10" s="14">
        <v>0</v>
      </c>
      <c r="D10" s="14">
        <v>1</v>
      </c>
      <c r="E10" s="32"/>
      <c r="F10" s="32"/>
      <c r="G10" s="32"/>
      <c r="H10" s="32"/>
      <c r="I10" s="32">
        <v>2</v>
      </c>
      <c r="J10" s="32"/>
      <c r="K10" s="32"/>
      <c r="L10" s="32"/>
      <c r="M10" s="32"/>
      <c r="N10" s="32"/>
      <c r="O10" s="32"/>
      <c r="P10" s="32"/>
      <c r="Q10" s="32"/>
      <c r="R10" s="32"/>
      <c r="S10" s="32">
        <v>1</v>
      </c>
      <c r="T10" s="32">
        <v>1</v>
      </c>
      <c r="U10" s="32">
        <v>1</v>
      </c>
      <c r="V10" s="14"/>
      <c r="W10" s="32"/>
      <c r="X10" s="32"/>
    </row>
    <row r="11" spans="1:24" ht="19" customHeight="1" x14ac:dyDescent="0.2">
      <c r="A11" s="129" t="s">
        <v>147</v>
      </c>
      <c r="B11" s="14">
        <v>3</v>
      </c>
      <c r="C11" s="14">
        <v>0</v>
      </c>
      <c r="D11" s="14">
        <v>2</v>
      </c>
      <c r="E11" s="32"/>
      <c r="F11" s="32"/>
      <c r="G11" s="32"/>
      <c r="H11" s="32"/>
      <c r="I11" s="32"/>
      <c r="J11" s="32"/>
      <c r="K11" s="32"/>
      <c r="L11" s="32"/>
      <c r="M11" s="32"/>
      <c r="N11" s="32"/>
      <c r="O11" s="32"/>
      <c r="P11" s="32"/>
      <c r="Q11" s="32"/>
      <c r="R11" s="32"/>
      <c r="S11" s="32"/>
      <c r="T11" s="32"/>
      <c r="U11" s="14">
        <v>3</v>
      </c>
      <c r="V11" s="14">
        <v>2</v>
      </c>
      <c r="W11" s="32"/>
      <c r="X11" s="32"/>
    </row>
    <row r="12" spans="1:24" ht="19" customHeight="1" x14ac:dyDescent="0.2">
      <c r="A12" s="174" t="s">
        <v>148</v>
      </c>
      <c r="B12" s="14">
        <v>2</v>
      </c>
      <c r="C12" s="14">
        <v>1</v>
      </c>
      <c r="D12" s="14">
        <v>0</v>
      </c>
      <c r="E12" s="32"/>
      <c r="F12" s="32"/>
      <c r="G12" s="32"/>
      <c r="H12" s="14"/>
      <c r="I12" s="32"/>
      <c r="J12" s="32">
        <v>1</v>
      </c>
      <c r="K12" s="32"/>
      <c r="L12" s="32"/>
      <c r="M12" s="32"/>
      <c r="N12" s="32">
        <v>1</v>
      </c>
      <c r="O12" s="32"/>
      <c r="P12" s="32"/>
      <c r="Q12" s="32"/>
      <c r="R12" s="32">
        <v>1</v>
      </c>
      <c r="S12" s="32"/>
      <c r="T12" s="32"/>
      <c r="U12" s="14">
        <v>2</v>
      </c>
      <c r="V12" s="32">
        <v>2</v>
      </c>
      <c r="W12" s="32"/>
      <c r="X12" s="32"/>
    </row>
    <row r="13" spans="1:24" ht="19" customHeight="1" x14ac:dyDescent="0.2">
      <c r="A13" s="129" t="s">
        <v>149</v>
      </c>
      <c r="B13" s="32">
        <v>4</v>
      </c>
      <c r="C13" s="32">
        <v>1</v>
      </c>
      <c r="D13" s="32">
        <v>0</v>
      </c>
      <c r="E13" s="32"/>
      <c r="F13" s="32"/>
      <c r="G13" s="32"/>
      <c r="H13" s="32"/>
      <c r="I13" s="32"/>
      <c r="J13" s="32"/>
      <c r="K13" s="32"/>
      <c r="L13" s="32"/>
      <c r="M13" s="32"/>
      <c r="N13" s="32">
        <v>3</v>
      </c>
      <c r="O13" s="32"/>
      <c r="P13" s="32"/>
      <c r="Q13" s="32"/>
      <c r="R13" s="32">
        <v>1</v>
      </c>
      <c r="S13" s="32"/>
      <c r="T13" s="32"/>
      <c r="U13" s="14">
        <v>1</v>
      </c>
      <c r="V13" s="14">
        <v>1</v>
      </c>
      <c r="W13" s="32"/>
      <c r="X13" s="32"/>
    </row>
    <row r="14" spans="1:24" ht="19" customHeight="1" x14ac:dyDescent="0.2">
      <c r="A14" s="130" t="s">
        <v>152</v>
      </c>
      <c r="B14" s="14">
        <v>3</v>
      </c>
      <c r="C14" s="14">
        <v>0</v>
      </c>
      <c r="D14" s="14">
        <v>1</v>
      </c>
      <c r="E14" s="32"/>
      <c r="F14" s="32"/>
      <c r="G14" s="32"/>
      <c r="H14" s="32"/>
      <c r="I14" s="14">
        <v>1</v>
      </c>
      <c r="J14" s="14"/>
      <c r="K14" s="32"/>
      <c r="L14" s="32"/>
      <c r="M14" s="32"/>
      <c r="N14" s="32"/>
      <c r="O14" s="32"/>
      <c r="P14" s="32"/>
      <c r="Q14" s="32"/>
      <c r="R14" s="32"/>
      <c r="S14" s="32"/>
      <c r="T14" s="14"/>
      <c r="U14" s="14">
        <v>1</v>
      </c>
      <c r="V14" s="14"/>
      <c r="W14" s="32"/>
      <c r="X14" s="32"/>
    </row>
    <row r="15" spans="1:24" ht="19" customHeight="1" x14ac:dyDescent="0.2">
      <c r="A15" s="177" t="s">
        <v>154</v>
      </c>
      <c r="B15" s="14">
        <v>2</v>
      </c>
      <c r="C15" s="14">
        <v>0</v>
      </c>
      <c r="D15" s="14">
        <v>0</v>
      </c>
      <c r="E15" s="32"/>
      <c r="F15" s="32"/>
      <c r="G15" s="32"/>
      <c r="H15" s="32"/>
      <c r="I15" s="14"/>
      <c r="J15" s="32">
        <v>1</v>
      </c>
      <c r="K15" s="32"/>
      <c r="L15" s="32"/>
      <c r="M15" s="32"/>
      <c r="N15" s="32"/>
      <c r="O15" s="32"/>
      <c r="P15" s="32"/>
      <c r="Q15" s="32"/>
      <c r="R15" s="32">
        <v>1</v>
      </c>
      <c r="S15" s="32">
        <v>1</v>
      </c>
      <c r="T15" s="32"/>
      <c r="U15" s="14"/>
      <c r="V15" s="32"/>
      <c r="W15" s="32"/>
      <c r="X15" s="32"/>
    </row>
    <row r="16" spans="1:24" ht="19" customHeight="1" x14ac:dyDescent="0.2">
      <c r="A16" s="129" t="s">
        <v>154</v>
      </c>
      <c r="B16" s="32">
        <v>3</v>
      </c>
      <c r="C16" s="14">
        <v>0</v>
      </c>
      <c r="D16" s="32">
        <v>1</v>
      </c>
      <c r="E16" s="32">
        <v>1</v>
      </c>
      <c r="F16" s="32"/>
      <c r="G16" s="32"/>
      <c r="H16" s="32">
        <v>2</v>
      </c>
      <c r="I16" s="32"/>
      <c r="J16" s="32"/>
      <c r="K16" s="32"/>
      <c r="L16" s="32"/>
      <c r="M16" s="32"/>
      <c r="N16" s="32"/>
      <c r="O16" s="32"/>
      <c r="P16" s="32"/>
      <c r="Q16" s="32"/>
      <c r="R16" s="32"/>
      <c r="S16" s="32"/>
      <c r="T16" s="32"/>
      <c r="U16" s="32">
        <v>1</v>
      </c>
      <c r="V16" s="32"/>
      <c r="W16" s="32"/>
      <c r="X16" s="32"/>
    </row>
    <row r="17" spans="1:24" ht="18.25" customHeight="1" x14ac:dyDescent="0.2">
      <c r="A17" s="130" t="s">
        <v>159</v>
      </c>
      <c r="B17" s="32">
        <v>3</v>
      </c>
      <c r="C17" s="32">
        <v>1</v>
      </c>
      <c r="D17" s="32">
        <v>0</v>
      </c>
      <c r="E17" s="32"/>
      <c r="F17" s="32"/>
      <c r="G17" s="32"/>
      <c r="H17" s="32"/>
      <c r="I17" s="32">
        <v>1</v>
      </c>
      <c r="J17" s="32">
        <v>1</v>
      </c>
      <c r="K17" s="32"/>
      <c r="L17" s="32"/>
      <c r="M17" s="32"/>
      <c r="N17" s="32"/>
      <c r="O17" s="32"/>
      <c r="P17" s="32"/>
      <c r="Q17" s="32"/>
      <c r="R17" s="32"/>
      <c r="S17" s="32"/>
      <c r="T17" s="32"/>
      <c r="U17" s="32">
        <v>1</v>
      </c>
      <c r="V17" s="32">
        <v>1</v>
      </c>
      <c r="W17" s="32"/>
      <c r="X17" s="32"/>
    </row>
    <row r="18" spans="1:24" ht="18.25" customHeight="1" x14ac:dyDescent="0.2">
      <c r="A18" s="129" t="s">
        <v>161</v>
      </c>
      <c r="B18" s="32">
        <v>3</v>
      </c>
      <c r="C18" s="32">
        <v>0</v>
      </c>
      <c r="D18" s="32">
        <v>0</v>
      </c>
      <c r="E18" s="32"/>
      <c r="F18" s="32"/>
      <c r="G18" s="32"/>
      <c r="H18" s="32">
        <v>1</v>
      </c>
      <c r="I18" s="32"/>
      <c r="J18" s="32"/>
      <c r="K18" s="32"/>
      <c r="L18" s="32"/>
      <c r="M18" s="32"/>
      <c r="N18" s="32"/>
      <c r="O18" s="32"/>
      <c r="P18" s="32"/>
      <c r="Q18" s="32"/>
      <c r="R18" s="32"/>
      <c r="S18" s="32"/>
      <c r="T18" s="32"/>
      <c r="U18" s="32">
        <v>4</v>
      </c>
      <c r="V18" s="32">
        <v>4</v>
      </c>
      <c r="W18" s="32"/>
      <c r="X18" s="32"/>
    </row>
    <row r="19" spans="1:24" ht="18.25" customHeight="1" x14ac:dyDescent="0.25">
      <c r="A19" s="186" t="s">
        <v>164</v>
      </c>
      <c r="B19" s="32">
        <v>2</v>
      </c>
      <c r="C19" s="32">
        <v>0</v>
      </c>
      <c r="D19" s="32">
        <v>1</v>
      </c>
      <c r="E19" s="32"/>
      <c r="F19" s="32"/>
      <c r="G19" s="32"/>
      <c r="H19" s="32"/>
      <c r="I19" s="32"/>
      <c r="J19" s="32"/>
      <c r="K19" s="32"/>
      <c r="L19" s="32"/>
      <c r="M19" s="32"/>
      <c r="N19" s="32"/>
      <c r="O19" s="32"/>
      <c r="P19" s="32"/>
      <c r="Q19" s="32"/>
      <c r="R19" s="32"/>
      <c r="S19" s="32"/>
      <c r="T19" s="32"/>
      <c r="U19" s="32">
        <v>2</v>
      </c>
      <c r="V19" s="32">
        <v>1</v>
      </c>
      <c r="W19" s="32"/>
      <c r="X19" s="32"/>
    </row>
    <row r="20" spans="1:24" ht="18.25" customHeight="1" x14ac:dyDescent="0.2">
      <c r="A20" s="189" t="s">
        <v>147</v>
      </c>
      <c r="B20" s="32">
        <v>3</v>
      </c>
      <c r="C20" s="32">
        <v>1</v>
      </c>
      <c r="D20" s="32">
        <v>1</v>
      </c>
      <c r="E20" s="32"/>
      <c r="F20" s="32"/>
      <c r="G20" s="32"/>
      <c r="H20" s="32">
        <v>1</v>
      </c>
      <c r="I20" s="32"/>
      <c r="J20" s="32"/>
      <c r="K20" s="32"/>
      <c r="L20" s="32"/>
      <c r="M20" s="32"/>
      <c r="N20" s="32"/>
      <c r="O20" s="32"/>
      <c r="P20" s="32"/>
      <c r="Q20" s="32"/>
      <c r="R20" s="32"/>
      <c r="S20" s="32"/>
      <c r="T20" s="32"/>
      <c r="U20" s="32">
        <v>1</v>
      </c>
      <c r="V20" s="32">
        <v>1</v>
      </c>
      <c r="W20" s="32"/>
      <c r="X20" s="32"/>
    </row>
    <row r="21" spans="1:24" ht="18.25" customHeight="1" x14ac:dyDescent="0.2">
      <c r="A21" s="129" t="s">
        <v>154</v>
      </c>
      <c r="B21" s="32">
        <v>2</v>
      </c>
      <c r="C21" s="32">
        <v>1</v>
      </c>
      <c r="D21" s="32">
        <v>1</v>
      </c>
      <c r="E21" s="32"/>
      <c r="F21" s="32"/>
      <c r="G21" s="32"/>
      <c r="H21" s="32">
        <v>2</v>
      </c>
      <c r="I21" s="32"/>
      <c r="J21" s="32"/>
      <c r="K21" s="32"/>
      <c r="L21" s="32">
        <v>1</v>
      </c>
      <c r="M21" s="32"/>
      <c r="N21" s="32"/>
      <c r="O21" s="32"/>
      <c r="P21" s="32"/>
      <c r="Q21" s="32"/>
      <c r="R21" s="32"/>
      <c r="S21" s="32"/>
      <c r="T21" s="32"/>
      <c r="U21" s="32">
        <v>3</v>
      </c>
      <c r="V21" s="32">
        <v>1</v>
      </c>
      <c r="W21" s="32"/>
      <c r="X21" s="32"/>
    </row>
    <row r="22" spans="1:24" ht="18.25" customHeight="1" x14ac:dyDescent="0.2">
      <c r="A22" s="193" t="s">
        <v>170</v>
      </c>
      <c r="B22" s="32">
        <v>1</v>
      </c>
      <c r="C22" s="32">
        <v>0</v>
      </c>
      <c r="D22" s="32">
        <v>0</v>
      </c>
      <c r="E22" s="32"/>
      <c r="F22" s="32"/>
      <c r="G22" s="32"/>
      <c r="H22" s="32"/>
      <c r="I22" s="32">
        <v>1</v>
      </c>
      <c r="J22" s="32">
        <v>1</v>
      </c>
      <c r="K22" s="32"/>
      <c r="L22" s="32"/>
      <c r="M22" s="32"/>
      <c r="N22" s="32"/>
      <c r="O22" s="32"/>
      <c r="P22" s="32"/>
      <c r="Q22" s="32"/>
      <c r="R22" s="32"/>
      <c r="S22" s="32"/>
      <c r="T22" s="32"/>
      <c r="U22" s="32">
        <v>2</v>
      </c>
      <c r="V22" s="32">
        <v>1</v>
      </c>
      <c r="W22" s="32"/>
      <c r="X22" s="32"/>
    </row>
    <row r="23" spans="1:24" ht="18.25" customHeight="1" x14ac:dyDescent="0.2">
      <c r="A23" s="129" t="s">
        <v>154</v>
      </c>
      <c r="B23" s="32">
        <v>2</v>
      </c>
      <c r="C23" s="32">
        <v>0</v>
      </c>
      <c r="D23" s="32">
        <v>0</v>
      </c>
      <c r="E23" s="32"/>
      <c r="F23" s="32"/>
      <c r="G23" s="32"/>
      <c r="H23" s="32"/>
      <c r="I23" s="32">
        <v>2</v>
      </c>
      <c r="J23" s="32"/>
      <c r="K23" s="32"/>
      <c r="L23" s="32"/>
      <c r="M23" s="32"/>
      <c r="N23" s="32"/>
      <c r="O23" s="32"/>
      <c r="P23" s="32"/>
      <c r="Q23" s="32"/>
      <c r="R23" s="32"/>
      <c r="S23" s="32"/>
      <c r="T23" s="32">
        <v>1</v>
      </c>
      <c r="U23" s="32"/>
      <c r="V23" s="32">
        <v>1</v>
      </c>
      <c r="W23" s="32"/>
      <c r="X23" s="32"/>
    </row>
    <row r="24" spans="1:24" ht="18.2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row>
    <row r="25" spans="1:24" ht="18.25" customHeight="1" x14ac:dyDescent="0.2">
      <c r="A25" s="32"/>
      <c r="B25" s="32"/>
      <c r="C25" s="32"/>
      <c r="D25" s="32"/>
      <c r="E25" s="32"/>
      <c r="F25" s="32"/>
      <c r="G25" s="32"/>
      <c r="H25" s="32"/>
      <c r="I25" s="32"/>
      <c r="J25" s="32"/>
      <c r="K25" s="32"/>
      <c r="L25" s="32"/>
      <c r="M25" s="32"/>
      <c r="N25" s="32"/>
      <c r="O25" s="32"/>
      <c r="P25" s="32"/>
      <c r="Q25" s="32"/>
      <c r="R25" s="32"/>
      <c r="S25" s="32"/>
      <c r="T25" s="32"/>
      <c r="U25" s="32"/>
      <c r="V25" s="32"/>
      <c r="W25" s="32"/>
      <c r="X25" s="32"/>
    </row>
    <row r="26" spans="1:24" ht="18.25" customHeight="1" x14ac:dyDescent="0.2">
      <c r="A26" s="32"/>
      <c r="B26" s="32"/>
      <c r="C26" s="32"/>
      <c r="D26" s="32"/>
      <c r="E26" s="32"/>
      <c r="F26" s="32"/>
      <c r="G26" s="32"/>
      <c r="H26" s="32"/>
      <c r="I26" s="32"/>
      <c r="J26" s="32"/>
      <c r="K26" s="32"/>
      <c r="L26" s="32"/>
      <c r="M26" s="32"/>
      <c r="N26" s="32"/>
      <c r="O26" s="32"/>
      <c r="P26" s="32"/>
      <c r="Q26" s="32"/>
      <c r="R26" s="32"/>
      <c r="S26" s="32"/>
      <c r="T26" s="32"/>
      <c r="U26" s="32"/>
      <c r="V26" s="32"/>
      <c r="W26" s="32"/>
      <c r="X26" s="32"/>
    </row>
    <row r="27" spans="1:24" ht="18.25" customHeight="1" x14ac:dyDescent="0.2">
      <c r="A27" s="32"/>
      <c r="B27" s="32"/>
      <c r="C27" s="32"/>
      <c r="D27" s="32"/>
      <c r="E27" s="32"/>
      <c r="F27" s="32"/>
      <c r="G27" s="32"/>
      <c r="H27" s="32"/>
      <c r="I27" s="32"/>
      <c r="J27" s="32"/>
      <c r="K27" s="32"/>
      <c r="L27" s="32"/>
      <c r="M27" s="32"/>
      <c r="N27" s="32"/>
      <c r="O27" s="32"/>
      <c r="P27" s="32"/>
      <c r="Q27" s="32"/>
      <c r="R27" s="32"/>
      <c r="S27" s="32"/>
      <c r="T27" s="32"/>
      <c r="U27" s="32"/>
      <c r="V27" s="32"/>
      <c r="W27" s="32"/>
      <c r="X27" s="32"/>
    </row>
    <row r="28" spans="1:24" ht="18.25" customHeight="1" x14ac:dyDescent="0.2">
      <c r="A28" s="32"/>
      <c r="B28" s="32"/>
      <c r="C28" s="32"/>
      <c r="D28" s="32"/>
      <c r="E28" s="32"/>
      <c r="F28" s="32"/>
      <c r="G28" s="32"/>
      <c r="H28" s="32"/>
      <c r="I28" s="32"/>
      <c r="J28" s="32"/>
      <c r="K28" s="32"/>
      <c r="L28" s="32"/>
      <c r="M28" s="32"/>
      <c r="N28" s="32"/>
      <c r="O28" s="32"/>
      <c r="P28" s="32"/>
      <c r="Q28" s="32"/>
      <c r="R28" s="32"/>
      <c r="S28" s="32"/>
      <c r="T28" s="32"/>
      <c r="U28" s="32"/>
      <c r="V28" s="32"/>
      <c r="W28" s="32"/>
      <c r="X28" s="32"/>
    </row>
    <row r="29" spans="1:24" ht="18.25" customHeight="1" x14ac:dyDescent="0.2">
      <c r="A29" s="32"/>
      <c r="B29" s="32"/>
      <c r="C29" s="32"/>
      <c r="D29" s="32"/>
      <c r="E29" s="32"/>
      <c r="F29" s="32"/>
      <c r="G29" s="32"/>
      <c r="H29" s="32"/>
      <c r="I29" s="32"/>
      <c r="J29" s="32"/>
      <c r="K29" s="32"/>
      <c r="L29" s="32"/>
      <c r="M29" s="32"/>
      <c r="N29" s="32"/>
      <c r="O29" s="32"/>
      <c r="P29" s="32"/>
      <c r="Q29" s="32"/>
      <c r="R29" s="32"/>
      <c r="S29" s="32"/>
      <c r="T29" s="32"/>
      <c r="U29" s="32"/>
      <c r="V29" s="32"/>
      <c r="W29" s="32"/>
      <c r="X29" s="32"/>
    </row>
    <row r="30" spans="1:24" ht="18.25" customHeight="1" x14ac:dyDescent="0.2">
      <c r="A30" s="13"/>
      <c r="B30" s="13"/>
      <c r="C30" s="13"/>
      <c r="D30" s="13"/>
      <c r="E30" s="13"/>
      <c r="F30" s="13"/>
      <c r="G30" s="13"/>
      <c r="H30" s="13"/>
      <c r="I30" s="13"/>
      <c r="J30" s="13"/>
      <c r="K30" s="13"/>
      <c r="L30" s="13"/>
      <c r="M30" s="13"/>
      <c r="N30" s="13"/>
      <c r="O30" s="41"/>
      <c r="P30" s="41"/>
      <c r="Q30" s="41"/>
      <c r="R30" s="13"/>
      <c r="S30" s="13"/>
      <c r="T30" s="13"/>
      <c r="U30" s="13"/>
      <c r="V30" s="13"/>
      <c r="W30" s="13"/>
      <c r="X30" s="32"/>
    </row>
    <row r="31" spans="1:24" ht="18.25" customHeight="1" x14ac:dyDescent="0.2">
      <c r="A31" s="13"/>
      <c r="B31" s="13"/>
      <c r="C31" s="13"/>
      <c r="D31" s="13"/>
      <c r="E31" s="13"/>
      <c r="F31" s="13"/>
      <c r="G31" s="13"/>
      <c r="H31" s="13"/>
      <c r="I31" s="13"/>
      <c r="J31" s="13"/>
      <c r="K31" s="13"/>
      <c r="L31" s="13"/>
      <c r="M31" s="13"/>
      <c r="N31" s="13"/>
      <c r="O31" s="41"/>
      <c r="P31" s="41"/>
      <c r="Q31" s="41"/>
      <c r="R31" s="13"/>
      <c r="S31" s="13"/>
      <c r="T31" s="13"/>
      <c r="U31" s="13"/>
      <c r="V31" s="13"/>
      <c r="W31" s="13"/>
      <c r="X31" s="32"/>
    </row>
    <row r="32" spans="1:24" ht="19" customHeight="1" x14ac:dyDescent="0.2">
      <c r="A32" s="23"/>
      <c r="B32" s="23"/>
      <c r="C32" s="23"/>
      <c r="D32" s="23"/>
      <c r="E32" s="23"/>
      <c r="F32" s="23"/>
      <c r="G32" s="23"/>
      <c r="H32" s="23"/>
      <c r="I32" s="23"/>
      <c r="J32" s="23"/>
      <c r="K32" s="23"/>
      <c r="L32" s="23"/>
      <c r="M32" s="23"/>
      <c r="N32" s="23"/>
      <c r="O32" s="24"/>
      <c r="P32" s="24"/>
      <c r="Q32" s="24"/>
      <c r="R32" s="23"/>
      <c r="S32" s="23"/>
      <c r="T32" s="23"/>
      <c r="U32" s="23"/>
      <c r="V32" s="23"/>
      <c r="W32" s="23"/>
      <c r="X32" s="25"/>
    </row>
    <row r="33" spans="1:24" ht="17" customHeight="1" x14ac:dyDescent="0.2">
      <c r="A33" s="20" t="s">
        <v>31</v>
      </c>
      <c r="B33" s="20">
        <f t="shared" ref="B33:N33" si="0">SUM(B4:B32)</f>
        <v>50</v>
      </c>
      <c r="C33" s="20">
        <f t="shared" si="0"/>
        <v>8</v>
      </c>
      <c r="D33" s="20">
        <f t="shared" si="0"/>
        <v>11</v>
      </c>
      <c r="E33" s="20">
        <f t="shared" si="0"/>
        <v>1</v>
      </c>
      <c r="F33" s="20">
        <f t="shared" si="0"/>
        <v>0</v>
      </c>
      <c r="G33" s="20">
        <f t="shared" si="0"/>
        <v>0</v>
      </c>
      <c r="H33" s="20">
        <f t="shared" si="0"/>
        <v>9</v>
      </c>
      <c r="I33" s="20">
        <f t="shared" si="0"/>
        <v>11</v>
      </c>
      <c r="J33" s="20">
        <f t="shared" si="0"/>
        <v>5</v>
      </c>
      <c r="K33" s="20">
        <f t="shared" si="0"/>
        <v>0</v>
      </c>
      <c r="L33" s="20">
        <f t="shared" si="0"/>
        <v>2</v>
      </c>
      <c r="M33" s="20">
        <f t="shared" si="0"/>
        <v>0</v>
      </c>
      <c r="N33" s="20">
        <f t="shared" si="0"/>
        <v>4</v>
      </c>
      <c r="O33" s="27">
        <f>(D33+J33+K33+N33)/(B33+J33+K33+M33)</f>
        <v>0.36363636363636365</v>
      </c>
      <c r="P33" s="27">
        <f>($D33+$E33+($F33*2)+(G33*3))/$B33</f>
        <v>0.24</v>
      </c>
      <c r="Q33" s="27">
        <f>D33/B33</f>
        <v>0.22</v>
      </c>
      <c r="R33" s="20">
        <f>SUM(R4:R32)</f>
        <v>3</v>
      </c>
      <c r="S33" s="20">
        <f>SUM(S4:S32)</f>
        <v>2</v>
      </c>
      <c r="T33" s="20">
        <f>SUM(T4:T32)</f>
        <v>5</v>
      </c>
      <c r="U33" s="20">
        <f>SUM(U4:U32)</f>
        <v>29</v>
      </c>
      <c r="V33" s="20">
        <f>SUM(V4:V32)</f>
        <v>18</v>
      </c>
      <c r="W33" s="27">
        <f>(U33+V33)/(T33+U33+V33)</f>
        <v>0.90384615384615385</v>
      </c>
      <c r="X33" s="27">
        <f>(D33-G33)/(B33-I33-G33+M33)</f>
        <v>0.28205128205128205</v>
      </c>
    </row>
    <row r="34" spans="1:24" ht="18.2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32"/>
    </row>
    <row r="35" spans="1:24" ht="18.2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32"/>
    </row>
  </sheetData>
  <mergeCells count="1">
    <mergeCell ref="A1:W1"/>
  </mergeCells>
  <pageMargins left="0.75" right="0.75" top="1" bottom="1" header="0.5" footer="0.5"/>
  <pageSetup orientation="portrait"/>
  <headerFooter>
    <oddHeader>&amp;L&amp;"Geneva,Regular"&amp;10&amp;K000000Layrisson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topLeftCell="A11" workbookViewId="0">
      <selection activeCell="A28" sqref="A28"/>
    </sheetView>
  </sheetViews>
  <sheetFormatPr baseColWidth="10" defaultColWidth="8.125" defaultRowHeight="13" customHeight="1" x14ac:dyDescent="0.2"/>
  <cols>
    <col min="1" max="1" width="12.875" style="5" customWidth="1"/>
    <col min="2" max="4" width="2.375" style="5" bestFit="1" customWidth="1"/>
    <col min="5" max="5" width="3.5" style="5" customWidth="1"/>
    <col min="6" max="6" width="4" style="5" customWidth="1"/>
    <col min="7" max="7" width="2" style="5" customWidth="1"/>
    <col min="8" max="8" width="2.5" style="5" bestFit="1" customWidth="1"/>
    <col min="9" max="9" width="2.375" style="5" bestFit="1" customWidth="1"/>
    <col min="10" max="10" width="2" style="5" customWidth="1"/>
    <col min="11" max="11" width="2.75" style="5" customWidth="1"/>
    <col min="12" max="12" width="4.625" style="5" customWidth="1"/>
    <col min="13" max="13" width="2.375" style="5" customWidth="1"/>
    <col min="14" max="14" width="3.375" style="5" bestFit="1" customWidth="1"/>
    <col min="15" max="15" width="4.25" style="5" customWidth="1"/>
    <col min="16" max="16" width="3.5" style="5" customWidth="1"/>
    <col min="17" max="17" width="3.625" style="5" customWidth="1"/>
    <col min="18" max="19" width="2" style="5" customWidth="1"/>
    <col min="20" max="20" width="1.375" style="5" customWidth="1"/>
    <col min="21" max="21" width="2.375" style="5" bestFit="1" customWidth="1"/>
    <col min="22" max="22" width="2" style="5" customWidth="1"/>
    <col min="23" max="23" width="4.125" style="5" bestFit="1" customWidth="1"/>
    <col min="24" max="24" width="3.625" style="5" customWidth="1"/>
    <col min="25" max="256" width="8.125" customWidth="1"/>
  </cols>
  <sheetData>
    <row r="1" spans="1:24" ht="21" customHeight="1" x14ac:dyDescent="0.2">
      <c r="A1" s="45" t="s">
        <v>118</v>
      </c>
      <c r="B1" s="11"/>
      <c r="C1" s="46"/>
      <c r="D1" s="11"/>
      <c r="E1" s="11"/>
      <c r="F1" s="11"/>
      <c r="G1" s="11"/>
      <c r="H1" s="11"/>
      <c r="I1" s="11"/>
      <c r="J1" s="11"/>
      <c r="K1" s="11"/>
      <c r="L1" s="11"/>
      <c r="M1" s="11"/>
      <c r="N1" s="11"/>
      <c r="O1" s="11"/>
      <c r="P1" s="11"/>
      <c r="Q1" s="11"/>
      <c r="R1" s="11"/>
      <c r="S1" s="11"/>
      <c r="T1" s="11"/>
      <c r="U1" s="13"/>
      <c r="V1" s="13"/>
      <c r="W1" s="13"/>
      <c r="X1" s="14"/>
    </row>
    <row r="2" spans="1:24" ht="28.25" customHeight="1" x14ac:dyDescent="0.2">
      <c r="A2" s="16" t="s">
        <v>6</v>
      </c>
      <c r="B2" s="16" t="s">
        <v>7</v>
      </c>
      <c r="C2" s="16" t="s">
        <v>8</v>
      </c>
      <c r="D2" s="16" t="s">
        <v>9</v>
      </c>
      <c r="E2" s="16" t="s">
        <v>10</v>
      </c>
      <c r="F2" s="16" t="s">
        <v>11</v>
      </c>
      <c r="G2" s="16" t="s">
        <v>12</v>
      </c>
      <c r="H2" s="16" t="s">
        <v>13</v>
      </c>
      <c r="I2" s="16" t="s">
        <v>14</v>
      </c>
      <c r="J2" s="16" t="s">
        <v>15</v>
      </c>
      <c r="K2" s="16" t="s">
        <v>16</v>
      </c>
      <c r="L2" s="16" t="s">
        <v>17</v>
      </c>
      <c r="M2" s="16" t="s">
        <v>18</v>
      </c>
      <c r="N2" s="16" t="s">
        <v>19</v>
      </c>
      <c r="O2" s="16" t="s">
        <v>20</v>
      </c>
      <c r="P2" s="17" t="s">
        <v>21</v>
      </c>
      <c r="Q2" s="16" t="s">
        <v>22</v>
      </c>
      <c r="R2" s="16" t="s">
        <v>23</v>
      </c>
      <c r="S2" s="16" t="s">
        <v>24</v>
      </c>
      <c r="T2" s="16" t="s">
        <v>25</v>
      </c>
      <c r="U2" s="16" t="s">
        <v>26</v>
      </c>
      <c r="V2" s="16" t="s">
        <v>27</v>
      </c>
      <c r="W2" s="17" t="s">
        <v>28</v>
      </c>
      <c r="X2" s="16" t="s">
        <v>29</v>
      </c>
    </row>
    <row r="3" spans="1:24" ht="19" customHeight="1" x14ac:dyDescent="0.2">
      <c r="A3" s="19" t="s">
        <v>30</v>
      </c>
      <c r="B3" s="20">
        <v>3</v>
      </c>
      <c r="C3" s="20">
        <v>0</v>
      </c>
      <c r="D3" s="20">
        <v>0</v>
      </c>
      <c r="E3" s="20"/>
      <c r="F3" s="20"/>
      <c r="G3" s="20"/>
      <c r="H3" s="20"/>
      <c r="I3" s="20">
        <v>1</v>
      </c>
      <c r="J3" s="20"/>
      <c r="K3" s="20">
        <v>1</v>
      </c>
      <c r="L3" s="20"/>
      <c r="M3" s="20"/>
      <c r="N3" s="20"/>
      <c r="O3" s="20"/>
      <c r="P3" s="20"/>
      <c r="Q3" s="20"/>
      <c r="R3" s="20"/>
      <c r="S3" s="20"/>
      <c r="T3" s="20"/>
      <c r="U3" s="20"/>
      <c r="V3" s="20">
        <v>3</v>
      </c>
      <c r="W3" s="20"/>
      <c r="X3" s="20"/>
    </row>
    <row r="4" spans="1:24" ht="19" customHeight="1" x14ac:dyDescent="0.2">
      <c r="A4" s="130" t="s">
        <v>131</v>
      </c>
      <c r="B4" s="12">
        <v>1</v>
      </c>
      <c r="C4" s="12">
        <v>0</v>
      </c>
      <c r="D4" s="12">
        <v>1</v>
      </c>
      <c r="E4" s="12">
        <v>1</v>
      </c>
      <c r="F4" s="12"/>
      <c r="G4" s="12"/>
      <c r="H4" s="12"/>
      <c r="I4" s="12"/>
      <c r="J4" s="12"/>
      <c r="K4" s="12"/>
      <c r="L4" s="12"/>
      <c r="M4" s="12"/>
      <c r="N4" s="12"/>
      <c r="O4" s="12"/>
      <c r="P4" s="12"/>
      <c r="Q4" s="12"/>
      <c r="R4" s="12"/>
      <c r="S4" s="12"/>
      <c r="T4" s="12"/>
      <c r="U4" s="12"/>
      <c r="V4" s="12"/>
      <c r="W4" s="12"/>
      <c r="X4" s="12"/>
    </row>
    <row r="5" spans="1:24" ht="19" customHeight="1" x14ac:dyDescent="0.2">
      <c r="A5" s="14" t="s">
        <v>130</v>
      </c>
      <c r="B5" s="12">
        <v>2</v>
      </c>
      <c r="C5" s="12">
        <v>1</v>
      </c>
      <c r="D5" s="12">
        <v>0</v>
      </c>
      <c r="E5" s="12"/>
      <c r="F5" s="12"/>
      <c r="G5" s="12"/>
      <c r="H5" s="12"/>
      <c r="I5" s="12">
        <v>1</v>
      </c>
      <c r="J5" s="12"/>
      <c r="K5" s="12"/>
      <c r="L5" s="12"/>
      <c r="M5" s="12"/>
      <c r="N5" s="12"/>
      <c r="O5" s="12"/>
      <c r="P5" s="12"/>
      <c r="Q5" s="12"/>
      <c r="R5" s="12"/>
      <c r="S5" s="12"/>
      <c r="T5" s="12"/>
      <c r="U5" s="12"/>
      <c r="V5" s="12"/>
      <c r="W5" s="12"/>
      <c r="X5" s="12"/>
    </row>
    <row r="6" spans="1:24" ht="19" customHeight="1" x14ac:dyDescent="0.2">
      <c r="A6" s="130" t="s">
        <v>133</v>
      </c>
      <c r="B6" s="12">
        <v>3</v>
      </c>
      <c r="C6" s="12">
        <v>2</v>
      </c>
      <c r="D6" s="12">
        <v>2</v>
      </c>
      <c r="E6" s="12"/>
      <c r="F6" s="12"/>
      <c r="G6" s="12">
        <v>1</v>
      </c>
      <c r="H6" s="12">
        <v>1</v>
      </c>
      <c r="I6" s="12">
        <v>1</v>
      </c>
      <c r="J6" s="12"/>
      <c r="K6" s="12"/>
      <c r="L6" s="12"/>
      <c r="M6" s="12"/>
      <c r="N6" s="12"/>
      <c r="O6" s="12"/>
      <c r="P6" s="12"/>
      <c r="Q6" s="12"/>
      <c r="R6" s="12"/>
      <c r="S6" s="12"/>
      <c r="T6" s="12"/>
      <c r="U6" s="12">
        <v>2</v>
      </c>
      <c r="V6" s="12">
        <v>2</v>
      </c>
      <c r="W6" s="12"/>
      <c r="X6" s="12"/>
    </row>
    <row r="7" spans="1:24" ht="17" customHeight="1" x14ac:dyDescent="0.2">
      <c r="A7" s="130" t="s">
        <v>134</v>
      </c>
      <c r="B7" s="12">
        <v>3</v>
      </c>
      <c r="C7" s="12">
        <v>0</v>
      </c>
      <c r="D7" s="12">
        <v>2</v>
      </c>
      <c r="E7" s="12"/>
      <c r="F7" s="12"/>
      <c r="G7" s="12"/>
      <c r="H7" s="12">
        <v>1</v>
      </c>
      <c r="I7" s="12">
        <v>1</v>
      </c>
      <c r="J7" s="12">
        <v>1</v>
      </c>
      <c r="K7" s="12"/>
      <c r="L7" s="12"/>
      <c r="M7" s="12"/>
      <c r="N7" s="12"/>
      <c r="O7" s="12"/>
      <c r="P7" s="12"/>
      <c r="Q7" s="12"/>
      <c r="R7" s="12">
        <v>1</v>
      </c>
      <c r="S7" s="12"/>
      <c r="T7" s="12"/>
      <c r="U7" s="12">
        <v>3</v>
      </c>
      <c r="V7" s="12"/>
      <c r="W7" s="12"/>
      <c r="X7" s="12"/>
    </row>
    <row r="8" spans="1:24" ht="17" customHeight="1" x14ac:dyDescent="0.2">
      <c r="A8" s="130" t="s">
        <v>134</v>
      </c>
      <c r="B8" s="12">
        <v>3</v>
      </c>
      <c r="C8" s="12">
        <v>2</v>
      </c>
      <c r="D8" s="12">
        <v>2</v>
      </c>
      <c r="E8" s="12">
        <v>1</v>
      </c>
      <c r="F8" s="12">
        <v>1</v>
      </c>
      <c r="G8" s="12"/>
      <c r="H8" s="12">
        <v>2</v>
      </c>
      <c r="I8" s="12"/>
      <c r="J8" s="12"/>
      <c r="K8" s="12"/>
      <c r="L8" s="12"/>
      <c r="M8" s="12"/>
      <c r="N8" s="12"/>
      <c r="O8" s="12"/>
      <c r="P8" s="12"/>
      <c r="Q8" s="12"/>
      <c r="R8" s="12">
        <v>1</v>
      </c>
      <c r="S8" s="12"/>
      <c r="T8" s="12"/>
      <c r="U8" s="12"/>
      <c r="V8" s="12"/>
      <c r="W8" s="12"/>
      <c r="X8" s="12"/>
    </row>
    <row r="9" spans="1:24" ht="19" customHeight="1" x14ac:dyDescent="0.2">
      <c r="A9" s="129" t="s">
        <v>135</v>
      </c>
      <c r="B9" s="12">
        <v>3</v>
      </c>
      <c r="C9" s="12">
        <v>0</v>
      </c>
      <c r="D9" s="12">
        <v>3</v>
      </c>
      <c r="E9" s="12"/>
      <c r="F9" s="12"/>
      <c r="G9" s="12"/>
      <c r="H9" s="12">
        <v>3</v>
      </c>
      <c r="I9" s="12"/>
      <c r="J9" s="12"/>
      <c r="K9" s="12"/>
      <c r="L9" s="12"/>
      <c r="M9" s="12"/>
      <c r="N9" s="12"/>
      <c r="O9" s="12"/>
      <c r="P9" s="12"/>
      <c r="Q9" s="12"/>
      <c r="R9" s="12"/>
      <c r="S9" s="12"/>
      <c r="T9" s="12"/>
      <c r="U9" s="12"/>
      <c r="V9" s="12">
        <v>6</v>
      </c>
      <c r="W9" s="12"/>
      <c r="X9" s="12"/>
    </row>
    <row r="10" spans="1:24" ht="19" customHeight="1" x14ac:dyDescent="0.2">
      <c r="A10" s="130" t="s">
        <v>136</v>
      </c>
      <c r="B10" s="12">
        <v>3</v>
      </c>
      <c r="C10" s="12">
        <v>0</v>
      </c>
      <c r="D10" s="12">
        <v>1</v>
      </c>
      <c r="E10" s="12"/>
      <c r="F10" s="12"/>
      <c r="G10" s="12"/>
      <c r="H10" s="12">
        <v>2</v>
      </c>
      <c r="I10" s="12"/>
      <c r="J10" s="12"/>
      <c r="K10" s="12"/>
      <c r="L10" s="12"/>
      <c r="M10" s="12"/>
      <c r="N10" s="12"/>
      <c r="O10" s="12"/>
      <c r="P10" s="12"/>
      <c r="Q10" s="12"/>
      <c r="R10" s="12"/>
      <c r="S10" s="12">
        <v>1</v>
      </c>
      <c r="T10" s="12"/>
      <c r="U10" s="12"/>
      <c r="V10" s="12"/>
      <c r="W10" s="12"/>
      <c r="X10" s="12"/>
    </row>
    <row r="11" spans="1:24" ht="19" customHeight="1" x14ac:dyDescent="0.2">
      <c r="A11" s="14" t="s">
        <v>137</v>
      </c>
      <c r="B11" s="12">
        <v>4</v>
      </c>
      <c r="C11" s="12">
        <v>0</v>
      </c>
      <c r="D11" s="12">
        <v>1</v>
      </c>
      <c r="E11" s="12"/>
      <c r="F11" s="12">
        <v>1</v>
      </c>
      <c r="G11" s="12"/>
      <c r="H11" s="12">
        <v>1</v>
      </c>
      <c r="I11" s="12"/>
      <c r="J11" s="12"/>
      <c r="K11" s="12"/>
      <c r="L11" s="12"/>
      <c r="M11" s="12"/>
      <c r="N11" s="12"/>
      <c r="O11" s="12"/>
      <c r="P11" s="12"/>
      <c r="Q11" s="12"/>
      <c r="R11" s="12"/>
      <c r="S11" s="12"/>
      <c r="T11" s="12"/>
      <c r="U11" s="12">
        <v>1</v>
      </c>
      <c r="V11" s="12"/>
      <c r="W11" s="12"/>
      <c r="X11" s="12"/>
    </row>
    <row r="12" spans="1:24" ht="19" customHeight="1" x14ac:dyDescent="0.2">
      <c r="A12" s="130" t="s">
        <v>138</v>
      </c>
      <c r="B12" s="12">
        <v>3</v>
      </c>
      <c r="C12" s="12">
        <v>1</v>
      </c>
      <c r="D12" s="12">
        <v>1</v>
      </c>
      <c r="E12" s="12">
        <v>1</v>
      </c>
      <c r="F12" s="12"/>
      <c r="G12" s="12"/>
      <c r="H12" s="12">
        <v>1</v>
      </c>
      <c r="I12" s="12"/>
      <c r="J12" s="12"/>
      <c r="K12" s="12"/>
      <c r="L12" s="12"/>
      <c r="M12" s="12"/>
      <c r="N12" s="12"/>
      <c r="O12" s="12"/>
      <c r="P12" s="12"/>
      <c r="Q12" s="12"/>
      <c r="R12" s="12"/>
      <c r="S12" s="12"/>
      <c r="T12" s="12">
        <v>1</v>
      </c>
      <c r="U12" s="12">
        <v>2</v>
      </c>
      <c r="V12" s="12">
        <v>3</v>
      </c>
      <c r="W12" s="12"/>
      <c r="X12" s="12"/>
    </row>
    <row r="13" spans="1:24" ht="19" customHeight="1" x14ac:dyDescent="0.2">
      <c r="A13" s="130" t="s">
        <v>138</v>
      </c>
      <c r="B13" s="12">
        <v>4</v>
      </c>
      <c r="C13" s="12">
        <v>2</v>
      </c>
      <c r="D13" s="12">
        <v>1</v>
      </c>
      <c r="E13" s="12"/>
      <c r="F13" s="12"/>
      <c r="G13" s="12">
        <v>1</v>
      </c>
      <c r="H13" s="12">
        <v>1</v>
      </c>
      <c r="I13" s="12">
        <v>1</v>
      </c>
      <c r="J13" s="12"/>
      <c r="K13" s="12"/>
      <c r="L13" s="12"/>
      <c r="M13" s="12"/>
      <c r="N13" s="12">
        <v>1</v>
      </c>
      <c r="O13" s="12"/>
      <c r="P13" s="12"/>
      <c r="Q13" s="12"/>
      <c r="R13" s="12"/>
      <c r="S13" s="12"/>
      <c r="T13" s="12"/>
      <c r="U13" s="12">
        <v>3</v>
      </c>
      <c r="V13" s="12"/>
      <c r="W13" s="12"/>
      <c r="X13" s="12"/>
    </row>
    <row r="14" spans="1:24" ht="19" customHeight="1" x14ac:dyDescent="0.2">
      <c r="A14" s="130" t="s">
        <v>141</v>
      </c>
      <c r="B14" s="12">
        <v>3</v>
      </c>
      <c r="C14" s="12">
        <v>2</v>
      </c>
      <c r="D14" s="12">
        <v>2</v>
      </c>
      <c r="E14" s="12"/>
      <c r="F14" s="12"/>
      <c r="G14" s="12">
        <v>1</v>
      </c>
      <c r="H14" s="12">
        <v>3</v>
      </c>
      <c r="I14" s="12"/>
      <c r="J14" s="12"/>
      <c r="K14" s="12">
        <v>1</v>
      </c>
      <c r="L14" s="12"/>
      <c r="M14" s="12"/>
      <c r="N14" s="12"/>
      <c r="O14" s="12"/>
      <c r="P14" s="12"/>
      <c r="Q14" s="12"/>
      <c r="R14" s="12"/>
      <c r="S14" s="12"/>
      <c r="T14" s="12"/>
      <c r="U14" s="12">
        <v>1</v>
      </c>
      <c r="V14" s="12">
        <v>1</v>
      </c>
      <c r="W14" s="12"/>
      <c r="X14" s="12"/>
    </row>
    <row r="15" spans="1:24" ht="19" customHeight="1" x14ac:dyDescent="0.2">
      <c r="A15" s="130" t="s">
        <v>143</v>
      </c>
      <c r="B15" s="12">
        <v>3</v>
      </c>
      <c r="C15" s="12">
        <v>1</v>
      </c>
      <c r="D15" s="12">
        <v>1</v>
      </c>
      <c r="E15" s="12"/>
      <c r="F15" s="12"/>
      <c r="G15" s="12"/>
      <c r="H15" s="12">
        <v>3</v>
      </c>
      <c r="I15" s="12"/>
      <c r="J15" s="12"/>
      <c r="K15" s="12"/>
      <c r="L15" s="12"/>
      <c r="M15" s="12"/>
      <c r="N15" s="12">
        <v>1</v>
      </c>
      <c r="O15" s="12"/>
      <c r="P15" s="12"/>
      <c r="Q15" s="12"/>
      <c r="R15" s="12"/>
      <c r="S15" s="12"/>
      <c r="T15" s="12"/>
      <c r="U15" s="12"/>
      <c r="V15" s="12"/>
      <c r="W15" s="12"/>
      <c r="X15" s="12"/>
    </row>
    <row r="16" spans="1:24" ht="19" customHeight="1" x14ac:dyDescent="0.2">
      <c r="A16" s="129" t="s">
        <v>144</v>
      </c>
      <c r="B16" s="12">
        <v>3</v>
      </c>
      <c r="C16" s="12">
        <v>0</v>
      </c>
      <c r="D16" s="12">
        <v>0</v>
      </c>
      <c r="E16" s="12"/>
      <c r="F16" s="12"/>
      <c r="G16" s="12"/>
      <c r="H16" s="12">
        <v>1</v>
      </c>
      <c r="I16" s="12"/>
      <c r="J16" s="12"/>
      <c r="K16" s="12"/>
      <c r="L16" s="12"/>
      <c r="M16" s="12"/>
      <c r="N16" s="12"/>
      <c r="O16" s="12"/>
      <c r="P16" s="12"/>
      <c r="Q16" s="12"/>
      <c r="R16" s="12"/>
      <c r="S16" s="12"/>
      <c r="T16" s="12">
        <v>1</v>
      </c>
      <c r="U16" s="12">
        <v>1</v>
      </c>
      <c r="V16" s="12">
        <v>1</v>
      </c>
      <c r="W16" s="12"/>
      <c r="X16" s="12"/>
    </row>
    <row r="17" spans="1:24" ht="19" customHeight="1" x14ac:dyDescent="0.2">
      <c r="A17" s="129" t="s">
        <v>147</v>
      </c>
      <c r="B17" s="12">
        <v>2</v>
      </c>
      <c r="C17" s="12">
        <v>0</v>
      </c>
      <c r="D17" s="12">
        <v>1</v>
      </c>
      <c r="E17" s="12"/>
      <c r="F17" s="12"/>
      <c r="G17" s="12"/>
      <c r="H17" s="12">
        <v>1</v>
      </c>
      <c r="I17" s="12">
        <v>1</v>
      </c>
      <c r="J17" s="12"/>
      <c r="K17" s="12"/>
      <c r="L17" s="12"/>
      <c r="M17" s="12"/>
      <c r="N17" s="12"/>
      <c r="O17" s="12"/>
      <c r="P17" s="12"/>
      <c r="Q17" s="12"/>
      <c r="R17" s="12"/>
      <c r="S17" s="12"/>
      <c r="T17" s="12">
        <v>1</v>
      </c>
      <c r="U17" s="12"/>
      <c r="V17" s="12"/>
      <c r="W17" s="12"/>
      <c r="X17" s="12"/>
    </row>
    <row r="18" spans="1:24" ht="19" customHeight="1" x14ac:dyDescent="0.2">
      <c r="A18" s="129" t="s">
        <v>147</v>
      </c>
      <c r="B18" s="12">
        <v>3</v>
      </c>
      <c r="C18" s="12">
        <v>0</v>
      </c>
      <c r="D18" s="12">
        <v>1</v>
      </c>
      <c r="E18" s="12"/>
      <c r="F18" s="12"/>
      <c r="G18" s="12"/>
      <c r="H18" s="12"/>
      <c r="I18" s="12"/>
      <c r="J18" s="12"/>
      <c r="K18" s="12"/>
      <c r="L18" s="12"/>
      <c r="M18" s="12"/>
      <c r="N18" s="12"/>
      <c r="O18" s="12"/>
      <c r="P18" s="12"/>
      <c r="Q18" s="12"/>
      <c r="R18" s="12"/>
      <c r="S18" s="12"/>
      <c r="T18" s="12"/>
      <c r="U18" s="12">
        <v>1</v>
      </c>
      <c r="V18" s="12"/>
      <c r="W18" s="12"/>
      <c r="X18" s="12"/>
    </row>
    <row r="19" spans="1:24" ht="19" customHeight="1" x14ac:dyDescent="0.2">
      <c r="A19" s="129" t="s">
        <v>148</v>
      </c>
      <c r="B19" s="12">
        <v>0</v>
      </c>
      <c r="C19" s="12">
        <v>0</v>
      </c>
      <c r="D19" s="12">
        <v>0</v>
      </c>
      <c r="E19" s="12"/>
      <c r="F19" s="12"/>
      <c r="G19" s="12"/>
      <c r="H19" s="12"/>
      <c r="I19" s="12"/>
      <c r="J19" s="12"/>
      <c r="K19" s="12">
        <v>1</v>
      </c>
      <c r="L19" s="12"/>
      <c r="M19" s="12"/>
      <c r="N19" s="12"/>
      <c r="O19" s="12"/>
      <c r="P19" s="12"/>
      <c r="Q19" s="12"/>
      <c r="R19" s="12"/>
      <c r="S19" s="12"/>
      <c r="T19" s="12"/>
      <c r="U19" s="12"/>
      <c r="V19" s="12"/>
      <c r="W19" s="12"/>
      <c r="X19" s="12"/>
    </row>
    <row r="20" spans="1:24" ht="19" customHeight="1" x14ac:dyDescent="0.2">
      <c r="A20" s="129" t="s">
        <v>149</v>
      </c>
      <c r="B20" s="12">
        <v>3</v>
      </c>
      <c r="C20" s="12">
        <v>0</v>
      </c>
      <c r="D20" s="12">
        <v>1</v>
      </c>
      <c r="E20" s="12"/>
      <c r="F20" s="12"/>
      <c r="G20" s="12"/>
      <c r="H20" s="12"/>
      <c r="I20" s="12">
        <v>1</v>
      </c>
      <c r="J20" s="12">
        <v>1</v>
      </c>
      <c r="K20" s="12"/>
      <c r="L20" s="12"/>
      <c r="M20" s="12"/>
      <c r="N20" s="12"/>
      <c r="O20" s="12"/>
      <c r="P20" s="12"/>
      <c r="Q20" s="12"/>
      <c r="R20" s="12"/>
      <c r="S20" s="47"/>
      <c r="T20" s="47"/>
      <c r="U20" s="12"/>
      <c r="V20" s="12">
        <v>1</v>
      </c>
      <c r="W20" s="12"/>
      <c r="X20" s="12"/>
    </row>
    <row r="21" spans="1:24" ht="19" customHeight="1" x14ac:dyDescent="0.2">
      <c r="A21" s="9" t="s">
        <v>152</v>
      </c>
      <c r="B21" s="12">
        <v>3</v>
      </c>
      <c r="C21" s="12">
        <v>0</v>
      </c>
      <c r="D21" s="12">
        <v>1</v>
      </c>
      <c r="E21" s="12">
        <v>1</v>
      </c>
      <c r="F21" s="12"/>
      <c r="G21" s="12"/>
      <c r="H21" s="12">
        <v>1</v>
      </c>
      <c r="I21" s="12">
        <v>2</v>
      </c>
      <c r="J21" s="12"/>
      <c r="K21" s="12"/>
      <c r="L21" s="12"/>
      <c r="M21" s="12"/>
      <c r="N21" s="12"/>
      <c r="O21" s="12"/>
      <c r="P21" s="12"/>
      <c r="Q21" s="12"/>
      <c r="R21" s="12"/>
      <c r="S21" s="12"/>
      <c r="T21" s="12"/>
      <c r="U21" s="12">
        <v>1</v>
      </c>
      <c r="V21" s="12">
        <v>2</v>
      </c>
      <c r="W21" s="12"/>
      <c r="X21" s="12"/>
    </row>
    <row r="22" spans="1:24" ht="19" customHeight="1" x14ac:dyDescent="0.2">
      <c r="A22" s="14" t="s">
        <v>154</v>
      </c>
      <c r="B22" s="12">
        <v>3</v>
      </c>
      <c r="C22" s="12">
        <v>0</v>
      </c>
      <c r="D22" s="12">
        <v>1</v>
      </c>
      <c r="E22" s="12"/>
      <c r="F22" s="12"/>
      <c r="G22" s="12"/>
      <c r="H22" s="12"/>
      <c r="I22" s="12"/>
      <c r="J22" s="12"/>
      <c r="K22" s="12"/>
      <c r="L22" s="12"/>
      <c r="M22" s="12"/>
      <c r="N22" s="12"/>
      <c r="O22" s="12"/>
      <c r="P22" s="12"/>
      <c r="Q22" s="12"/>
      <c r="R22" s="12"/>
      <c r="S22" s="12"/>
      <c r="T22" s="12"/>
      <c r="U22" s="12"/>
      <c r="V22" s="12">
        <v>10</v>
      </c>
      <c r="W22" s="12"/>
      <c r="X22" s="12"/>
    </row>
    <row r="23" spans="1:24" ht="19" customHeight="1" x14ac:dyDescent="0.2">
      <c r="A23" s="129" t="s">
        <v>154</v>
      </c>
      <c r="B23" s="12">
        <v>1</v>
      </c>
      <c r="C23" s="12">
        <v>0</v>
      </c>
      <c r="D23" s="12">
        <v>0</v>
      </c>
      <c r="E23" s="12"/>
      <c r="F23" s="12"/>
      <c r="G23" s="12"/>
      <c r="H23" s="12"/>
      <c r="I23" s="12">
        <v>1</v>
      </c>
      <c r="J23" s="12"/>
      <c r="K23" s="12"/>
      <c r="L23" s="12"/>
      <c r="M23" s="12"/>
      <c r="N23" s="12"/>
      <c r="O23" s="12"/>
      <c r="P23" s="12"/>
      <c r="Q23" s="12"/>
      <c r="R23" s="12"/>
      <c r="S23" s="12"/>
      <c r="T23" s="12">
        <v>1</v>
      </c>
      <c r="U23" s="12">
        <v>1</v>
      </c>
      <c r="V23" s="12"/>
      <c r="W23" s="12"/>
      <c r="X23" s="12"/>
    </row>
    <row r="24" spans="1:24" ht="19" customHeight="1" x14ac:dyDescent="0.2">
      <c r="A24" s="189" t="s">
        <v>147</v>
      </c>
      <c r="B24" s="12">
        <v>4</v>
      </c>
      <c r="C24" s="12">
        <v>0</v>
      </c>
      <c r="D24" s="12">
        <v>2</v>
      </c>
      <c r="E24" s="12">
        <v>1</v>
      </c>
      <c r="F24" s="12"/>
      <c r="G24" s="12"/>
      <c r="H24" s="12"/>
      <c r="I24" s="12">
        <v>1</v>
      </c>
      <c r="J24" s="12"/>
      <c r="K24" s="12"/>
      <c r="L24" s="12"/>
      <c r="M24" s="12"/>
      <c r="N24" s="12"/>
      <c r="O24" s="12"/>
      <c r="P24" s="12"/>
      <c r="Q24" s="12"/>
      <c r="R24" s="12">
        <v>1</v>
      </c>
      <c r="S24" s="12"/>
      <c r="T24" s="12"/>
      <c r="U24" s="12">
        <v>3</v>
      </c>
      <c r="V24" s="12">
        <v>5</v>
      </c>
      <c r="W24" s="12"/>
      <c r="X24" s="12"/>
    </row>
    <row r="25" spans="1:24" ht="19" customHeight="1" x14ac:dyDescent="0.2">
      <c r="A25" s="129" t="s">
        <v>154</v>
      </c>
      <c r="B25" s="12">
        <v>4</v>
      </c>
      <c r="C25" s="12">
        <v>1</v>
      </c>
      <c r="D25" s="12">
        <v>2</v>
      </c>
      <c r="E25" s="12"/>
      <c r="F25" s="12"/>
      <c r="G25" s="12"/>
      <c r="H25" s="12"/>
      <c r="I25" s="12">
        <v>1</v>
      </c>
      <c r="J25" s="12"/>
      <c r="K25" s="12"/>
      <c r="L25" s="12"/>
      <c r="M25" s="12"/>
      <c r="N25" s="12">
        <v>1</v>
      </c>
      <c r="O25" s="12"/>
      <c r="P25" s="12"/>
      <c r="Q25" s="12"/>
      <c r="R25" s="12">
        <v>1</v>
      </c>
      <c r="S25" s="12"/>
      <c r="T25" s="12">
        <v>1</v>
      </c>
      <c r="U25" s="12">
        <v>2</v>
      </c>
      <c r="V25" s="12">
        <v>1</v>
      </c>
      <c r="W25" s="12"/>
      <c r="X25" s="12"/>
    </row>
    <row r="26" spans="1:24" ht="19" customHeight="1" x14ac:dyDescent="0.2">
      <c r="A26" s="193" t="s">
        <v>170</v>
      </c>
      <c r="B26" s="12">
        <v>2</v>
      </c>
      <c r="C26" s="12">
        <v>0</v>
      </c>
      <c r="D26" s="12">
        <v>1</v>
      </c>
      <c r="E26" s="12"/>
      <c r="F26" s="12"/>
      <c r="G26" s="12"/>
      <c r="H26" s="12"/>
      <c r="I26" s="12">
        <v>1</v>
      </c>
      <c r="J26" s="12">
        <v>1</v>
      </c>
      <c r="K26" s="12"/>
      <c r="L26" s="12"/>
      <c r="M26" s="12"/>
      <c r="N26" s="12"/>
      <c r="O26" s="12"/>
      <c r="P26" s="12"/>
      <c r="Q26" s="12"/>
      <c r="R26" s="12">
        <v>1</v>
      </c>
      <c r="S26" s="47"/>
      <c r="T26" s="12">
        <v>1</v>
      </c>
      <c r="U26" s="12">
        <v>2</v>
      </c>
      <c r="V26" s="12"/>
      <c r="W26" s="12"/>
      <c r="X26" s="12"/>
    </row>
    <row r="27" spans="1:24" ht="19" customHeight="1" x14ac:dyDescent="0.2">
      <c r="A27" s="9" t="s">
        <v>154</v>
      </c>
      <c r="B27" s="12">
        <v>4</v>
      </c>
      <c r="C27" s="12">
        <v>0</v>
      </c>
      <c r="D27" s="12">
        <v>0</v>
      </c>
      <c r="E27" s="12"/>
      <c r="F27" s="12"/>
      <c r="G27" s="12"/>
      <c r="H27" s="12"/>
      <c r="I27" s="12">
        <v>3</v>
      </c>
      <c r="J27" s="12"/>
      <c r="K27" s="12"/>
      <c r="L27" s="12"/>
      <c r="M27" s="12"/>
      <c r="N27" s="12"/>
      <c r="O27" s="12"/>
      <c r="P27" s="12"/>
      <c r="Q27" s="12"/>
      <c r="R27" s="12"/>
      <c r="S27" s="12"/>
      <c r="T27" s="12"/>
      <c r="U27" s="12"/>
      <c r="V27" s="12">
        <v>2</v>
      </c>
      <c r="W27" s="12"/>
      <c r="X27" s="12"/>
    </row>
    <row r="28" spans="1:24" ht="19" customHeight="1" x14ac:dyDescent="0.2">
      <c r="A28" s="9"/>
      <c r="B28" s="12"/>
      <c r="C28" s="12"/>
      <c r="D28" s="12"/>
      <c r="E28" s="12"/>
      <c r="F28" s="12"/>
      <c r="G28" s="12"/>
      <c r="H28" s="12"/>
      <c r="I28" s="12"/>
      <c r="J28" s="12"/>
      <c r="K28" s="12"/>
      <c r="L28" s="12"/>
      <c r="M28" s="12"/>
      <c r="N28" s="12"/>
      <c r="O28" s="12"/>
      <c r="P28" s="12"/>
      <c r="Q28" s="12"/>
      <c r="R28" s="12"/>
      <c r="S28" s="12"/>
      <c r="T28" s="12"/>
      <c r="U28" s="12"/>
      <c r="V28" s="12"/>
      <c r="W28" s="12"/>
      <c r="X28" s="12"/>
    </row>
    <row r="29" spans="1:24" ht="19" customHeight="1" x14ac:dyDescent="0.2">
      <c r="A29" s="14"/>
      <c r="B29" s="13"/>
      <c r="C29" s="13"/>
      <c r="D29" s="13"/>
      <c r="E29" s="13"/>
      <c r="F29" s="13"/>
      <c r="G29" s="13"/>
      <c r="H29" s="13"/>
      <c r="I29" s="13"/>
      <c r="J29" s="13"/>
      <c r="K29" s="13"/>
      <c r="L29" s="13"/>
      <c r="M29" s="13"/>
      <c r="N29" s="13"/>
      <c r="O29" s="41"/>
      <c r="P29" s="41"/>
      <c r="Q29" s="41"/>
      <c r="R29" s="13"/>
      <c r="S29" s="13"/>
      <c r="T29" s="13"/>
      <c r="U29" s="13"/>
      <c r="V29" s="13"/>
      <c r="W29" s="13"/>
      <c r="X29" s="12"/>
    </row>
    <row r="30" spans="1:24" ht="19" customHeight="1" x14ac:dyDescent="0.2">
      <c r="A30" s="9"/>
      <c r="B30" s="13"/>
      <c r="C30" s="13"/>
      <c r="D30" s="13"/>
      <c r="E30" s="13"/>
      <c r="F30" s="13"/>
      <c r="G30" s="13"/>
      <c r="H30" s="13"/>
      <c r="I30" s="13"/>
      <c r="J30" s="13"/>
      <c r="K30" s="13"/>
      <c r="L30" s="13"/>
      <c r="M30" s="13"/>
      <c r="N30" s="13"/>
      <c r="O30" s="41"/>
      <c r="P30" s="41"/>
      <c r="Q30" s="41"/>
      <c r="R30" s="13"/>
      <c r="S30" s="13"/>
      <c r="T30" s="13"/>
      <c r="U30" s="13"/>
      <c r="V30" s="13"/>
      <c r="W30" s="13"/>
      <c r="X30" s="12"/>
    </row>
    <row r="31" spans="1:24" ht="19" customHeight="1" x14ac:dyDescent="0.2">
      <c r="A31" s="23"/>
      <c r="B31" s="23"/>
      <c r="C31" s="23"/>
      <c r="D31" s="23"/>
      <c r="E31" s="23"/>
      <c r="F31" s="23"/>
      <c r="G31" s="23"/>
      <c r="H31" s="23"/>
      <c r="I31" s="23"/>
      <c r="J31" s="23"/>
      <c r="K31" s="23"/>
      <c r="L31" s="23"/>
      <c r="M31" s="23"/>
      <c r="N31" s="23"/>
      <c r="O31" s="24"/>
      <c r="P31" s="24"/>
      <c r="Q31" s="24"/>
      <c r="R31" s="23"/>
      <c r="S31" s="23"/>
      <c r="T31" s="23"/>
      <c r="U31" s="23"/>
      <c r="V31" s="23"/>
      <c r="W31" s="23"/>
      <c r="X31" s="25"/>
    </row>
    <row r="32" spans="1:24" ht="17" customHeight="1" x14ac:dyDescent="0.2">
      <c r="A32" s="20" t="s">
        <v>31</v>
      </c>
      <c r="B32" s="20">
        <f t="shared" ref="B32:N32" si="0">SUM(B3:B31)</f>
        <v>70</v>
      </c>
      <c r="C32" s="20">
        <f t="shared" si="0"/>
        <v>12</v>
      </c>
      <c r="D32" s="20">
        <f t="shared" si="0"/>
        <v>27</v>
      </c>
      <c r="E32" s="20">
        <f t="shared" si="0"/>
        <v>5</v>
      </c>
      <c r="F32" s="20">
        <f t="shared" si="0"/>
        <v>2</v>
      </c>
      <c r="G32" s="20">
        <f t="shared" si="0"/>
        <v>3</v>
      </c>
      <c r="H32" s="20">
        <f t="shared" si="0"/>
        <v>21</v>
      </c>
      <c r="I32" s="20">
        <f t="shared" si="0"/>
        <v>16</v>
      </c>
      <c r="J32" s="20">
        <f t="shared" si="0"/>
        <v>3</v>
      </c>
      <c r="K32" s="20">
        <f t="shared" si="0"/>
        <v>3</v>
      </c>
      <c r="L32" s="20">
        <f t="shared" si="0"/>
        <v>0</v>
      </c>
      <c r="M32" s="20">
        <f t="shared" si="0"/>
        <v>0</v>
      </c>
      <c r="N32" s="20">
        <f t="shared" si="0"/>
        <v>3</v>
      </c>
      <c r="O32" s="27">
        <f>(D32+J32+K32+N32)/(B32+J32+K32+M32)</f>
        <v>0.47368421052631576</v>
      </c>
      <c r="P32" s="27">
        <f>($D32+$E32+($F32*2)+(G32*3))/$B32</f>
        <v>0.6428571428571429</v>
      </c>
      <c r="Q32" s="27">
        <f>D32/B32</f>
        <v>0.38571428571428573</v>
      </c>
      <c r="R32" s="20">
        <f>SUM(R3:R31)</f>
        <v>5</v>
      </c>
      <c r="S32" s="20">
        <f>SUM(S3:S31)</f>
        <v>1</v>
      </c>
      <c r="T32" s="20">
        <f>SUM(T3:T31)</f>
        <v>6</v>
      </c>
      <c r="U32" s="20">
        <f>SUM(U3:U31)</f>
        <v>23</v>
      </c>
      <c r="V32" s="20">
        <f>SUM(V3:V31)</f>
        <v>37</v>
      </c>
      <c r="W32" s="27">
        <f>(U32+V32)/(T32+U32+V32)</f>
        <v>0.90909090909090906</v>
      </c>
      <c r="X32" s="27">
        <f>(D32-G32)/(B32-I32-G32+M32)</f>
        <v>0.47058823529411764</v>
      </c>
    </row>
    <row r="33" spans="1:24" ht="19"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4"/>
    </row>
    <row r="34" spans="1:24" ht="19"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4"/>
    </row>
    <row r="35" spans="1:24" ht="19" customHeight="1" x14ac:dyDescent="0.2">
      <c r="A35" s="12" t="s">
        <v>32</v>
      </c>
      <c r="B35" s="13"/>
      <c r="C35" s="13"/>
      <c r="D35" s="13"/>
      <c r="E35" s="13"/>
      <c r="F35" s="13"/>
      <c r="G35" s="13"/>
      <c r="H35" s="13"/>
      <c r="I35" s="13"/>
      <c r="J35" s="13"/>
      <c r="K35" s="13"/>
      <c r="L35" s="13"/>
      <c r="M35" s="13"/>
      <c r="N35" s="13"/>
      <c r="O35" s="13"/>
      <c r="P35" s="13"/>
      <c r="Q35" s="13"/>
      <c r="R35" s="13"/>
      <c r="S35" s="13"/>
      <c r="T35" s="13"/>
      <c r="U35" s="13"/>
      <c r="V35" s="13"/>
      <c r="W35" s="13"/>
      <c r="X35" s="14"/>
    </row>
    <row r="36" spans="1:24" ht="19" customHeight="1" x14ac:dyDescent="0.2">
      <c r="A36" s="16" t="s">
        <v>6</v>
      </c>
      <c r="B36" s="16" t="s">
        <v>33</v>
      </c>
      <c r="C36" s="16" t="s">
        <v>34</v>
      </c>
      <c r="D36" s="16" t="s">
        <v>35</v>
      </c>
      <c r="E36" s="16" t="s">
        <v>36</v>
      </c>
      <c r="F36" s="16" t="s">
        <v>37</v>
      </c>
      <c r="G36" s="16" t="s">
        <v>9</v>
      </c>
      <c r="H36" s="16" t="s">
        <v>8</v>
      </c>
      <c r="I36" s="16" t="s">
        <v>39</v>
      </c>
      <c r="J36" s="16" t="s">
        <v>14</v>
      </c>
      <c r="K36" s="16" t="s">
        <v>15</v>
      </c>
      <c r="L36" s="16" t="s">
        <v>38</v>
      </c>
      <c r="M36" s="16" t="s">
        <v>47</v>
      </c>
      <c r="N36" s="16" t="s">
        <v>40</v>
      </c>
      <c r="O36" s="16" t="s">
        <v>41</v>
      </c>
      <c r="P36" s="16" t="s">
        <v>7</v>
      </c>
      <c r="Q36" s="16" t="s">
        <v>42</v>
      </c>
      <c r="R36" s="30"/>
      <c r="S36" s="13"/>
      <c r="T36" s="14"/>
      <c r="U36" s="14"/>
      <c r="V36" s="14"/>
      <c r="W36" s="14"/>
      <c r="X36" s="14"/>
    </row>
    <row r="37" spans="1:24" ht="19" customHeight="1" x14ac:dyDescent="0.2">
      <c r="A37" s="19" t="s">
        <v>30</v>
      </c>
      <c r="B37" s="19">
        <v>1</v>
      </c>
      <c r="C37" s="19"/>
      <c r="D37" s="19"/>
      <c r="E37" s="19"/>
      <c r="F37" s="19">
        <v>1</v>
      </c>
      <c r="G37" s="19">
        <v>1</v>
      </c>
      <c r="H37" s="19">
        <v>1</v>
      </c>
      <c r="I37" s="19">
        <v>1</v>
      </c>
      <c r="J37" s="19">
        <v>1</v>
      </c>
      <c r="K37" s="19">
        <v>1</v>
      </c>
      <c r="L37" s="19"/>
      <c r="M37" s="19"/>
      <c r="N37" s="19"/>
      <c r="O37" s="19"/>
      <c r="P37" s="19">
        <v>5</v>
      </c>
      <c r="Q37" s="19">
        <v>23</v>
      </c>
      <c r="R37" s="19"/>
      <c r="S37" s="31"/>
      <c r="T37" s="14"/>
      <c r="U37" s="14"/>
      <c r="V37" s="14"/>
      <c r="W37" s="14"/>
      <c r="X37" s="14"/>
    </row>
    <row r="38" spans="1:24" ht="19" customHeight="1" x14ac:dyDescent="0.2">
      <c r="A38" s="130" t="s">
        <v>158</v>
      </c>
      <c r="B38" s="14">
        <v>1</v>
      </c>
      <c r="C38" s="14"/>
      <c r="D38" s="14"/>
      <c r="E38" s="14"/>
      <c r="F38" s="14">
        <v>1</v>
      </c>
      <c r="G38" s="14">
        <v>0</v>
      </c>
      <c r="H38" s="14">
        <v>0</v>
      </c>
      <c r="I38" s="14">
        <v>0</v>
      </c>
      <c r="J38" s="14">
        <v>1</v>
      </c>
      <c r="K38" s="14">
        <v>0</v>
      </c>
      <c r="L38" s="14"/>
      <c r="M38" s="14"/>
      <c r="N38" s="14"/>
      <c r="O38" s="14"/>
      <c r="P38" s="14">
        <v>4</v>
      </c>
      <c r="Q38" s="14">
        <v>7</v>
      </c>
      <c r="R38" s="14"/>
      <c r="S38" s="31"/>
      <c r="T38" s="14"/>
      <c r="U38" s="14"/>
      <c r="V38" s="14"/>
      <c r="W38" s="14"/>
      <c r="X38" s="14"/>
    </row>
    <row r="39" spans="1:24" ht="19" customHeight="1" x14ac:dyDescent="0.2">
      <c r="A39" s="129" t="s">
        <v>147</v>
      </c>
      <c r="B39" s="14">
        <v>1</v>
      </c>
      <c r="C39" s="14"/>
      <c r="D39" s="14">
        <v>1</v>
      </c>
      <c r="E39" s="14"/>
      <c r="F39" s="14">
        <v>1</v>
      </c>
      <c r="G39" s="14">
        <v>0</v>
      </c>
      <c r="H39" s="14">
        <v>3</v>
      </c>
      <c r="I39" s="14">
        <v>2</v>
      </c>
      <c r="J39" s="14">
        <v>2</v>
      </c>
      <c r="K39" s="14">
        <v>2</v>
      </c>
      <c r="L39" s="14"/>
      <c r="M39" s="14">
        <v>1</v>
      </c>
      <c r="N39" s="14"/>
      <c r="O39" s="14"/>
      <c r="P39" s="14">
        <v>7</v>
      </c>
      <c r="Q39" s="14">
        <v>20</v>
      </c>
      <c r="R39" s="14"/>
      <c r="S39" s="31"/>
      <c r="T39" s="14"/>
      <c r="U39" s="14"/>
      <c r="V39" s="14"/>
      <c r="W39" s="14"/>
      <c r="X39" s="14"/>
    </row>
    <row r="40" spans="1:24" ht="19" customHeight="1" x14ac:dyDescent="0.2">
      <c r="A40" s="129" t="s">
        <v>149</v>
      </c>
      <c r="B40" s="14">
        <v>1</v>
      </c>
      <c r="C40" s="14"/>
      <c r="D40" s="14"/>
      <c r="E40" s="14"/>
      <c r="F40" s="14">
        <v>1</v>
      </c>
      <c r="G40" s="14">
        <v>1</v>
      </c>
      <c r="H40" s="14">
        <v>0</v>
      </c>
      <c r="I40" s="14">
        <v>0</v>
      </c>
      <c r="J40" s="14">
        <v>2</v>
      </c>
      <c r="K40" s="14">
        <v>1</v>
      </c>
      <c r="L40" s="14"/>
      <c r="M40" s="14"/>
      <c r="N40" s="14"/>
      <c r="O40" s="14"/>
      <c r="P40" s="14">
        <v>5</v>
      </c>
      <c r="Q40" s="14">
        <v>13</v>
      </c>
      <c r="R40" s="14"/>
      <c r="S40" s="31"/>
      <c r="T40" s="14"/>
      <c r="U40" s="14"/>
      <c r="V40" s="14"/>
      <c r="W40" s="14"/>
      <c r="X40" s="14"/>
    </row>
    <row r="41" spans="1:24" ht="19" customHeight="1" x14ac:dyDescent="0.2">
      <c r="A41" s="9"/>
      <c r="B41" s="14"/>
      <c r="C41" s="14"/>
      <c r="D41" s="14"/>
      <c r="E41" s="14"/>
      <c r="F41" s="14"/>
      <c r="G41" s="14"/>
      <c r="H41" s="14"/>
      <c r="I41" s="14"/>
      <c r="J41" s="14"/>
      <c r="K41" s="14"/>
      <c r="L41" s="14"/>
      <c r="M41" s="14"/>
      <c r="N41" s="14"/>
      <c r="O41" s="14"/>
      <c r="P41" s="14"/>
      <c r="Q41" s="14"/>
      <c r="R41" s="14"/>
      <c r="S41" s="31"/>
      <c r="T41" s="14"/>
      <c r="U41" s="14"/>
      <c r="V41" s="14"/>
      <c r="W41" s="14"/>
      <c r="X41" s="14"/>
    </row>
    <row r="42" spans="1:24" ht="19" customHeight="1" x14ac:dyDescent="0.2">
      <c r="A42" s="9"/>
      <c r="B42" s="13"/>
      <c r="C42" s="13"/>
      <c r="D42" s="13"/>
      <c r="E42" s="43"/>
      <c r="F42" s="12"/>
      <c r="G42" s="13"/>
      <c r="H42" s="13"/>
      <c r="I42" s="13"/>
      <c r="J42" s="13"/>
      <c r="K42" s="13"/>
      <c r="L42" s="13"/>
      <c r="M42" s="13"/>
      <c r="N42" s="44"/>
      <c r="O42" s="44"/>
      <c r="P42" s="13"/>
      <c r="Q42" s="13"/>
      <c r="R42" s="31"/>
      <c r="S42" s="31"/>
      <c r="T42" s="14"/>
      <c r="U42" s="14"/>
      <c r="V42" s="14"/>
      <c r="W42" s="14"/>
      <c r="X42" s="14"/>
    </row>
    <row r="43" spans="1:24" ht="14" customHeight="1" x14ac:dyDescent="0.2">
      <c r="A43" s="9"/>
      <c r="B43" s="13"/>
      <c r="C43" s="13"/>
      <c r="D43" s="13"/>
      <c r="E43" s="43"/>
      <c r="F43" s="13"/>
      <c r="G43" s="13"/>
      <c r="H43" s="13"/>
      <c r="I43" s="13"/>
      <c r="J43" s="13"/>
      <c r="K43" s="13"/>
      <c r="L43" s="44"/>
      <c r="M43" s="13"/>
      <c r="N43" s="13"/>
      <c r="O43" s="13"/>
      <c r="P43" s="13"/>
      <c r="Q43" s="13"/>
      <c r="R43" s="13"/>
      <c r="S43" s="13"/>
      <c r="T43" s="14"/>
      <c r="U43" s="14"/>
      <c r="V43" s="14"/>
      <c r="W43" s="14"/>
      <c r="X43" s="14"/>
    </row>
    <row r="44" spans="1:24" ht="19" customHeight="1" x14ac:dyDescent="0.2">
      <c r="A44" s="23"/>
      <c r="B44" s="23"/>
      <c r="C44" s="23"/>
      <c r="D44" s="23"/>
      <c r="E44" s="33"/>
      <c r="F44" s="23"/>
      <c r="G44" s="23"/>
      <c r="H44" s="23"/>
      <c r="I44" s="23"/>
      <c r="J44" s="23"/>
      <c r="K44" s="23"/>
      <c r="L44" s="34"/>
      <c r="M44" s="23"/>
      <c r="N44" s="23"/>
      <c r="O44" s="23"/>
      <c r="P44" s="23"/>
      <c r="Q44" s="23"/>
      <c r="R44" s="23"/>
      <c r="S44" s="23"/>
      <c r="T44" s="25"/>
      <c r="U44" s="14"/>
      <c r="V44" s="14"/>
      <c r="W44" s="14"/>
      <c r="X44" s="14"/>
    </row>
    <row r="45" spans="1:24" ht="19" customHeight="1" x14ac:dyDescent="0.2">
      <c r="A45" s="20" t="s">
        <v>31</v>
      </c>
      <c r="B45" s="20">
        <f t="shared" ref="B45:M45" si="1">SUM(B37:B44)</f>
        <v>4</v>
      </c>
      <c r="C45" s="20">
        <f t="shared" si="1"/>
        <v>0</v>
      </c>
      <c r="D45" s="20">
        <f t="shared" si="1"/>
        <v>1</v>
      </c>
      <c r="E45" s="36">
        <f t="shared" si="1"/>
        <v>0</v>
      </c>
      <c r="F45" s="20">
        <f t="shared" si="1"/>
        <v>4</v>
      </c>
      <c r="G45" s="20">
        <f t="shared" si="1"/>
        <v>2</v>
      </c>
      <c r="H45" s="20">
        <f t="shared" si="1"/>
        <v>4</v>
      </c>
      <c r="I45" s="20">
        <f t="shared" si="1"/>
        <v>3</v>
      </c>
      <c r="J45" s="20">
        <f t="shared" si="1"/>
        <v>6</v>
      </c>
      <c r="K45" s="20">
        <f t="shared" si="1"/>
        <v>4</v>
      </c>
      <c r="L45" s="20">
        <f t="shared" si="1"/>
        <v>0</v>
      </c>
      <c r="M45" s="20">
        <f t="shared" si="1"/>
        <v>1</v>
      </c>
      <c r="N45" s="36">
        <f>(I45*7)/F45</f>
        <v>5.25</v>
      </c>
      <c r="O45" s="36">
        <f>SUM(G45+K45+M45)/F45</f>
        <v>1.75</v>
      </c>
      <c r="P45" s="20">
        <f>SUM(P37:P44)</f>
        <v>21</v>
      </c>
      <c r="Q45" s="20">
        <f>SUM(Q37:Q44)</f>
        <v>63</v>
      </c>
      <c r="R45" s="35"/>
      <c r="S45" s="35"/>
      <c r="T45" s="19"/>
      <c r="U45" s="14"/>
      <c r="V45" s="14"/>
      <c r="W45" s="14"/>
      <c r="X45" s="14"/>
    </row>
  </sheetData>
  <pageMargins left="0.75" right="0.75" top="1" bottom="1" header="0.5" footer="0.5"/>
  <pageSetup orientation="portrait"/>
  <headerFooter>
    <oddHeader>&amp;L&amp;"Geneva,Regular"&amp;10&amp;K000000Aleman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85"/>
  <sheetViews>
    <sheetView showGridLines="0" topLeftCell="A41" workbookViewId="0">
      <selection activeCell="W67" sqref="W67"/>
    </sheetView>
  </sheetViews>
  <sheetFormatPr baseColWidth="10" defaultColWidth="8.125" defaultRowHeight="13" customHeight="1" x14ac:dyDescent="0.2"/>
  <cols>
    <col min="1" max="1" width="13" style="5" customWidth="1"/>
    <col min="2" max="2" width="2.125" style="5" customWidth="1"/>
    <col min="3" max="3" width="2" style="5" customWidth="1"/>
    <col min="4" max="4" width="2.375" style="5" bestFit="1" customWidth="1"/>
    <col min="5" max="5" width="3.5" style="5" customWidth="1"/>
    <col min="6" max="6" width="4" style="5" customWidth="1"/>
    <col min="7" max="7" width="2" style="5" customWidth="1"/>
    <col min="8" max="8" width="2.5" style="5" customWidth="1"/>
    <col min="9" max="10" width="2" style="5" customWidth="1"/>
    <col min="11" max="11" width="2.75" style="5" customWidth="1"/>
    <col min="12" max="12" width="3" style="5" customWidth="1"/>
    <col min="13" max="13" width="2.375" style="5" customWidth="1"/>
    <col min="14" max="14" width="3.5" style="5" customWidth="1"/>
    <col min="15" max="17" width="3.625" style="5" customWidth="1"/>
    <col min="18" max="19" width="2" style="5" customWidth="1"/>
    <col min="20" max="20" width="1.375" style="5" customWidth="1"/>
    <col min="21" max="21" width="2.375" style="5" bestFit="1" customWidth="1"/>
    <col min="22" max="22" width="3.125" style="5" bestFit="1" customWidth="1"/>
    <col min="23" max="23" width="5.125" style="5" bestFit="1" customWidth="1"/>
    <col min="24" max="24" width="2.375" style="5" bestFit="1" customWidth="1"/>
    <col min="25" max="25" width="5.25" style="5" bestFit="1" customWidth="1"/>
    <col min="26" max="26" width="3.875" style="5" customWidth="1"/>
    <col min="27" max="256" width="8.125" customWidth="1"/>
  </cols>
  <sheetData>
    <row r="1" spans="1:26" ht="21" customHeight="1" x14ac:dyDescent="0.2">
      <c r="A1" s="10" t="s">
        <v>120</v>
      </c>
      <c r="B1" s="11"/>
      <c r="C1" s="11"/>
      <c r="D1" s="11"/>
      <c r="E1" s="11"/>
      <c r="F1" s="11"/>
      <c r="G1" s="11"/>
      <c r="H1" s="11"/>
      <c r="I1" s="11"/>
      <c r="J1" s="11"/>
      <c r="K1" s="11"/>
      <c r="L1" s="11"/>
      <c r="M1" s="11"/>
      <c r="N1" s="11"/>
      <c r="O1" s="11"/>
      <c r="P1" s="11"/>
      <c r="Q1" s="11"/>
      <c r="R1" s="11"/>
      <c r="S1" s="11"/>
      <c r="T1" s="11"/>
      <c r="U1" s="13"/>
      <c r="V1" s="13"/>
      <c r="W1" s="13"/>
      <c r="X1" s="14"/>
      <c r="Y1" s="14"/>
      <c r="Z1" s="14"/>
    </row>
    <row r="2" spans="1:26" ht="19" customHeight="1" x14ac:dyDescent="0.2">
      <c r="A2" s="38"/>
      <c r="B2" s="14"/>
      <c r="C2" s="14"/>
      <c r="D2" s="14"/>
      <c r="E2" s="31"/>
      <c r="F2" s="14"/>
      <c r="G2" s="14"/>
      <c r="H2" s="14"/>
      <c r="I2" s="14"/>
      <c r="J2" s="14"/>
      <c r="K2" s="14"/>
      <c r="L2" s="14"/>
      <c r="M2" s="14"/>
      <c r="N2" s="14"/>
      <c r="O2" s="14"/>
      <c r="P2" s="14"/>
      <c r="Q2" s="14"/>
      <c r="R2" s="14"/>
      <c r="S2" s="14"/>
      <c r="T2" s="14"/>
      <c r="U2" s="13"/>
      <c r="V2" s="13"/>
      <c r="W2" s="13"/>
      <c r="X2" s="14"/>
      <c r="Y2" s="14"/>
      <c r="Z2" s="14"/>
    </row>
    <row r="3" spans="1:26"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16" t="s">
        <v>49</v>
      </c>
      <c r="Y3" s="48" t="s">
        <v>50</v>
      </c>
      <c r="Z3" s="48" t="s">
        <v>29</v>
      </c>
    </row>
    <row r="4" spans="1:26" ht="19" customHeight="1" x14ac:dyDescent="0.2">
      <c r="A4" s="126" t="s">
        <v>30</v>
      </c>
      <c r="B4" s="19">
        <v>4</v>
      </c>
      <c r="C4" s="19">
        <v>0</v>
      </c>
      <c r="D4" s="19">
        <v>0</v>
      </c>
      <c r="E4" s="19"/>
      <c r="F4" s="19"/>
      <c r="G4" s="19"/>
      <c r="H4" s="19"/>
      <c r="I4" s="19">
        <v>1</v>
      </c>
      <c r="J4" s="19"/>
      <c r="K4" s="19"/>
      <c r="L4" s="19"/>
      <c r="M4" s="19"/>
      <c r="N4" s="19"/>
      <c r="O4" s="19"/>
      <c r="P4" s="19"/>
      <c r="Q4" s="19"/>
      <c r="R4" s="19"/>
      <c r="S4" s="19"/>
      <c r="T4" s="19"/>
      <c r="U4" s="19">
        <v>2</v>
      </c>
      <c r="V4" s="19">
        <v>8</v>
      </c>
      <c r="W4" s="19"/>
      <c r="X4" s="19"/>
      <c r="Y4" s="19">
        <v>2</v>
      </c>
      <c r="Z4" s="19"/>
    </row>
    <row r="5" spans="1:26" ht="19" customHeight="1" x14ac:dyDescent="0.2">
      <c r="A5" s="129" t="s">
        <v>130</v>
      </c>
      <c r="B5" s="14">
        <v>2</v>
      </c>
      <c r="C5" s="14">
        <v>0</v>
      </c>
      <c r="D5" s="14">
        <v>0</v>
      </c>
      <c r="E5" s="14"/>
      <c r="F5" s="14"/>
      <c r="G5" s="14"/>
      <c r="H5" s="14"/>
      <c r="I5" s="14">
        <v>2</v>
      </c>
      <c r="J5" s="14">
        <v>1</v>
      </c>
      <c r="K5" s="14"/>
      <c r="L5" s="14"/>
      <c r="M5" s="14"/>
      <c r="N5" s="14"/>
      <c r="O5" s="14"/>
      <c r="P5" s="14"/>
      <c r="Q5" s="14"/>
      <c r="R5" s="14"/>
      <c r="S5" s="14"/>
      <c r="T5" s="14"/>
      <c r="U5" s="14"/>
      <c r="V5" s="14">
        <v>6</v>
      </c>
      <c r="W5" s="14"/>
      <c r="X5" s="14"/>
      <c r="Y5" s="14"/>
      <c r="Z5" s="14"/>
    </row>
    <row r="6" spans="1:26" ht="19" customHeight="1" x14ac:dyDescent="0.2">
      <c r="A6" s="130" t="s">
        <v>133</v>
      </c>
      <c r="B6" s="14">
        <v>3</v>
      </c>
      <c r="C6" s="14">
        <v>0</v>
      </c>
      <c r="D6" s="14">
        <v>0</v>
      </c>
      <c r="E6" s="14"/>
      <c r="F6" s="14"/>
      <c r="G6" s="14"/>
      <c r="H6" s="14"/>
      <c r="I6" s="14">
        <v>1</v>
      </c>
      <c r="J6" s="14"/>
      <c r="K6" s="14"/>
      <c r="L6" s="14"/>
      <c r="M6" s="14"/>
      <c r="N6" s="14"/>
      <c r="O6" s="14"/>
      <c r="P6" s="14"/>
      <c r="Q6" s="14"/>
      <c r="R6" s="14"/>
      <c r="S6" s="14"/>
      <c r="T6" s="14"/>
      <c r="U6" s="14">
        <v>1</v>
      </c>
      <c r="V6" s="14">
        <v>7</v>
      </c>
      <c r="W6" s="14"/>
      <c r="X6" s="14">
        <v>2</v>
      </c>
      <c r="Y6" s="14">
        <v>1</v>
      </c>
      <c r="Z6" s="14"/>
    </row>
    <row r="7" spans="1:26" ht="19" customHeight="1" x14ac:dyDescent="0.2">
      <c r="A7" s="130" t="s">
        <v>134</v>
      </c>
      <c r="B7" s="14">
        <v>4</v>
      </c>
      <c r="C7" s="14">
        <v>0</v>
      </c>
      <c r="D7" s="14">
        <v>1</v>
      </c>
      <c r="E7" s="14"/>
      <c r="F7" s="14"/>
      <c r="G7" s="14"/>
      <c r="H7" s="14"/>
      <c r="I7" s="14">
        <v>1</v>
      </c>
      <c r="J7" s="14"/>
      <c r="K7" s="14"/>
      <c r="L7" s="14"/>
      <c r="M7" s="14"/>
      <c r="N7" s="14"/>
      <c r="O7" s="14"/>
      <c r="P7" s="14"/>
      <c r="Q7" s="14"/>
      <c r="R7" s="14"/>
      <c r="S7" s="14"/>
      <c r="T7" s="14"/>
      <c r="U7" s="14">
        <v>1</v>
      </c>
      <c r="V7" s="14">
        <v>5</v>
      </c>
      <c r="W7" s="14"/>
      <c r="X7" s="14"/>
      <c r="Y7" s="14"/>
      <c r="Z7" s="14"/>
    </row>
    <row r="8" spans="1:26" ht="19" customHeight="1" x14ac:dyDescent="0.2">
      <c r="A8" s="130" t="s">
        <v>134</v>
      </c>
      <c r="B8" s="14"/>
      <c r="C8" s="14"/>
      <c r="D8" s="14"/>
      <c r="E8" s="14"/>
      <c r="F8" s="14"/>
      <c r="G8" s="14"/>
      <c r="H8" s="14"/>
      <c r="I8" s="14"/>
      <c r="J8" s="14"/>
      <c r="K8" s="14"/>
      <c r="L8" s="14"/>
      <c r="M8" s="14"/>
      <c r="N8" s="14"/>
      <c r="O8" s="14"/>
      <c r="P8" s="14"/>
      <c r="Q8" s="14"/>
      <c r="R8" s="14"/>
      <c r="S8" s="14"/>
      <c r="T8" s="14"/>
      <c r="U8" s="14"/>
      <c r="V8" s="14">
        <v>1</v>
      </c>
      <c r="W8" s="14"/>
      <c r="X8" s="14"/>
      <c r="Y8" s="14"/>
      <c r="Z8" s="14"/>
    </row>
    <row r="9" spans="1:26" ht="19" customHeight="1" x14ac:dyDescent="0.2">
      <c r="A9" s="129" t="s">
        <v>135</v>
      </c>
      <c r="B9" s="14">
        <v>3</v>
      </c>
      <c r="C9" s="14">
        <v>0</v>
      </c>
      <c r="D9" s="14">
        <v>1</v>
      </c>
      <c r="E9" s="14"/>
      <c r="F9" s="14"/>
      <c r="G9" s="14"/>
      <c r="H9" s="14"/>
      <c r="I9" s="14"/>
      <c r="J9" s="14"/>
      <c r="K9" s="14"/>
      <c r="L9" s="14"/>
      <c r="M9" s="14"/>
      <c r="N9" s="14"/>
      <c r="O9" s="14"/>
      <c r="P9" s="14"/>
      <c r="Q9" s="14"/>
      <c r="R9" s="14"/>
      <c r="S9" s="14"/>
      <c r="T9" s="14"/>
      <c r="U9" s="14">
        <v>4</v>
      </c>
      <c r="V9" s="14">
        <v>8</v>
      </c>
      <c r="W9" s="14"/>
      <c r="X9" s="14"/>
      <c r="Y9" s="14">
        <v>2</v>
      </c>
      <c r="Z9" s="14"/>
    </row>
    <row r="10" spans="1:26" ht="19" customHeight="1" x14ac:dyDescent="0.2">
      <c r="A10" s="130" t="s">
        <v>136</v>
      </c>
      <c r="B10" s="14">
        <v>2</v>
      </c>
      <c r="C10" s="14">
        <v>0</v>
      </c>
      <c r="D10" s="14">
        <v>0</v>
      </c>
      <c r="E10" s="14"/>
      <c r="F10" s="14"/>
      <c r="G10" s="14"/>
      <c r="H10" s="14"/>
      <c r="I10" s="14"/>
      <c r="J10" s="14">
        <v>1</v>
      </c>
      <c r="K10" s="14"/>
      <c r="L10" s="14"/>
      <c r="M10" s="14"/>
      <c r="N10" s="14"/>
      <c r="O10" s="14"/>
      <c r="P10" s="14"/>
      <c r="Q10" s="14"/>
      <c r="R10" s="14"/>
      <c r="S10" s="14"/>
      <c r="T10" s="14"/>
      <c r="U10" s="14">
        <v>1</v>
      </c>
      <c r="V10" s="14">
        <v>7</v>
      </c>
      <c r="W10" s="14"/>
      <c r="X10" s="14"/>
      <c r="Y10" s="14"/>
      <c r="Z10" s="14"/>
    </row>
    <row r="11" spans="1:26" ht="19" customHeight="1" x14ac:dyDescent="0.2">
      <c r="A11" s="130" t="s">
        <v>138</v>
      </c>
      <c r="B11" s="14">
        <v>3</v>
      </c>
      <c r="C11" s="14">
        <v>0</v>
      </c>
      <c r="D11" s="14">
        <v>1</v>
      </c>
      <c r="E11" s="14"/>
      <c r="F11" s="14"/>
      <c r="G11" s="14"/>
      <c r="H11" s="14"/>
      <c r="I11" s="14"/>
      <c r="J11" s="14"/>
      <c r="K11" s="14"/>
      <c r="L11" s="14"/>
      <c r="M11" s="14"/>
      <c r="N11" s="14"/>
      <c r="O11" s="14"/>
      <c r="P11" s="14"/>
      <c r="Q11" s="14"/>
      <c r="R11" s="14"/>
      <c r="S11" s="14"/>
      <c r="T11" s="14"/>
      <c r="U11" s="14">
        <v>1</v>
      </c>
      <c r="V11" s="14">
        <v>7</v>
      </c>
      <c r="W11" s="14"/>
      <c r="X11" s="14"/>
      <c r="Y11" s="14"/>
      <c r="Z11" s="14"/>
    </row>
    <row r="12" spans="1:26" ht="19" customHeight="1" x14ac:dyDescent="0.2">
      <c r="A12" s="130" t="s">
        <v>141</v>
      </c>
      <c r="B12" s="14">
        <v>3</v>
      </c>
      <c r="C12" s="14">
        <v>0</v>
      </c>
      <c r="D12" s="14">
        <v>1</v>
      </c>
      <c r="E12" s="14">
        <v>1</v>
      </c>
      <c r="F12" s="14"/>
      <c r="G12" s="14"/>
      <c r="H12" s="14">
        <v>1</v>
      </c>
      <c r="I12" s="14"/>
      <c r="J12" s="14"/>
      <c r="K12" s="14"/>
      <c r="L12" s="14"/>
      <c r="M12" s="14"/>
      <c r="N12" s="14">
        <v>1</v>
      </c>
      <c r="O12" s="14"/>
      <c r="P12" s="14"/>
      <c r="Q12" s="14"/>
      <c r="R12" s="14"/>
      <c r="S12" s="14"/>
      <c r="T12" s="14"/>
      <c r="U12" s="14"/>
      <c r="V12" s="14">
        <v>6</v>
      </c>
      <c r="W12" s="14"/>
      <c r="X12" s="14"/>
      <c r="Y12" s="14"/>
      <c r="Z12" s="14"/>
    </row>
    <row r="13" spans="1:26" ht="19" customHeight="1" x14ac:dyDescent="0.2">
      <c r="A13" s="129" t="s">
        <v>144</v>
      </c>
      <c r="B13" s="14">
        <v>2</v>
      </c>
      <c r="C13" s="14">
        <v>0</v>
      </c>
      <c r="D13" s="14">
        <v>2</v>
      </c>
      <c r="E13" s="14"/>
      <c r="F13" s="14"/>
      <c r="G13" s="14"/>
      <c r="H13" s="14"/>
      <c r="I13" s="14"/>
      <c r="J13" s="14">
        <v>2</v>
      </c>
      <c r="K13" s="14"/>
      <c r="L13" s="14"/>
      <c r="M13" s="14"/>
      <c r="N13" s="14"/>
      <c r="O13" s="14"/>
      <c r="P13" s="14"/>
      <c r="Q13" s="14"/>
      <c r="R13" s="14"/>
      <c r="S13" s="14"/>
      <c r="T13" s="14"/>
      <c r="U13" s="14">
        <v>3</v>
      </c>
      <c r="V13" s="14">
        <v>5</v>
      </c>
      <c r="W13" s="14"/>
      <c r="X13" s="14"/>
      <c r="Y13" s="14">
        <v>2</v>
      </c>
      <c r="Z13" s="14"/>
    </row>
    <row r="14" spans="1:26" ht="19" customHeight="1" x14ac:dyDescent="0.2">
      <c r="A14" s="129" t="s">
        <v>145</v>
      </c>
      <c r="B14" s="14">
        <v>2</v>
      </c>
      <c r="C14" s="14">
        <v>0</v>
      </c>
      <c r="D14" s="14">
        <v>1</v>
      </c>
      <c r="E14" s="14"/>
      <c r="F14" s="14"/>
      <c r="G14" s="14"/>
      <c r="H14" s="14"/>
      <c r="I14" s="14"/>
      <c r="J14" s="14">
        <v>2</v>
      </c>
      <c r="K14" s="14"/>
      <c r="L14" s="14"/>
      <c r="M14" s="14"/>
      <c r="N14" s="14"/>
      <c r="O14" s="14"/>
      <c r="P14" s="14"/>
      <c r="Q14" s="14"/>
      <c r="R14" s="14"/>
      <c r="S14" s="14"/>
      <c r="T14" s="14"/>
      <c r="U14" s="14">
        <v>2</v>
      </c>
      <c r="V14" s="14">
        <v>8</v>
      </c>
      <c r="W14" s="14"/>
      <c r="X14" s="14"/>
      <c r="Y14" s="14">
        <v>1</v>
      </c>
      <c r="Z14" s="14"/>
    </row>
    <row r="15" spans="1:26" ht="19" customHeight="1" x14ac:dyDescent="0.2">
      <c r="A15" s="129" t="s">
        <v>147</v>
      </c>
      <c r="B15" s="14">
        <v>2</v>
      </c>
      <c r="C15" s="14">
        <v>0</v>
      </c>
      <c r="D15" s="14">
        <v>1</v>
      </c>
      <c r="E15" s="14"/>
      <c r="F15" s="14"/>
      <c r="G15" s="14"/>
      <c r="H15" s="14"/>
      <c r="I15" s="14"/>
      <c r="J15" s="14"/>
      <c r="K15" s="14"/>
      <c r="L15" s="14"/>
      <c r="M15" s="14"/>
      <c r="N15" s="14"/>
      <c r="O15" s="14"/>
      <c r="P15" s="14"/>
      <c r="Q15" s="14"/>
      <c r="R15" s="14"/>
      <c r="S15" s="14"/>
      <c r="T15" s="14"/>
      <c r="U15" s="14">
        <v>1</v>
      </c>
      <c r="V15" s="14">
        <v>6</v>
      </c>
      <c r="W15" s="14"/>
      <c r="X15" s="14">
        <v>1</v>
      </c>
      <c r="Y15" s="14"/>
      <c r="Z15" s="14"/>
    </row>
    <row r="16" spans="1:26" ht="19" customHeight="1" x14ac:dyDescent="0.2">
      <c r="A16" s="129" t="s">
        <v>147</v>
      </c>
      <c r="B16" s="14">
        <v>2</v>
      </c>
      <c r="C16" s="14">
        <v>0</v>
      </c>
      <c r="D16" s="14">
        <v>0</v>
      </c>
      <c r="E16" s="14"/>
      <c r="F16" s="14"/>
      <c r="G16" s="14"/>
      <c r="H16" s="14"/>
      <c r="I16" s="14">
        <v>1</v>
      </c>
      <c r="J16" s="14"/>
      <c r="K16" s="14"/>
      <c r="L16" s="14"/>
      <c r="M16" s="14"/>
      <c r="N16" s="14"/>
      <c r="O16" s="14"/>
      <c r="P16" s="14"/>
      <c r="Q16" s="14"/>
      <c r="R16" s="14"/>
      <c r="S16" s="14"/>
      <c r="T16" s="14"/>
      <c r="U16" s="14">
        <v>1</v>
      </c>
      <c r="V16" s="14">
        <v>8</v>
      </c>
      <c r="W16" s="14"/>
      <c r="X16" s="14">
        <v>3</v>
      </c>
      <c r="Y16" s="14">
        <v>1</v>
      </c>
      <c r="Z16" s="14"/>
    </row>
    <row r="17" spans="1:26" ht="19" customHeight="1" x14ac:dyDescent="0.2">
      <c r="A17" s="174" t="s">
        <v>148</v>
      </c>
      <c r="B17" s="14">
        <v>3</v>
      </c>
      <c r="C17" s="14">
        <v>0</v>
      </c>
      <c r="D17" s="14">
        <v>1</v>
      </c>
      <c r="E17" s="14"/>
      <c r="F17" s="14"/>
      <c r="G17" s="14"/>
      <c r="H17" s="14"/>
      <c r="I17" s="14"/>
      <c r="J17" s="14"/>
      <c r="K17" s="14"/>
      <c r="L17" s="14"/>
      <c r="M17" s="14"/>
      <c r="N17" s="14"/>
      <c r="O17" s="14"/>
      <c r="P17" s="14"/>
      <c r="Q17" s="14"/>
      <c r="R17" s="14"/>
      <c r="S17" s="14"/>
      <c r="T17" s="14"/>
      <c r="U17" s="14">
        <v>1</v>
      </c>
      <c r="V17" s="14">
        <v>8</v>
      </c>
      <c r="W17" s="14"/>
      <c r="X17" s="14"/>
      <c r="Y17" s="14"/>
      <c r="Z17" s="14"/>
    </row>
    <row r="18" spans="1:26" ht="19" customHeight="1" x14ac:dyDescent="0.2">
      <c r="A18" s="130" t="s">
        <v>152</v>
      </c>
      <c r="B18" s="14">
        <v>3</v>
      </c>
      <c r="C18" s="14">
        <v>0</v>
      </c>
      <c r="D18" s="14">
        <v>1</v>
      </c>
      <c r="E18" s="14"/>
      <c r="F18" s="14"/>
      <c r="G18" s="14"/>
      <c r="H18" s="14">
        <v>1</v>
      </c>
      <c r="I18" s="14">
        <v>1</v>
      </c>
      <c r="J18" s="14"/>
      <c r="K18" s="14"/>
      <c r="L18" s="14"/>
      <c r="M18" s="14"/>
      <c r="N18" s="14"/>
      <c r="O18" s="14"/>
      <c r="P18" s="14"/>
      <c r="Q18" s="14"/>
      <c r="R18" s="14"/>
      <c r="S18" s="14"/>
      <c r="T18" s="14"/>
      <c r="U18" s="14">
        <v>2</v>
      </c>
      <c r="V18" s="14">
        <v>6</v>
      </c>
      <c r="W18" s="14"/>
      <c r="X18" s="14"/>
      <c r="Y18" s="14">
        <v>1</v>
      </c>
      <c r="Z18" s="14"/>
    </row>
    <row r="19" spans="1:26" ht="19" customHeight="1" x14ac:dyDescent="0.2">
      <c r="A19" s="177" t="s">
        <v>154</v>
      </c>
      <c r="B19" s="14">
        <v>2</v>
      </c>
      <c r="C19" s="14">
        <v>0</v>
      </c>
      <c r="D19" s="14">
        <v>0</v>
      </c>
      <c r="E19" s="32"/>
      <c r="F19" s="32"/>
      <c r="G19" s="32"/>
      <c r="H19" s="32"/>
      <c r="I19" s="14"/>
      <c r="J19" s="32"/>
      <c r="K19" s="32"/>
      <c r="L19" s="32"/>
      <c r="M19" s="32"/>
      <c r="N19" s="32"/>
      <c r="O19" s="32"/>
      <c r="P19" s="32"/>
      <c r="Q19" s="32"/>
      <c r="R19" s="32"/>
      <c r="S19" s="32"/>
      <c r="T19" s="14"/>
      <c r="U19" s="14">
        <v>2</v>
      </c>
      <c r="V19" s="14">
        <v>4</v>
      </c>
      <c r="W19" s="32"/>
      <c r="X19" s="32">
        <v>1</v>
      </c>
      <c r="Y19" s="32"/>
      <c r="Z19" s="32"/>
    </row>
    <row r="20" spans="1:26" ht="19" customHeight="1" x14ac:dyDescent="0.2">
      <c r="A20" s="129" t="s">
        <v>154</v>
      </c>
      <c r="B20" s="14">
        <v>3</v>
      </c>
      <c r="C20" s="14">
        <v>0</v>
      </c>
      <c r="D20" s="14">
        <v>0</v>
      </c>
      <c r="E20" s="32"/>
      <c r="F20" s="32"/>
      <c r="G20" s="32"/>
      <c r="H20" s="32"/>
      <c r="I20" s="14">
        <v>1</v>
      </c>
      <c r="J20" s="32"/>
      <c r="K20" s="32"/>
      <c r="L20" s="32"/>
      <c r="M20" s="32"/>
      <c r="N20" s="32"/>
      <c r="O20" s="32"/>
      <c r="P20" s="32"/>
      <c r="Q20" s="32"/>
      <c r="R20" s="32"/>
      <c r="S20" s="32"/>
      <c r="T20" s="32"/>
      <c r="U20" s="14"/>
      <c r="V20" s="14">
        <v>4</v>
      </c>
      <c r="W20" s="32"/>
      <c r="X20" s="32"/>
      <c r="Y20" s="32"/>
      <c r="Z20" s="32"/>
    </row>
    <row r="21" spans="1:26" ht="19" customHeight="1" x14ac:dyDescent="0.2">
      <c r="A21" s="130" t="s">
        <v>159</v>
      </c>
      <c r="B21" s="14">
        <v>1</v>
      </c>
      <c r="C21" s="14">
        <v>0</v>
      </c>
      <c r="D21" s="14">
        <v>0</v>
      </c>
      <c r="E21" s="32"/>
      <c r="F21" s="32"/>
      <c r="G21" s="32"/>
      <c r="H21" s="32"/>
      <c r="I21" s="32"/>
      <c r="J21" s="32"/>
      <c r="K21" s="32"/>
      <c r="L21" s="32"/>
      <c r="M21" s="32"/>
      <c r="N21" s="32"/>
      <c r="O21" s="32"/>
      <c r="P21" s="32"/>
      <c r="Q21" s="32"/>
      <c r="R21" s="32"/>
      <c r="S21" s="32"/>
      <c r="T21" s="32"/>
      <c r="U21" s="32"/>
      <c r="V21" s="32">
        <v>5</v>
      </c>
      <c r="W21" s="32"/>
      <c r="X21" s="32"/>
      <c r="Y21" s="32"/>
      <c r="Z21" s="32"/>
    </row>
    <row r="22" spans="1:26" ht="19" customHeight="1" x14ac:dyDescent="0.2">
      <c r="A22" s="129" t="s">
        <v>161</v>
      </c>
      <c r="B22" s="14">
        <v>1</v>
      </c>
      <c r="C22" s="14">
        <v>0</v>
      </c>
      <c r="D22" s="14">
        <v>0</v>
      </c>
      <c r="E22" s="32"/>
      <c r="F22" s="32"/>
      <c r="G22" s="32"/>
      <c r="H22" s="32"/>
      <c r="I22" s="14"/>
      <c r="J22" s="32"/>
      <c r="K22" s="32"/>
      <c r="L22" s="32"/>
      <c r="M22" s="32"/>
      <c r="N22" s="32"/>
      <c r="O22" s="32"/>
      <c r="P22" s="32"/>
      <c r="Q22" s="32"/>
      <c r="R22" s="32"/>
      <c r="S22" s="32"/>
      <c r="T22" s="32"/>
      <c r="U22" s="32"/>
      <c r="V22" s="14">
        <v>2</v>
      </c>
      <c r="W22" s="32"/>
      <c r="X22" s="32">
        <v>1</v>
      </c>
      <c r="Y22" s="32"/>
      <c r="Z22" s="32"/>
    </row>
    <row r="23" spans="1:26" ht="19" customHeight="1" x14ac:dyDescent="0.2">
      <c r="A23" s="189" t="s">
        <v>147</v>
      </c>
      <c r="B23" s="14">
        <v>1</v>
      </c>
      <c r="C23" s="14">
        <v>0</v>
      </c>
      <c r="D23" s="14">
        <v>0</v>
      </c>
      <c r="E23" s="32"/>
      <c r="F23" s="32"/>
      <c r="G23" s="32"/>
      <c r="H23" s="32"/>
      <c r="I23" s="32"/>
      <c r="J23" s="32"/>
      <c r="K23" s="32"/>
      <c r="L23" s="32">
        <v>1</v>
      </c>
      <c r="M23" s="32"/>
      <c r="N23" s="32"/>
      <c r="O23" s="32"/>
      <c r="P23" s="32"/>
      <c r="Q23" s="32"/>
      <c r="R23" s="32"/>
      <c r="S23" s="32"/>
      <c r="T23" s="32">
        <v>1</v>
      </c>
      <c r="U23" s="32"/>
      <c r="V23" s="14">
        <v>5</v>
      </c>
      <c r="W23" s="32"/>
      <c r="X23" s="32"/>
      <c r="Y23" s="32"/>
      <c r="Z23" s="32"/>
    </row>
    <row r="24" spans="1:26" ht="19" customHeight="1" x14ac:dyDescent="0.2">
      <c r="A24" s="129" t="s">
        <v>154</v>
      </c>
      <c r="B24" s="14">
        <v>2</v>
      </c>
      <c r="C24" s="14">
        <v>0</v>
      </c>
      <c r="D24" s="14">
        <v>2</v>
      </c>
      <c r="E24" s="32"/>
      <c r="F24" s="32"/>
      <c r="G24" s="32"/>
      <c r="H24" s="32"/>
      <c r="I24" s="32"/>
      <c r="J24" s="32"/>
      <c r="K24" s="32"/>
      <c r="L24" s="32"/>
      <c r="M24" s="32"/>
      <c r="N24" s="32"/>
      <c r="O24" s="32"/>
      <c r="P24" s="32"/>
      <c r="Q24" s="32"/>
      <c r="R24" s="32"/>
      <c r="S24" s="32">
        <v>1</v>
      </c>
      <c r="T24" s="32">
        <v>1</v>
      </c>
      <c r="U24" s="32">
        <v>2</v>
      </c>
      <c r="V24" s="14">
        <v>5</v>
      </c>
      <c r="W24" s="32"/>
      <c r="X24" s="32">
        <v>2</v>
      </c>
      <c r="Y24" s="32">
        <v>1</v>
      </c>
      <c r="Z24" s="32"/>
    </row>
    <row r="25" spans="1:26" ht="19" customHeight="1" x14ac:dyDescent="0.2">
      <c r="A25" s="193" t="s">
        <v>170</v>
      </c>
      <c r="B25" s="14">
        <v>3</v>
      </c>
      <c r="C25" s="14">
        <v>0</v>
      </c>
      <c r="D25" s="14">
        <v>0</v>
      </c>
      <c r="E25" s="32"/>
      <c r="F25" s="32"/>
      <c r="G25" s="32"/>
      <c r="H25" s="32"/>
      <c r="I25" s="14">
        <v>1</v>
      </c>
      <c r="J25" s="32"/>
      <c r="K25" s="32"/>
      <c r="L25" s="32"/>
      <c r="M25" s="32"/>
      <c r="N25" s="32"/>
      <c r="O25" s="32"/>
      <c r="P25" s="32"/>
      <c r="Q25" s="32"/>
      <c r="R25" s="32"/>
      <c r="S25" s="32"/>
      <c r="T25" s="32"/>
      <c r="U25" s="32"/>
      <c r="V25" s="32">
        <v>12</v>
      </c>
      <c r="W25" s="32"/>
      <c r="X25" s="32"/>
      <c r="Y25" s="32"/>
      <c r="Z25" s="32"/>
    </row>
    <row r="26" spans="1:26" ht="19" customHeight="1" x14ac:dyDescent="0.2">
      <c r="A26" s="129" t="s">
        <v>154</v>
      </c>
      <c r="B26" s="48">
        <v>3</v>
      </c>
      <c r="C26" s="48">
        <v>0</v>
      </c>
      <c r="D26" s="48">
        <v>2</v>
      </c>
      <c r="E26" s="48"/>
      <c r="F26" s="48"/>
      <c r="G26" s="48"/>
      <c r="H26" s="48"/>
      <c r="I26" s="48"/>
      <c r="J26" s="48"/>
      <c r="K26" s="48"/>
      <c r="L26" s="48"/>
      <c r="M26" s="48"/>
      <c r="N26" s="48"/>
      <c r="O26" s="48"/>
      <c r="P26" s="48"/>
      <c r="Q26" s="48"/>
      <c r="R26" s="48"/>
      <c r="S26" s="48"/>
      <c r="T26" s="48"/>
      <c r="U26" s="48"/>
      <c r="V26" s="48">
        <v>10</v>
      </c>
      <c r="W26" s="48"/>
      <c r="X26" s="48"/>
      <c r="Y26" s="25"/>
      <c r="Z26" s="25"/>
    </row>
    <row r="27" spans="1:26" ht="17" customHeight="1" x14ac:dyDescent="0.2">
      <c r="A27" s="26" t="s">
        <v>31</v>
      </c>
      <c r="B27" s="20">
        <f t="shared" ref="B27:N27" si="0">SUM(B4:B26)</f>
        <v>54</v>
      </c>
      <c r="C27" s="20">
        <f t="shared" si="0"/>
        <v>0</v>
      </c>
      <c r="D27" s="20">
        <f t="shared" si="0"/>
        <v>14</v>
      </c>
      <c r="E27" s="20">
        <f t="shared" si="0"/>
        <v>1</v>
      </c>
      <c r="F27" s="20">
        <f t="shared" si="0"/>
        <v>0</v>
      </c>
      <c r="G27" s="20">
        <f t="shared" si="0"/>
        <v>0</v>
      </c>
      <c r="H27" s="20">
        <f t="shared" si="0"/>
        <v>2</v>
      </c>
      <c r="I27" s="20">
        <f t="shared" si="0"/>
        <v>9</v>
      </c>
      <c r="J27" s="20">
        <f t="shared" si="0"/>
        <v>6</v>
      </c>
      <c r="K27" s="20">
        <f t="shared" si="0"/>
        <v>0</v>
      </c>
      <c r="L27" s="20">
        <f t="shared" si="0"/>
        <v>1</v>
      </c>
      <c r="M27" s="20">
        <f t="shared" si="0"/>
        <v>0</v>
      </c>
      <c r="N27" s="20">
        <f t="shared" si="0"/>
        <v>1</v>
      </c>
      <c r="O27" s="27">
        <f>(D27+J27+K27+N27)/(B27+J27+K27)</f>
        <v>0.35</v>
      </c>
      <c r="P27" s="27">
        <f>($D27+$E27+($F27*2)+(G27*3))/$B27</f>
        <v>0.27777777777777779</v>
      </c>
      <c r="Q27" s="27">
        <f>D27/B27</f>
        <v>0.25925925925925924</v>
      </c>
      <c r="R27" s="20">
        <f>SUM(R4:R26)</f>
        <v>0</v>
      </c>
      <c r="S27" s="20">
        <f>SUM(S4:S26)</f>
        <v>1</v>
      </c>
      <c r="T27" s="20">
        <f>SUM(T4:T26)</f>
        <v>2</v>
      </c>
      <c r="U27" s="20">
        <f>SUM(U4:U26)</f>
        <v>24</v>
      </c>
      <c r="V27" s="20">
        <f>SUM(V4:V26)</f>
        <v>143</v>
      </c>
      <c r="W27" s="27">
        <f>(U27+V27)/(T27+U27+V27)</f>
        <v>0.98816568047337283</v>
      </c>
      <c r="X27" s="20">
        <f>SUM(X4:X26)</f>
        <v>10</v>
      </c>
      <c r="Y27" s="20">
        <f>SUM(Y4:Y26)</f>
        <v>11</v>
      </c>
      <c r="Z27" s="27">
        <f>(D27-G27)/(B27-I27-G27+M27)</f>
        <v>0.31111111111111112</v>
      </c>
    </row>
    <row r="28" spans="1:26" ht="19" customHeight="1" x14ac:dyDescent="0.2">
      <c r="A28" s="28"/>
      <c r="B28" s="13"/>
      <c r="C28" s="13"/>
      <c r="D28" s="13"/>
      <c r="E28" s="13"/>
      <c r="F28" s="13"/>
      <c r="G28" s="13"/>
      <c r="H28" s="13"/>
      <c r="I28" s="13"/>
      <c r="J28" s="13"/>
      <c r="K28" s="13"/>
      <c r="L28" s="13"/>
      <c r="M28" s="13"/>
      <c r="N28" s="13"/>
      <c r="O28" s="13"/>
      <c r="P28" s="13"/>
      <c r="Q28" s="13"/>
      <c r="R28" s="13"/>
      <c r="S28" s="13"/>
      <c r="T28" s="13"/>
      <c r="U28" s="13"/>
      <c r="V28" s="13"/>
      <c r="W28" s="13"/>
      <c r="X28" s="14"/>
      <c r="Y28" s="14"/>
      <c r="Z28" s="14"/>
    </row>
    <row r="29" spans="1:26" ht="19" customHeight="1" x14ac:dyDescent="0.2">
      <c r="A29" s="28"/>
      <c r="B29" s="13"/>
      <c r="C29" s="13"/>
      <c r="D29" s="13"/>
      <c r="E29" s="13"/>
      <c r="F29" s="13"/>
      <c r="G29" s="13"/>
      <c r="H29" s="13"/>
      <c r="I29" s="13"/>
      <c r="J29" s="13"/>
      <c r="K29" s="13"/>
      <c r="L29" s="13"/>
      <c r="M29" s="13"/>
      <c r="N29" s="13"/>
      <c r="O29" s="13"/>
      <c r="P29" s="13"/>
      <c r="Q29" s="13"/>
      <c r="R29" s="13"/>
      <c r="S29" s="13"/>
      <c r="T29" s="13"/>
      <c r="U29" s="13"/>
      <c r="V29" s="13"/>
      <c r="W29" s="13"/>
      <c r="X29" s="14"/>
      <c r="Y29" s="14"/>
      <c r="Z29" s="14"/>
    </row>
    <row r="30" spans="1:26" ht="19" customHeight="1" x14ac:dyDescent="0.2">
      <c r="A30" s="38"/>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9" customHeight="1" x14ac:dyDescent="0.2">
      <c r="A31" s="38"/>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9" customHeight="1" x14ac:dyDescent="0.2">
      <c r="A32" s="38"/>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22" customHeight="1" x14ac:dyDescent="0.2">
      <c r="A33" s="49" t="s">
        <v>125</v>
      </c>
      <c r="B33" s="14"/>
      <c r="C33" s="31"/>
      <c r="D33" s="14"/>
      <c r="E33" s="14"/>
      <c r="F33" s="14"/>
      <c r="G33" s="14"/>
      <c r="H33" s="14"/>
      <c r="I33" s="14"/>
      <c r="J33" s="14"/>
      <c r="K33" s="14"/>
      <c r="L33" s="14"/>
      <c r="M33" s="14"/>
      <c r="N33" s="14"/>
      <c r="O33" s="14"/>
      <c r="P33" s="14"/>
      <c r="Q33" s="14"/>
      <c r="R33" s="14"/>
      <c r="S33" s="13"/>
      <c r="T33" s="13"/>
      <c r="U33" s="14"/>
      <c r="V33" s="14"/>
      <c r="W33" s="14"/>
      <c r="X33" s="14"/>
      <c r="Y33" s="14"/>
      <c r="Z33" s="14"/>
    </row>
    <row r="34" spans="1:26" ht="28.25" customHeight="1" x14ac:dyDescent="0.2">
      <c r="A34" s="15" t="s">
        <v>6</v>
      </c>
      <c r="B34" s="16" t="s">
        <v>7</v>
      </c>
      <c r="C34" s="16" t="s">
        <v>8</v>
      </c>
      <c r="D34" s="16" t="s">
        <v>9</v>
      </c>
      <c r="E34" s="16" t="s">
        <v>10</v>
      </c>
      <c r="F34" s="16" t="s">
        <v>11</v>
      </c>
      <c r="G34" s="16" t="s">
        <v>12</v>
      </c>
      <c r="H34" s="16" t="s">
        <v>13</v>
      </c>
      <c r="I34" s="16" t="s">
        <v>14</v>
      </c>
      <c r="J34" s="16" t="s">
        <v>15</v>
      </c>
      <c r="K34" s="16" t="s">
        <v>16</v>
      </c>
      <c r="L34" s="16" t="s">
        <v>17</v>
      </c>
      <c r="M34" s="16" t="s">
        <v>18</v>
      </c>
      <c r="N34" s="16" t="s">
        <v>19</v>
      </c>
      <c r="O34" s="16" t="s">
        <v>20</v>
      </c>
      <c r="P34" s="17" t="s">
        <v>21</v>
      </c>
      <c r="Q34" s="16" t="s">
        <v>22</v>
      </c>
      <c r="R34" s="16" t="s">
        <v>23</v>
      </c>
      <c r="S34" s="16" t="s">
        <v>24</v>
      </c>
      <c r="T34" s="16" t="s">
        <v>25</v>
      </c>
      <c r="U34" s="16" t="s">
        <v>26</v>
      </c>
      <c r="V34" s="16" t="s">
        <v>27</v>
      </c>
      <c r="W34" s="17" t="s">
        <v>28</v>
      </c>
      <c r="X34" s="16" t="s">
        <v>49</v>
      </c>
      <c r="Y34" s="48" t="s">
        <v>50</v>
      </c>
      <c r="Z34" s="48" t="s">
        <v>29</v>
      </c>
    </row>
    <row r="35" spans="1:26" ht="19" customHeight="1" x14ac:dyDescent="0.2">
      <c r="A35" s="130" t="s">
        <v>131</v>
      </c>
      <c r="B35" s="19">
        <v>2</v>
      </c>
      <c r="C35" s="19">
        <v>0</v>
      </c>
      <c r="D35" s="19">
        <v>0</v>
      </c>
      <c r="E35" s="19"/>
      <c r="F35" s="19"/>
      <c r="G35" s="19"/>
      <c r="H35" s="19"/>
      <c r="I35" s="19"/>
      <c r="J35" s="19">
        <v>1</v>
      </c>
      <c r="K35" s="19"/>
      <c r="L35" s="19"/>
      <c r="M35" s="19"/>
      <c r="N35" s="19"/>
      <c r="O35" s="19"/>
      <c r="P35" s="19"/>
      <c r="Q35" s="19"/>
      <c r="R35" s="19"/>
      <c r="S35" s="19"/>
      <c r="T35" s="19">
        <v>1</v>
      </c>
      <c r="U35" s="19">
        <v>2</v>
      </c>
      <c r="V35" s="19">
        <v>4</v>
      </c>
      <c r="W35" s="19"/>
      <c r="X35" s="19"/>
      <c r="Y35" s="19"/>
      <c r="Z35" s="19"/>
    </row>
    <row r="36" spans="1:26" ht="19" customHeight="1" x14ac:dyDescent="0.2">
      <c r="A36" s="130" t="s">
        <v>134</v>
      </c>
      <c r="B36" s="14">
        <v>3</v>
      </c>
      <c r="C36" s="14">
        <v>0</v>
      </c>
      <c r="D36" s="14">
        <v>0</v>
      </c>
      <c r="E36" s="14"/>
      <c r="F36" s="14"/>
      <c r="G36" s="14"/>
      <c r="H36" s="14">
        <v>1</v>
      </c>
      <c r="I36" s="14">
        <v>1</v>
      </c>
      <c r="J36" s="14"/>
      <c r="K36" s="14"/>
      <c r="L36" s="14"/>
      <c r="M36" s="14"/>
      <c r="N36" s="14">
        <v>1</v>
      </c>
      <c r="O36" s="14"/>
      <c r="P36" s="14"/>
      <c r="Q36" s="14"/>
      <c r="R36" s="14"/>
      <c r="S36" s="14"/>
      <c r="T36" s="14"/>
      <c r="U36" s="14">
        <v>1</v>
      </c>
      <c r="V36" s="14">
        <v>6</v>
      </c>
      <c r="W36" s="14"/>
      <c r="X36" s="14"/>
      <c r="Y36" s="14">
        <v>1</v>
      </c>
      <c r="Z36" s="14"/>
    </row>
    <row r="37" spans="1:26" ht="19" customHeight="1" x14ac:dyDescent="0.2">
      <c r="A37" s="129" t="s">
        <v>135</v>
      </c>
      <c r="B37" s="14">
        <v>1</v>
      </c>
      <c r="C37" s="14">
        <v>0</v>
      </c>
      <c r="D37" s="14">
        <v>0</v>
      </c>
      <c r="E37" s="14"/>
      <c r="F37" s="14"/>
      <c r="G37" s="14"/>
      <c r="H37" s="14"/>
      <c r="I37" s="14"/>
      <c r="J37" s="14"/>
      <c r="K37" s="14"/>
      <c r="L37" s="14"/>
      <c r="M37" s="14"/>
      <c r="N37" s="14"/>
      <c r="O37" s="14"/>
      <c r="P37" s="14"/>
      <c r="Q37" s="14"/>
      <c r="R37" s="14"/>
      <c r="S37" s="14"/>
      <c r="T37" s="14"/>
      <c r="U37" s="14"/>
      <c r="V37" s="14"/>
      <c r="W37" s="14"/>
      <c r="X37" s="14"/>
      <c r="Y37" s="14"/>
      <c r="Z37" s="14"/>
    </row>
    <row r="38" spans="1:26" ht="19" customHeight="1" x14ac:dyDescent="0.2">
      <c r="A38" s="132" t="s">
        <v>137</v>
      </c>
      <c r="B38" s="14">
        <v>2</v>
      </c>
      <c r="C38" s="14">
        <v>1</v>
      </c>
      <c r="D38" s="14">
        <v>0</v>
      </c>
      <c r="E38" s="14"/>
      <c r="F38" s="14"/>
      <c r="G38" s="14"/>
      <c r="H38" s="14"/>
      <c r="I38" s="14">
        <v>1</v>
      </c>
      <c r="J38" s="14"/>
      <c r="K38" s="14"/>
      <c r="L38" s="14"/>
      <c r="M38" s="14"/>
      <c r="N38" s="14"/>
      <c r="O38" s="14"/>
      <c r="P38" s="14"/>
      <c r="Q38" s="14"/>
      <c r="R38" s="14"/>
      <c r="S38" s="14"/>
      <c r="T38" s="14"/>
      <c r="U38" s="14"/>
      <c r="V38" s="14">
        <v>10</v>
      </c>
      <c r="W38" s="14"/>
      <c r="X38" s="14">
        <v>1</v>
      </c>
      <c r="Y38" s="14"/>
      <c r="Z38" s="14"/>
    </row>
    <row r="39" spans="1:26" ht="19" customHeight="1" x14ac:dyDescent="0.2">
      <c r="A39" s="130" t="s">
        <v>138</v>
      </c>
      <c r="B39" s="14">
        <v>4</v>
      </c>
      <c r="C39" s="14">
        <v>0</v>
      </c>
      <c r="D39" s="14">
        <v>2</v>
      </c>
      <c r="E39" s="14">
        <v>1</v>
      </c>
      <c r="F39" s="14"/>
      <c r="G39" s="14"/>
      <c r="H39" s="14">
        <v>1</v>
      </c>
      <c r="I39" s="14"/>
      <c r="J39" s="14"/>
      <c r="K39" s="14"/>
      <c r="L39" s="14"/>
      <c r="M39" s="14"/>
      <c r="N39" s="14"/>
      <c r="O39" s="14"/>
      <c r="P39" s="14"/>
      <c r="Q39" s="14"/>
      <c r="R39" s="14"/>
      <c r="S39" s="14"/>
      <c r="T39" s="14"/>
      <c r="U39" s="14">
        <v>2</v>
      </c>
      <c r="V39" s="14">
        <v>7</v>
      </c>
      <c r="W39" s="14"/>
      <c r="X39" s="14"/>
      <c r="Y39" s="14"/>
      <c r="Z39" s="14"/>
    </row>
    <row r="40" spans="1:26" ht="19" customHeight="1" x14ac:dyDescent="0.2">
      <c r="A40" s="130" t="s">
        <v>143</v>
      </c>
      <c r="B40" s="14">
        <v>0</v>
      </c>
      <c r="C40" s="14">
        <v>0</v>
      </c>
      <c r="D40" s="14">
        <v>0</v>
      </c>
      <c r="E40" s="14"/>
      <c r="F40" s="14"/>
      <c r="G40" s="14"/>
      <c r="H40" s="14"/>
      <c r="I40" s="14"/>
      <c r="J40" s="14">
        <v>2</v>
      </c>
      <c r="K40" s="14"/>
      <c r="L40" s="14"/>
      <c r="M40" s="14"/>
      <c r="N40" s="14"/>
      <c r="O40" s="14"/>
      <c r="P40" s="14"/>
      <c r="Q40" s="14"/>
      <c r="R40" s="14"/>
      <c r="S40" s="14"/>
      <c r="T40" s="14"/>
      <c r="U40" s="14"/>
      <c r="V40" s="14">
        <v>7</v>
      </c>
      <c r="W40" s="14"/>
      <c r="X40" s="14"/>
      <c r="Y40" s="14"/>
      <c r="Z40" s="14"/>
    </row>
    <row r="41" spans="1:26" ht="19" customHeight="1" x14ac:dyDescent="0.2">
      <c r="A41" s="129" t="s">
        <v>149</v>
      </c>
      <c r="B41" s="14">
        <v>3</v>
      </c>
      <c r="C41" s="14">
        <v>0</v>
      </c>
      <c r="D41" s="14">
        <v>1</v>
      </c>
      <c r="E41" s="14"/>
      <c r="F41" s="14"/>
      <c r="G41" s="14"/>
      <c r="H41" s="14">
        <v>2</v>
      </c>
      <c r="I41" s="14"/>
      <c r="J41" s="14"/>
      <c r="K41" s="14"/>
      <c r="L41" s="14"/>
      <c r="M41" s="14"/>
      <c r="N41" s="14"/>
      <c r="O41" s="14"/>
      <c r="P41" s="14"/>
      <c r="Q41" s="14"/>
      <c r="R41" s="14"/>
      <c r="S41" s="14"/>
      <c r="T41" s="14"/>
      <c r="U41" s="14">
        <v>1</v>
      </c>
      <c r="V41" s="14">
        <v>6</v>
      </c>
      <c r="W41" s="14"/>
      <c r="X41" s="14"/>
      <c r="Y41" s="14"/>
      <c r="Z41" s="14"/>
    </row>
    <row r="42" spans="1:26" ht="19" customHeight="1" x14ac:dyDescent="0.2">
      <c r="A42" s="129" t="s">
        <v>161</v>
      </c>
      <c r="B42" s="14">
        <v>0</v>
      </c>
      <c r="C42" s="14">
        <v>0</v>
      </c>
      <c r="D42" s="14">
        <v>0</v>
      </c>
      <c r="E42" s="14"/>
      <c r="F42" s="14"/>
      <c r="G42" s="14"/>
      <c r="H42" s="14"/>
      <c r="I42" s="14"/>
      <c r="J42" s="14">
        <v>2</v>
      </c>
      <c r="K42" s="14"/>
      <c r="L42" s="14"/>
      <c r="M42" s="14"/>
      <c r="N42" s="14"/>
      <c r="O42" s="14"/>
      <c r="P42" s="14"/>
      <c r="Q42" s="14"/>
      <c r="R42" s="14"/>
      <c r="S42" s="14"/>
      <c r="T42" s="14"/>
      <c r="U42" s="14"/>
      <c r="V42" s="14">
        <v>2</v>
      </c>
      <c r="W42" s="14"/>
      <c r="X42" s="14"/>
      <c r="Y42" s="14"/>
      <c r="Z42" s="14"/>
    </row>
    <row r="43" spans="1:26" ht="19" customHeight="1" x14ac:dyDescent="0.25">
      <c r="A43" s="186" t="s">
        <v>164</v>
      </c>
      <c r="B43" s="14">
        <v>3</v>
      </c>
      <c r="C43" s="14">
        <v>1</v>
      </c>
      <c r="D43" s="14">
        <v>0</v>
      </c>
      <c r="E43" s="14"/>
      <c r="F43" s="14"/>
      <c r="G43" s="14"/>
      <c r="H43" s="14"/>
      <c r="I43" s="14">
        <v>2</v>
      </c>
      <c r="J43" s="14">
        <v>1</v>
      </c>
      <c r="K43" s="14"/>
      <c r="L43" s="14"/>
      <c r="M43" s="14"/>
      <c r="N43" s="14"/>
      <c r="O43" s="14"/>
      <c r="P43" s="14"/>
      <c r="Q43" s="14"/>
      <c r="R43" s="14"/>
      <c r="S43" s="14"/>
      <c r="T43" s="14"/>
      <c r="U43" s="14"/>
      <c r="V43" s="14">
        <v>2</v>
      </c>
      <c r="W43" s="14"/>
      <c r="X43" s="14">
        <v>1</v>
      </c>
      <c r="Y43" s="14"/>
      <c r="Z43" s="14"/>
    </row>
    <row r="44" spans="1:26" ht="19" customHeight="1" x14ac:dyDescent="0.2">
      <c r="A44" s="9"/>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9" customHeight="1" x14ac:dyDescent="0.2">
      <c r="A45" s="9"/>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9"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9"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9" customHeight="1" x14ac:dyDescent="0.2">
      <c r="A48" s="9"/>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9" customHeight="1" x14ac:dyDescent="0.2">
      <c r="A49" s="9"/>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9" customHeight="1" x14ac:dyDescent="0.2">
      <c r="A50" s="9"/>
      <c r="B50" s="14"/>
      <c r="C50" s="14"/>
      <c r="D50" s="14"/>
      <c r="E50" s="32"/>
      <c r="F50" s="14"/>
      <c r="G50" s="14"/>
      <c r="H50" s="14"/>
      <c r="I50" s="14"/>
      <c r="J50" s="14"/>
      <c r="K50" s="14"/>
      <c r="L50" s="14"/>
      <c r="M50" s="14"/>
      <c r="N50" s="14"/>
      <c r="O50" s="14"/>
      <c r="P50" s="14"/>
      <c r="Q50" s="14"/>
      <c r="R50" s="14"/>
      <c r="S50" s="14"/>
      <c r="T50" s="14"/>
      <c r="U50" s="14"/>
      <c r="V50" s="14"/>
      <c r="W50" s="14"/>
      <c r="X50" s="14"/>
      <c r="Y50" s="14"/>
      <c r="Z50" s="14"/>
    </row>
    <row r="51" spans="1:26" ht="19" customHeight="1" x14ac:dyDescent="0.2">
      <c r="A51" s="9"/>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9" customHeight="1" x14ac:dyDescent="0.2">
      <c r="A52" s="14"/>
      <c r="B52" s="13"/>
      <c r="C52" s="13"/>
      <c r="D52" s="13"/>
      <c r="E52" s="13"/>
      <c r="F52" s="13"/>
      <c r="G52" s="13"/>
      <c r="H52" s="13"/>
      <c r="I52" s="13"/>
      <c r="J52" s="13"/>
      <c r="K52" s="13"/>
      <c r="L52" s="13"/>
      <c r="M52" s="13"/>
      <c r="N52" s="13"/>
      <c r="O52" s="13"/>
      <c r="P52" s="13"/>
      <c r="Q52" s="13"/>
      <c r="R52" s="13"/>
      <c r="S52" s="13"/>
      <c r="T52" s="13"/>
      <c r="U52" s="13"/>
      <c r="V52" s="13"/>
      <c r="W52" s="13"/>
      <c r="X52" s="13"/>
      <c r="Y52" s="14"/>
      <c r="Z52" s="14"/>
    </row>
    <row r="53" spans="1:26" ht="19" customHeight="1" x14ac:dyDescent="0.2">
      <c r="A53" s="9"/>
      <c r="B53" s="13"/>
      <c r="C53" s="13"/>
      <c r="D53" s="13"/>
      <c r="E53" s="13"/>
      <c r="F53" s="13"/>
      <c r="G53" s="13"/>
      <c r="H53" s="13"/>
      <c r="I53" s="13"/>
      <c r="J53" s="13"/>
      <c r="K53" s="13"/>
      <c r="L53" s="13"/>
      <c r="M53" s="13"/>
      <c r="N53" s="13"/>
      <c r="O53" s="13"/>
      <c r="P53" s="13"/>
      <c r="Q53" s="13"/>
      <c r="R53" s="13"/>
      <c r="S53" s="13"/>
      <c r="T53" s="13"/>
      <c r="U53" s="13"/>
      <c r="V53" s="13"/>
      <c r="W53" s="13"/>
      <c r="X53" s="13"/>
      <c r="Y53" s="14"/>
      <c r="Z53" s="14"/>
    </row>
    <row r="54" spans="1:26" ht="19" customHeight="1" x14ac:dyDescent="0.2">
      <c r="A54" s="28"/>
      <c r="B54" s="13"/>
      <c r="C54" s="13"/>
      <c r="D54" s="13"/>
      <c r="E54" s="13"/>
      <c r="F54" s="13"/>
      <c r="G54" s="13"/>
      <c r="H54" s="13"/>
      <c r="I54" s="13"/>
      <c r="J54" s="13"/>
      <c r="K54" s="13"/>
      <c r="L54" s="13"/>
      <c r="M54" s="13"/>
      <c r="N54" s="13"/>
      <c r="O54" s="13"/>
      <c r="P54" s="13"/>
      <c r="Q54" s="13"/>
      <c r="R54" s="13"/>
      <c r="S54" s="13"/>
      <c r="T54" s="13"/>
      <c r="U54" s="13"/>
      <c r="V54" s="13"/>
      <c r="W54" s="13"/>
      <c r="X54" s="13"/>
      <c r="Y54" s="14"/>
      <c r="Z54" s="14"/>
    </row>
    <row r="55" spans="1:26" ht="19" customHeight="1" x14ac:dyDescent="0.2">
      <c r="A55" s="13"/>
      <c r="B55" s="13"/>
      <c r="C55" s="13"/>
      <c r="D55" s="13"/>
      <c r="E55" s="13"/>
      <c r="F55" s="13"/>
      <c r="G55" s="13"/>
      <c r="H55" s="13"/>
      <c r="I55" s="13"/>
      <c r="J55" s="13"/>
      <c r="K55" s="13"/>
      <c r="L55" s="13"/>
      <c r="M55" s="13"/>
      <c r="N55" s="13"/>
      <c r="O55" s="13"/>
      <c r="P55" s="13"/>
      <c r="Q55" s="13"/>
      <c r="R55" s="13"/>
      <c r="S55" s="13"/>
      <c r="T55" s="13"/>
      <c r="U55" s="13"/>
      <c r="V55" s="13"/>
      <c r="W55" s="13"/>
      <c r="X55" s="13"/>
      <c r="Y55" s="14"/>
      <c r="Z55" s="14"/>
    </row>
    <row r="56" spans="1:26" ht="19" customHeight="1" x14ac:dyDescent="0.2">
      <c r="A56" s="22"/>
      <c r="B56" s="23"/>
      <c r="C56" s="23"/>
      <c r="D56" s="23"/>
      <c r="E56" s="23"/>
      <c r="F56" s="23"/>
      <c r="G56" s="23"/>
      <c r="H56" s="23"/>
      <c r="I56" s="23"/>
      <c r="J56" s="23"/>
      <c r="K56" s="23"/>
      <c r="L56" s="23"/>
      <c r="M56" s="23"/>
      <c r="N56" s="23"/>
      <c r="O56" s="24"/>
      <c r="P56" s="24"/>
      <c r="Q56" s="24"/>
      <c r="R56" s="23"/>
      <c r="S56" s="23"/>
      <c r="T56" s="23"/>
      <c r="U56" s="23"/>
      <c r="V56" s="23"/>
      <c r="W56" s="23"/>
      <c r="X56" s="23"/>
      <c r="Y56" s="25"/>
      <c r="Z56" s="25"/>
    </row>
    <row r="57" spans="1:26" ht="17" customHeight="1" x14ac:dyDescent="0.2">
      <c r="A57" s="26" t="s">
        <v>31</v>
      </c>
      <c r="B57" s="20">
        <f t="shared" ref="B57:N57" si="1">SUM(B35:B56)</f>
        <v>18</v>
      </c>
      <c r="C57" s="20">
        <f t="shared" si="1"/>
        <v>2</v>
      </c>
      <c r="D57" s="20">
        <f t="shared" si="1"/>
        <v>3</v>
      </c>
      <c r="E57" s="20">
        <f t="shared" si="1"/>
        <v>1</v>
      </c>
      <c r="F57" s="20">
        <f t="shared" si="1"/>
        <v>0</v>
      </c>
      <c r="G57" s="20">
        <f t="shared" si="1"/>
        <v>0</v>
      </c>
      <c r="H57" s="20">
        <f t="shared" si="1"/>
        <v>4</v>
      </c>
      <c r="I57" s="20">
        <f t="shared" si="1"/>
        <v>4</v>
      </c>
      <c r="J57" s="20">
        <f t="shared" si="1"/>
        <v>6</v>
      </c>
      <c r="K57" s="20">
        <f t="shared" si="1"/>
        <v>0</v>
      </c>
      <c r="L57" s="20">
        <f t="shared" si="1"/>
        <v>0</v>
      </c>
      <c r="M57" s="20">
        <f t="shared" si="1"/>
        <v>0</v>
      </c>
      <c r="N57" s="20">
        <f t="shared" si="1"/>
        <v>1</v>
      </c>
      <c r="O57" s="27">
        <f>(D57+J57+K57+N57)/(B57+J57+K57)</f>
        <v>0.41666666666666669</v>
      </c>
      <c r="P57" s="27">
        <f>($D57+$E57+($F57*2)+(G57*3))/$B57</f>
        <v>0.22222222222222221</v>
      </c>
      <c r="Q57" s="27">
        <f>D57/B57</f>
        <v>0.16666666666666666</v>
      </c>
      <c r="R57" s="20">
        <f>SUM(R35:R56)</f>
        <v>0</v>
      </c>
      <c r="S57" s="20">
        <f>SUM(S35:S56)</f>
        <v>0</v>
      </c>
      <c r="T57" s="20">
        <f>SUM(T35:T56)</f>
        <v>1</v>
      </c>
      <c r="U57" s="20">
        <f>SUM(U35:U56)</f>
        <v>6</v>
      </c>
      <c r="V57" s="20">
        <f>SUM(V35:V56)</f>
        <v>44</v>
      </c>
      <c r="W57" s="27">
        <f>(U57+V57)/(T57+U57+V57)</f>
        <v>0.98039215686274506</v>
      </c>
      <c r="X57" s="20">
        <f>SUM(X35:X56)</f>
        <v>2</v>
      </c>
      <c r="Y57" s="20">
        <f>SUM(Y35:Y56)</f>
        <v>1</v>
      </c>
      <c r="Z57" s="27">
        <f>(D57-G57)/(B57-I57-G57+M57)</f>
        <v>0.21428571428571427</v>
      </c>
    </row>
    <row r="61" spans="1:26" ht="17" x14ac:dyDescent="0.2">
      <c r="A61" s="49" t="s">
        <v>127</v>
      </c>
      <c r="B61" s="14"/>
      <c r="C61" s="31"/>
      <c r="D61" s="14"/>
      <c r="E61" s="14"/>
      <c r="F61" s="14"/>
      <c r="G61" s="14"/>
      <c r="H61" s="14"/>
      <c r="I61" s="14"/>
      <c r="J61" s="14"/>
      <c r="K61" s="14"/>
      <c r="L61" s="14"/>
      <c r="M61" s="14"/>
      <c r="N61" s="14"/>
      <c r="O61" s="14"/>
      <c r="P61" s="14"/>
      <c r="Q61" s="14"/>
      <c r="R61" s="14"/>
      <c r="S61" s="13"/>
      <c r="T61" s="13"/>
      <c r="U61" s="14"/>
      <c r="V61" s="14"/>
      <c r="W61" s="14"/>
      <c r="X61" s="14"/>
      <c r="Y61" s="14"/>
      <c r="Z61" s="14"/>
    </row>
    <row r="62" spans="1:26" ht="28" x14ac:dyDescent="0.2">
      <c r="A62" s="15" t="s">
        <v>6</v>
      </c>
      <c r="B62" s="16" t="s">
        <v>7</v>
      </c>
      <c r="C62" s="16" t="s">
        <v>8</v>
      </c>
      <c r="D62" s="16" t="s">
        <v>9</v>
      </c>
      <c r="E62" s="16" t="s">
        <v>10</v>
      </c>
      <c r="F62" s="16" t="s">
        <v>11</v>
      </c>
      <c r="G62" s="16" t="s">
        <v>12</v>
      </c>
      <c r="H62" s="16" t="s">
        <v>13</v>
      </c>
      <c r="I62" s="16" t="s">
        <v>14</v>
      </c>
      <c r="J62" s="16" t="s">
        <v>15</v>
      </c>
      <c r="K62" s="16" t="s">
        <v>16</v>
      </c>
      <c r="L62" s="16" t="s">
        <v>17</v>
      </c>
      <c r="M62" s="16" t="s">
        <v>18</v>
      </c>
      <c r="N62" s="16" t="s">
        <v>19</v>
      </c>
      <c r="O62" s="16" t="s">
        <v>20</v>
      </c>
      <c r="P62" s="17" t="s">
        <v>21</v>
      </c>
      <c r="Q62" s="16" t="s">
        <v>22</v>
      </c>
      <c r="R62" s="16" t="s">
        <v>23</v>
      </c>
      <c r="S62" s="16" t="s">
        <v>24</v>
      </c>
      <c r="T62" s="16" t="s">
        <v>25</v>
      </c>
      <c r="U62" s="16" t="s">
        <v>26</v>
      </c>
      <c r="V62" s="16" t="s">
        <v>27</v>
      </c>
      <c r="W62" s="17" t="s">
        <v>28</v>
      </c>
      <c r="X62" s="16" t="s">
        <v>49</v>
      </c>
      <c r="Y62" s="48" t="s">
        <v>50</v>
      </c>
      <c r="Z62" s="48" t="s">
        <v>29</v>
      </c>
    </row>
    <row r="63" spans="1:26" ht="16" x14ac:dyDescent="0.2">
      <c r="A63" s="130" t="s">
        <v>131</v>
      </c>
      <c r="B63" s="19">
        <v>2</v>
      </c>
      <c r="C63" s="19">
        <v>1</v>
      </c>
      <c r="D63" s="19">
        <v>1</v>
      </c>
      <c r="E63" s="19"/>
      <c r="F63" s="19"/>
      <c r="G63" s="19"/>
      <c r="H63" s="19"/>
      <c r="I63" s="19">
        <v>1</v>
      </c>
      <c r="J63" s="19"/>
      <c r="K63" s="19"/>
      <c r="L63" s="19"/>
      <c r="M63" s="19"/>
      <c r="N63" s="19"/>
      <c r="O63" s="19"/>
      <c r="P63" s="19"/>
      <c r="Q63" s="19"/>
      <c r="R63" s="19"/>
      <c r="S63" s="19"/>
      <c r="T63" s="19"/>
      <c r="U63" s="19"/>
      <c r="V63" s="19"/>
      <c r="W63" s="19"/>
      <c r="X63" s="19"/>
      <c r="Y63" s="19"/>
      <c r="Z63" s="19"/>
    </row>
    <row r="64" spans="1:26" ht="16" x14ac:dyDescent="0.2">
      <c r="A64" s="130" t="s">
        <v>133</v>
      </c>
      <c r="B64" s="14">
        <v>1</v>
      </c>
      <c r="C64" s="14">
        <v>0</v>
      </c>
      <c r="D64" s="14">
        <v>1</v>
      </c>
      <c r="E64" s="14"/>
      <c r="F64" s="14"/>
      <c r="G64" s="14"/>
      <c r="H64" s="14"/>
      <c r="I64" s="14"/>
      <c r="J64" s="14"/>
      <c r="K64" s="14"/>
      <c r="L64" s="14"/>
      <c r="M64" s="14"/>
      <c r="N64" s="14"/>
      <c r="O64" s="14"/>
      <c r="P64" s="14"/>
      <c r="Q64" s="14"/>
      <c r="R64" s="14"/>
      <c r="S64" s="14"/>
      <c r="T64" s="14"/>
      <c r="U64" s="14"/>
      <c r="V64" s="14"/>
      <c r="W64" s="14"/>
      <c r="X64" s="14"/>
      <c r="Y64" s="14"/>
      <c r="Z64" s="14"/>
    </row>
    <row r="65" spans="1:26" ht="16" x14ac:dyDescent="0.2">
      <c r="A65" s="130" t="s">
        <v>134</v>
      </c>
      <c r="B65" s="14">
        <v>0</v>
      </c>
      <c r="C65" s="14">
        <v>1</v>
      </c>
      <c r="D65" s="14">
        <v>0</v>
      </c>
      <c r="E65" s="14"/>
      <c r="F65" s="14"/>
      <c r="G65" s="14"/>
      <c r="H65" s="14"/>
      <c r="I65" s="14"/>
      <c r="J65" s="14">
        <v>1</v>
      </c>
      <c r="K65" s="14"/>
      <c r="L65" s="14"/>
      <c r="M65" s="14"/>
      <c r="N65" s="14"/>
      <c r="O65" s="14"/>
      <c r="P65" s="14"/>
      <c r="Q65" s="14"/>
      <c r="R65" s="14"/>
      <c r="S65" s="14"/>
      <c r="T65" s="14"/>
      <c r="U65" s="14"/>
      <c r="V65" s="14"/>
      <c r="W65" s="14"/>
      <c r="X65" s="14"/>
      <c r="Y65" s="14"/>
      <c r="Z65" s="14"/>
    </row>
    <row r="66" spans="1:26" ht="16" x14ac:dyDescent="0.2">
      <c r="A66" s="130" t="s">
        <v>143</v>
      </c>
      <c r="B66" s="14">
        <v>1</v>
      </c>
      <c r="C66" s="14">
        <v>1</v>
      </c>
      <c r="D66" s="14">
        <v>1</v>
      </c>
      <c r="E66" s="14"/>
      <c r="F66" s="14"/>
      <c r="G66" s="14"/>
      <c r="H66" s="14">
        <v>1</v>
      </c>
      <c r="I66" s="14"/>
      <c r="J66" s="14"/>
      <c r="K66" s="14"/>
      <c r="L66" s="14"/>
      <c r="M66" s="14"/>
      <c r="N66" s="14"/>
      <c r="O66" s="14"/>
      <c r="P66" s="14"/>
      <c r="Q66" s="14"/>
      <c r="R66" s="14"/>
      <c r="S66" s="14"/>
      <c r="T66" s="14"/>
      <c r="U66" s="14"/>
      <c r="V66" s="14">
        <v>1</v>
      </c>
      <c r="W66" s="14"/>
      <c r="X66" s="14"/>
      <c r="Y66" s="14"/>
      <c r="Z66" s="14"/>
    </row>
    <row r="67" spans="1:26" ht="16" x14ac:dyDescent="0.2">
      <c r="A67" s="130" t="s">
        <v>159</v>
      </c>
      <c r="B67" s="14">
        <v>1</v>
      </c>
      <c r="C67" s="14">
        <v>0</v>
      </c>
      <c r="D67" s="14">
        <v>0</v>
      </c>
      <c r="E67" s="14"/>
      <c r="F67" s="14"/>
      <c r="G67" s="14"/>
      <c r="H67" s="14">
        <v>1</v>
      </c>
      <c r="I67" s="14"/>
      <c r="J67" s="14">
        <v>1</v>
      </c>
      <c r="K67" s="14"/>
      <c r="L67" s="14"/>
      <c r="M67" s="14"/>
      <c r="N67" s="14"/>
      <c r="O67" s="14"/>
      <c r="P67" s="14"/>
      <c r="Q67" s="14"/>
      <c r="R67" s="14"/>
      <c r="S67" s="14"/>
      <c r="T67" s="14">
        <v>1</v>
      </c>
      <c r="U67" s="14">
        <v>1</v>
      </c>
      <c r="V67" s="14">
        <v>4</v>
      </c>
      <c r="W67" s="14"/>
      <c r="X67" s="14"/>
      <c r="Y67" s="14"/>
      <c r="Z67" s="14"/>
    </row>
    <row r="68" spans="1:26" ht="16"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6"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6" x14ac:dyDescent="0.2">
      <c r="A70" s="9"/>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6" x14ac:dyDescent="0.2">
      <c r="A71" s="9"/>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6" x14ac:dyDescent="0.2">
      <c r="A72" s="9"/>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6" x14ac:dyDescent="0.2">
      <c r="A73" s="9"/>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6"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6"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6" x14ac:dyDescent="0.2">
      <c r="A76" s="9"/>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6" x14ac:dyDescent="0.2">
      <c r="A77" s="9"/>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6" x14ac:dyDescent="0.2">
      <c r="A78" s="9"/>
      <c r="B78" s="14"/>
      <c r="C78" s="14"/>
      <c r="D78" s="14"/>
      <c r="E78" s="32"/>
      <c r="F78" s="14"/>
      <c r="G78" s="14"/>
      <c r="H78" s="14"/>
      <c r="I78" s="14"/>
      <c r="J78" s="14"/>
      <c r="K78" s="14"/>
      <c r="L78" s="14"/>
      <c r="M78" s="14"/>
      <c r="N78" s="14"/>
      <c r="O78" s="14"/>
      <c r="P78" s="14"/>
      <c r="Q78" s="14"/>
      <c r="R78" s="14"/>
      <c r="S78" s="14"/>
      <c r="T78" s="14"/>
      <c r="U78" s="14"/>
      <c r="V78" s="14"/>
      <c r="W78" s="14"/>
      <c r="X78" s="14"/>
      <c r="Y78" s="14"/>
      <c r="Z78" s="14"/>
    </row>
    <row r="79" spans="1:26" ht="16" x14ac:dyDescent="0.2">
      <c r="A79" s="9"/>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6" x14ac:dyDescent="0.2">
      <c r="A80" s="14"/>
      <c r="B80" s="13"/>
      <c r="C80" s="13"/>
      <c r="D80" s="13"/>
      <c r="E80" s="13"/>
      <c r="F80" s="13"/>
      <c r="G80" s="13"/>
      <c r="H80" s="13"/>
      <c r="I80" s="13"/>
      <c r="J80" s="13"/>
      <c r="K80" s="13"/>
      <c r="L80" s="13"/>
      <c r="M80" s="13"/>
      <c r="N80" s="13"/>
      <c r="O80" s="13"/>
      <c r="P80" s="13"/>
      <c r="Q80" s="13"/>
      <c r="R80" s="13"/>
      <c r="S80" s="13"/>
      <c r="T80" s="13"/>
      <c r="U80" s="13"/>
      <c r="V80" s="13"/>
      <c r="W80" s="13"/>
      <c r="X80" s="13"/>
      <c r="Y80" s="14"/>
      <c r="Z80" s="14"/>
    </row>
    <row r="81" spans="1:26" ht="16" x14ac:dyDescent="0.2">
      <c r="A81" s="9"/>
      <c r="B81" s="13"/>
      <c r="C81" s="13"/>
      <c r="D81" s="13"/>
      <c r="E81" s="13"/>
      <c r="F81" s="13"/>
      <c r="G81" s="13"/>
      <c r="H81" s="13"/>
      <c r="I81" s="13"/>
      <c r="J81" s="13"/>
      <c r="K81" s="13"/>
      <c r="L81" s="13"/>
      <c r="M81" s="13"/>
      <c r="N81" s="13"/>
      <c r="O81" s="13"/>
      <c r="P81" s="13"/>
      <c r="Q81" s="13"/>
      <c r="R81" s="13"/>
      <c r="S81" s="13"/>
      <c r="T81" s="13"/>
      <c r="U81" s="13"/>
      <c r="V81" s="13"/>
      <c r="W81" s="13"/>
      <c r="X81" s="13"/>
      <c r="Y81" s="14"/>
      <c r="Z81" s="14"/>
    </row>
    <row r="82" spans="1:26" ht="16" x14ac:dyDescent="0.2">
      <c r="A82" s="28"/>
      <c r="B82" s="13"/>
      <c r="C82" s="13"/>
      <c r="D82" s="13"/>
      <c r="E82" s="13"/>
      <c r="F82" s="13"/>
      <c r="G82" s="13"/>
      <c r="H82" s="13"/>
      <c r="I82" s="13"/>
      <c r="J82" s="13"/>
      <c r="K82" s="13"/>
      <c r="L82" s="13"/>
      <c r="M82" s="13"/>
      <c r="N82" s="13"/>
      <c r="O82" s="13"/>
      <c r="P82" s="13"/>
      <c r="Q82" s="13"/>
      <c r="R82" s="13"/>
      <c r="S82" s="13"/>
      <c r="T82" s="13"/>
      <c r="U82" s="13"/>
      <c r="V82" s="13"/>
      <c r="W82" s="13"/>
      <c r="X82" s="13"/>
      <c r="Y82" s="14"/>
      <c r="Z82" s="14"/>
    </row>
    <row r="83" spans="1:26" ht="16" x14ac:dyDescent="0.2">
      <c r="A83" s="13"/>
      <c r="B83" s="13"/>
      <c r="C83" s="13"/>
      <c r="D83" s="13"/>
      <c r="E83" s="13"/>
      <c r="F83" s="13"/>
      <c r="G83" s="13"/>
      <c r="H83" s="13"/>
      <c r="I83" s="13"/>
      <c r="J83" s="13"/>
      <c r="K83" s="13"/>
      <c r="L83" s="13"/>
      <c r="M83" s="13"/>
      <c r="N83" s="13"/>
      <c r="O83" s="13"/>
      <c r="P83" s="13"/>
      <c r="Q83" s="13"/>
      <c r="R83" s="13"/>
      <c r="S83" s="13"/>
      <c r="T83" s="13"/>
      <c r="U83" s="13"/>
      <c r="V83" s="13"/>
      <c r="W83" s="13"/>
      <c r="X83" s="13"/>
      <c r="Y83" s="14"/>
      <c r="Z83" s="14"/>
    </row>
    <row r="84" spans="1:26" ht="16" x14ac:dyDescent="0.2">
      <c r="A84" s="22"/>
      <c r="B84" s="23"/>
      <c r="C84" s="23"/>
      <c r="D84" s="23"/>
      <c r="E84" s="23"/>
      <c r="F84" s="23"/>
      <c r="G84" s="23"/>
      <c r="H84" s="23"/>
      <c r="I84" s="23"/>
      <c r="J84" s="23"/>
      <c r="K84" s="23"/>
      <c r="L84" s="23"/>
      <c r="M84" s="23"/>
      <c r="N84" s="23"/>
      <c r="O84" s="24"/>
      <c r="P84" s="24"/>
      <c r="Q84" s="24"/>
      <c r="R84" s="23"/>
      <c r="S84" s="23"/>
      <c r="T84" s="23"/>
      <c r="U84" s="23"/>
      <c r="V84" s="23"/>
      <c r="W84" s="23"/>
      <c r="X84" s="23"/>
      <c r="Y84" s="25"/>
      <c r="Z84" s="25"/>
    </row>
    <row r="85" spans="1:26" ht="13" customHeight="1" x14ac:dyDescent="0.2">
      <c r="A85" s="26" t="s">
        <v>31</v>
      </c>
      <c r="B85" s="20">
        <f t="shared" ref="B85:N85" si="2">SUM(B63:B84)</f>
        <v>5</v>
      </c>
      <c r="C85" s="20">
        <f t="shared" si="2"/>
        <v>3</v>
      </c>
      <c r="D85" s="20">
        <f t="shared" si="2"/>
        <v>3</v>
      </c>
      <c r="E85" s="20">
        <f t="shared" si="2"/>
        <v>0</v>
      </c>
      <c r="F85" s="20">
        <f t="shared" si="2"/>
        <v>0</v>
      </c>
      <c r="G85" s="20">
        <f t="shared" si="2"/>
        <v>0</v>
      </c>
      <c r="H85" s="20">
        <f t="shared" si="2"/>
        <v>2</v>
      </c>
      <c r="I85" s="20">
        <f t="shared" si="2"/>
        <v>1</v>
      </c>
      <c r="J85" s="20">
        <f t="shared" si="2"/>
        <v>2</v>
      </c>
      <c r="K85" s="20">
        <f t="shared" si="2"/>
        <v>0</v>
      </c>
      <c r="L85" s="20">
        <f t="shared" si="2"/>
        <v>0</v>
      </c>
      <c r="M85" s="20">
        <f t="shared" si="2"/>
        <v>0</v>
      </c>
      <c r="N85" s="20">
        <f t="shared" si="2"/>
        <v>0</v>
      </c>
      <c r="O85" s="27">
        <f>(D85+J85+K85+N85)/(B85+J85+K85)</f>
        <v>0.7142857142857143</v>
      </c>
      <c r="P85" s="27">
        <f>($D85+$E85+($F85*2)+(G85*3))/$B85</f>
        <v>0.6</v>
      </c>
      <c r="Q85" s="27">
        <f>D85/B85</f>
        <v>0.6</v>
      </c>
      <c r="R85" s="20">
        <f>SUM(R63:R84)</f>
        <v>0</v>
      </c>
      <c r="S85" s="20">
        <f>SUM(S63:S84)</f>
        <v>0</v>
      </c>
      <c r="T85" s="20">
        <f>SUM(T63:T84)</f>
        <v>1</v>
      </c>
      <c r="U85" s="20">
        <f>SUM(U63:U84)</f>
        <v>1</v>
      </c>
      <c r="V85" s="20">
        <f>SUM(V63:V84)</f>
        <v>5</v>
      </c>
      <c r="W85" s="27">
        <f>(U85+V85)/(T85+U85+V85)</f>
        <v>0.8571428571428571</v>
      </c>
      <c r="X85" s="20">
        <f>SUM(X63:X84)</f>
        <v>0</v>
      </c>
      <c r="Y85" s="20">
        <f>SUM(Y63:Y84)</f>
        <v>0</v>
      </c>
      <c r="Z85" s="27">
        <f>(D85-G85)/(B85-I85-G85+M85)</f>
        <v>0.75</v>
      </c>
    </row>
  </sheetData>
  <pageMargins left="0.75" right="0.75" top="1" bottom="1" header="0.5" footer="0.5"/>
  <pageSetup orientation="portrait"/>
  <headerFooter>
    <oddHeader>&amp;L&amp;"Geneva,Regular"&amp;10&amp;K000000Catchers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53"/>
  <sheetViews>
    <sheetView showGridLines="0" workbookViewId="0">
      <selection activeCell="G53" sqref="G53"/>
    </sheetView>
  </sheetViews>
  <sheetFormatPr baseColWidth="10" defaultColWidth="8.125" defaultRowHeight="13" customHeight="1" x14ac:dyDescent="0.2"/>
  <cols>
    <col min="1" max="1" width="13" style="5" bestFit="1" customWidth="1"/>
    <col min="2" max="2" width="2.375" style="5" customWidth="1"/>
    <col min="3" max="4" width="2.375" style="5" bestFit="1" customWidth="1"/>
    <col min="5" max="5" width="3.5" style="5" customWidth="1"/>
    <col min="6" max="6" width="4" style="5" customWidth="1"/>
    <col min="7" max="7" width="2.375" style="5" bestFit="1" customWidth="1"/>
    <col min="8" max="8" width="2.5" style="5" bestFit="1" customWidth="1"/>
    <col min="9" max="9" width="2.375" style="5" bestFit="1" customWidth="1"/>
    <col min="10" max="10" width="2" style="5" customWidth="1"/>
    <col min="11" max="11" width="2.75" style="5" customWidth="1"/>
    <col min="12" max="12" width="3" style="5" customWidth="1"/>
    <col min="13" max="13" width="2.375" style="5" customWidth="1"/>
    <col min="14" max="14" width="3.375" style="5" bestFit="1" customWidth="1"/>
    <col min="15" max="15" width="3.625" style="5" customWidth="1"/>
    <col min="16" max="16" width="5.375" style="5" customWidth="1"/>
    <col min="17" max="17" width="3.375" style="5" bestFit="1" customWidth="1"/>
    <col min="18" max="19" width="2" style="5" customWidth="1"/>
    <col min="20" max="20" width="1.75" style="5" bestFit="1" customWidth="1"/>
    <col min="21" max="21" width="2.375" style="5" bestFit="1" customWidth="1"/>
    <col min="22" max="22" width="2.375" style="5" customWidth="1"/>
    <col min="23" max="23" width="4.125" style="5" customWidth="1"/>
    <col min="24" max="24" width="3.875" style="5" customWidth="1"/>
    <col min="25" max="256" width="8.125" customWidth="1"/>
  </cols>
  <sheetData>
    <row r="1" spans="1:24" ht="21" customHeight="1" x14ac:dyDescent="0.2">
      <c r="A1" s="10" t="s">
        <v>52</v>
      </c>
      <c r="B1" s="11"/>
      <c r="C1" s="11"/>
      <c r="D1" s="11"/>
      <c r="E1" s="11"/>
      <c r="F1" s="11"/>
      <c r="G1" s="11"/>
      <c r="H1" s="11"/>
      <c r="I1" s="11"/>
      <c r="J1" s="11"/>
      <c r="K1" s="11"/>
      <c r="L1" s="11"/>
      <c r="M1" s="11"/>
      <c r="N1" s="11"/>
      <c r="O1" s="11"/>
      <c r="P1" s="11"/>
      <c r="Q1" s="11"/>
      <c r="R1" s="11"/>
      <c r="S1" s="11"/>
      <c r="T1" s="11"/>
      <c r="U1" s="13"/>
      <c r="V1" s="13"/>
      <c r="W1" s="13"/>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3"/>
      <c r="X2" s="14"/>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48" t="s">
        <v>29</v>
      </c>
    </row>
    <row r="4" spans="1:24" ht="19" customHeight="1" x14ac:dyDescent="0.2">
      <c r="A4" s="127" t="s">
        <v>30</v>
      </c>
      <c r="B4" s="19">
        <v>3</v>
      </c>
      <c r="C4" s="19">
        <v>0</v>
      </c>
      <c r="D4" s="19">
        <v>1</v>
      </c>
      <c r="E4" s="19">
        <v>1</v>
      </c>
      <c r="F4" s="19"/>
      <c r="G4" s="19"/>
      <c r="H4" s="19"/>
      <c r="I4" s="19">
        <v>1</v>
      </c>
      <c r="J4" s="19"/>
      <c r="K4" s="19"/>
      <c r="L4" s="19"/>
      <c r="M4" s="19"/>
      <c r="N4" s="19"/>
      <c r="O4" s="19"/>
      <c r="P4" s="19"/>
      <c r="Q4" s="19"/>
      <c r="R4" s="19"/>
      <c r="S4" s="19"/>
      <c r="T4" s="19"/>
      <c r="U4" s="19"/>
      <c r="V4" s="19">
        <v>1</v>
      </c>
      <c r="W4" s="35"/>
      <c r="X4" s="19"/>
    </row>
    <row r="5" spans="1:24" ht="19" customHeight="1" x14ac:dyDescent="0.2">
      <c r="A5" s="129" t="s">
        <v>130</v>
      </c>
      <c r="B5" s="14">
        <v>3</v>
      </c>
      <c r="C5" s="14">
        <v>0</v>
      </c>
      <c r="D5" s="14">
        <v>1</v>
      </c>
      <c r="E5" s="14"/>
      <c r="F5" s="14"/>
      <c r="G5" s="14"/>
      <c r="H5" s="14">
        <v>1</v>
      </c>
      <c r="I5" s="14">
        <v>1</v>
      </c>
      <c r="J5" s="14"/>
      <c r="K5" s="14"/>
      <c r="L5" s="14"/>
      <c r="M5" s="14"/>
      <c r="N5" s="14"/>
      <c r="O5" s="14"/>
      <c r="P5" s="14"/>
      <c r="Q5" s="14"/>
      <c r="R5" s="14"/>
      <c r="S5" s="14"/>
      <c r="T5" s="14"/>
      <c r="U5" s="14"/>
      <c r="V5" s="14">
        <v>7</v>
      </c>
      <c r="W5" s="13"/>
      <c r="X5" s="14"/>
    </row>
    <row r="6" spans="1:24" ht="19" customHeight="1" x14ac:dyDescent="0.2">
      <c r="A6" s="130" t="s">
        <v>131</v>
      </c>
      <c r="B6" s="14">
        <v>1</v>
      </c>
      <c r="C6" s="14">
        <v>1</v>
      </c>
      <c r="D6" s="14">
        <v>0</v>
      </c>
      <c r="E6" s="14"/>
      <c r="F6" s="14"/>
      <c r="G6" s="14"/>
      <c r="H6" s="14"/>
      <c r="I6" s="14"/>
      <c r="J6" s="14">
        <v>2</v>
      </c>
      <c r="K6" s="14"/>
      <c r="L6" s="14"/>
      <c r="M6" s="14"/>
      <c r="N6" s="14"/>
      <c r="O6" s="14"/>
      <c r="P6" s="14"/>
      <c r="Q6" s="14"/>
      <c r="R6" s="14"/>
      <c r="S6" s="14"/>
      <c r="T6" s="14"/>
      <c r="U6" s="14">
        <v>2</v>
      </c>
      <c r="V6" s="14">
        <v>6</v>
      </c>
      <c r="W6" s="13"/>
      <c r="X6" s="14"/>
    </row>
    <row r="7" spans="1:24" ht="19" customHeight="1" x14ac:dyDescent="0.2">
      <c r="A7" s="130" t="s">
        <v>133</v>
      </c>
      <c r="B7" s="14">
        <v>2</v>
      </c>
      <c r="C7" s="14">
        <v>2</v>
      </c>
      <c r="D7" s="14">
        <v>2</v>
      </c>
      <c r="E7" s="14">
        <v>1</v>
      </c>
      <c r="F7" s="14"/>
      <c r="G7" s="14">
        <v>1</v>
      </c>
      <c r="H7" s="14">
        <v>4</v>
      </c>
      <c r="I7" s="14"/>
      <c r="J7" s="14">
        <v>1</v>
      </c>
      <c r="K7" s="14"/>
      <c r="L7" s="14"/>
      <c r="M7" s="14"/>
      <c r="N7" s="14"/>
      <c r="O7" s="14"/>
      <c r="P7" s="14"/>
      <c r="Q7" s="14"/>
      <c r="R7" s="14"/>
      <c r="S7" s="14"/>
      <c r="T7" s="14"/>
      <c r="U7" s="14"/>
      <c r="V7" s="14">
        <v>3</v>
      </c>
      <c r="W7" s="13"/>
      <c r="X7" s="14"/>
    </row>
    <row r="8" spans="1:24" ht="19" customHeight="1" x14ac:dyDescent="0.2">
      <c r="A8" s="130" t="s">
        <v>134</v>
      </c>
      <c r="B8" s="14">
        <v>4</v>
      </c>
      <c r="C8" s="14">
        <v>0</v>
      </c>
      <c r="D8" s="14">
        <v>0</v>
      </c>
      <c r="E8" s="14"/>
      <c r="F8" s="14"/>
      <c r="G8" s="14"/>
      <c r="H8" s="14"/>
      <c r="I8" s="14">
        <v>1</v>
      </c>
      <c r="J8" s="14"/>
      <c r="K8" s="14"/>
      <c r="L8" s="14"/>
      <c r="M8" s="14"/>
      <c r="N8" s="14"/>
      <c r="O8" s="14"/>
      <c r="P8" s="14"/>
      <c r="Q8" s="14"/>
      <c r="R8" s="14"/>
      <c r="S8" s="14"/>
      <c r="T8" s="14"/>
      <c r="U8" s="14">
        <v>1</v>
      </c>
      <c r="V8" s="14">
        <v>10</v>
      </c>
      <c r="W8" s="13"/>
      <c r="X8" s="14"/>
    </row>
    <row r="9" spans="1:24" ht="19" customHeight="1" x14ac:dyDescent="0.2">
      <c r="A9" s="130" t="s">
        <v>134</v>
      </c>
      <c r="B9" s="14">
        <v>1</v>
      </c>
      <c r="C9" s="14">
        <v>0</v>
      </c>
      <c r="D9" s="14">
        <v>0</v>
      </c>
      <c r="E9" s="14"/>
      <c r="F9" s="14"/>
      <c r="G9" s="14"/>
      <c r="H9" s="14"/>
      <c r="I9" s="14">
        <v>1</v>
      </c>
      <c r="J9" s="14"/>
      <c r="K9" s="14"/>
      <c r="L9" s="14"/>
      <c r="M9" s="14"/>
      <c r="N9" s="14"/>
      <c r="O9" s="14"/>
      <c r="P9" s="14"/>
      <c r="Q9" s="14"/>
      <c r="R9" s="14"/>
      <c r="S9" s="14"/>
      <c r="T9" s="14"/>
      <c r="U9" s="14"/>
      <c r="V9" s="14">
        <v>1</v>
      </c>
      <c r="W9" s="13"/>
      <c r="X9" s="14"/>
    </row>
    <row r="10" spans="1:24" ht="19" customHeight="1" x14ac:dyDescent="0.2">
      <c r="A10" s="9" t="s">
        <v>135</v>
      </c>
      <c r="B10" s="14">
        <v>3</v>
      </c>
      <c r="C10" s="14">
        <v>0</v>
      </c>
      <c r="D10" s="14">
        <v>1</v>
      </c>
      <c r="E10" s="14">
        <v>1</v>
      </c>
      <c r="F10" s="14"/>
      <c r="G10" s="14"/>
      <c r="H10" s="14"/>
      <c r="I10" s="14">
        <v>1</v>
      </c>
      <c r="J10" s="14"/>
      <c r="K10" s="14"/>
      <c r="L10" s="14"/>
      <c r="M10" s="14"/>
      <c r="N10" s="14"/>
      <c r="O10" s="14"/>
      <c r="P10" s="14"/>
      <c r="Q10" s="14"/>
      <c r="R10" s="14"/>
      <c r="S10" s="14"/>
      <c r="T10" s="14"/>
      <c r="U10" s="14">
        <v>1</v>
      </c>
      <c r="V10" s="14"/>
      <c r="W10" s="13"/>
      <c r="X10" s="14"/>
    </row>
    <row r="11" spans="1:24" ht="19" customHeight="1" x14ac:dyDescent="0.2">
      <c r="A11" s="130" t="s">
        <v>136</v>
      </c>
      <c r="B11" s="14">
        <v>3</v>
      </c>
      <c r="C11" s="14">
        <v>0</v>
      </c>
      <c r="D11" s="14">
        <v>0</v>
      </c>
      <c r="E11" s="14"/>
      <c r="F11" s="14"/>
      <c r="G11" s="14"/>
      <c r="H11" s="14"/>
      <c r="I11" s="14">
        <v>1</v>
      </c>
      <c r="J11" s="14"/>
      <c r="K11" s="14"/>
      <c r="L11" s="14"/>
      <c r="M11" s="14"/>
      <c r="N11" s="14"/>
      <c r="O11" s="14"/>
      <c r="P11" s="14"/>
      <c r="Q11" s="14"/>
      <c r="R11" s="14"/>
      <c r="S11" s="14"/>
      <c r="T11" s="14"/>
      <c r="U11" s="14"/>
      <c r="V11" s="14">
        <v>8</v>
      </c>
      <c r="W11" s="13"/>
      <c r="X11" s="14"/>
    </row>
    <row r="12" spans="1:24" ht="19" customHeight="1" x14ac:dyDescent="0.2">
      <c r="A12" s="130" t="s">
        <v>137</v>
      </c>
      <c r="B12" s="14">
        <v>3</v>
      </c>
      <c r="C12" s="14">
        <v>0</v>
      </c>
      <c r="D12" s="14">
        <v>0</v>
      </c>
      <c r="E12" s="14"/>
      <c r="F12" s="14"/>
      <c r="G12" s="14"/>
      <c r="H12" s="14"/>
      <c r="I12" s="14">
        <v>1</v>
      </c>
      <c r="J12" s="14"/>
      <c r="K12" s="14"/>
      <c r="L12" s="14"/>
      <c r="M12" s="14"/>
      <c r="N12" s="14"/>
      <c r="O12" s="14"/>
      <c r="P12" s="14"/>
      <c r="Q12" s="14"/>
      <c r="R12" s="14"/>
      <c r="S12" s="14"/>
      <c r="T12" s="14"/>
      <c r="U12" s="14"/>
      <c r="V12" s="14"/>
      <c r="W12" s="13"/>
      <c r="X12" s="14"/>
    </row>
    <row r="13" spans="1:24" ht="19" customHeight="1" x14ac:dyDescent="0.2">
      <c r="A13" s="130" t="s">
        <v>138</v>
      </c>
      <c r="B13" s="14">
        <v>4</v>
      </c>
      <c r="C13" s="14">
        <v>1</v>
      </c>
      <c r="D13" s="14">
        <v>1</v>
      </c>
      <c r="E13" s="14"/>
      <c r="F13" s="14"/>
      <c r="G13" s="14">
        <v>1</v>
      </c>
      <c r="H13" s="14">
        <v>2</v>
      </c>
      <c r="I13" s="14"/>
      <c r="J13" s="14"/>
      <c r="K13" s="14"/>
      <c r="L13" s="14"/>
      <c r="M13" s="14"/>
      <c r="N13" s="14">
        <v>1</v>
      </c>
      <c r="O13" s="14"/>
      <c r="P13" s="14"/>
      <c r="Q13" s="14"/>
      <c r="R13" s="14"/>
      <c r="S13" s="14"/>
      <c r="T13" s="14"/>
      <c r="U13" s="14">
        <v>1</v>
      </c>
      <c r="V13" s="14">
        <v>2</v>
      </c>
      <c r="W13" s="130"/>
      <c r="X13" s="14"/>
    </row>
    <row r="14" spans="1:24" ht="19" customHeight="1" x14ac:dyDescent="0.2">
      <c r="A14" s="130" t="s">
        <v>138</v>
      </c>
      <c r="B14" s="14">
        <v>4</v>
      </c>
      <c r="C14" s="14">
        <v>0</v>
      </c>
      <c r="D14" s="14">
        <v>2</v>
      </c>
      <c r="E14" s="14"/>
      <c r="F14" s="14"/>
      <c r="G14" s="14"/>
      <c r="H14" s="14">
        <v>1</v>
      </c>
      <c r="I14" s="14"/>
      <c r="J14" s="14"/>
      <c r="K14" s="14"/>
      <c r="L14" s="14"/>
      <c r="M14" s="14"/>
      <c r="N14" s="14"/>
      <c r="O14" s="14"/>
      <c r="P14" s="14"/>
      <c r="Q14" s="14"/>
      <c r="R14" s="14"/>
      <c r="S14" s="14"/>
      <c r="T14" s="14"/>
      <c r="U14" s="14">
        <v>1</v>
      </c>
      <c r="V14" s="14">
        <v>9</v>
      </c>
      <c r="W14" s="13"/>
      <c r="X14" s="14"/>
    </row>
    <row r="15" spans="1:24" ht="19" customHeight="1" x14ac:dyDescent="0.2">
      <c r="A15" s="130" t="s">
        <v>141</v>
      </c>
      <c r="B15" s="14">
        <v>2</v>
      </c>
      <c r="C15" s="14">
        <v>2</v>
      </c>
      <c r="D15" s="14">
        <v>1</v>
      </c>
      <c r="E15" s="14"/>
      <c r="F15" s="14"/>
      <c r="G15" s="14"/>
      <c r="H15" s="14"/>
      <c r="I15" s="14"/>
      <c r="J15" s="14">
        <v>1</v>
      </c>
      <c r="K15" s="14">
        <v>1</v>
      </c>
      <c r="L15" s="14"/>
      <c r="M15" s="14"/>
      <c r="N15" s="14"/>
      <c r="O15" s="14"/>
      <c r="P15" s="14"/>
      <c r="Q15" s="14"/>
      <c r="R15" s="14"/>
      <c r="S15" s="14"/>
      <c r="T15" s="14">
        <v>1</v>
      </c>
      <c r="U15" s="14">
        <v>1</v>
      </c>
      <c r="V15" s="14">
        <v>4</v>
      </c>
      <c r="W15" s="13"/>
      <c r="X15" s="14"/>
    </row>
    <row r="16" spans="1:24" ht="19" customHeight="1" x14ac:dyDescent="0.2">
      <c r="A16" s="130" t="s">
        <v>143</v>
      </c>
      <c r="B16" s="14">
        <v>3</v>
      </c>
      <c r="C16" s="14">
        <v>0</v>
      </c>
      <c r="D16" s="14">
        <v>2</v>
      </c>
      <c r="E16" s="14">
        <v>1</v>
      </c>
      <c r="F16" s="14"/>
      <c r="G16" s="14"/>
      <c r="H16" s="14">
        <v>3</v>
      </c>
      <c r="I16" s="14"/>
      <c r="J16" s="14">
        <v>1</v>
      </c>
      <c r="K16" s="14"/>
      <c r="L16" s="14"/>
      <c r="M16" s="14"/>
      <c r="N16" s="14"/>
      <c r="O16" s="14"/>
      <c r="P16" s="14"/>
      <c r="Q16" s="14"/>
      <c r="R16" s="14"/>
      <c r="S16" s="14"/>
      <c r="T16" s="14"/>
      <c r="U16" s="14"/>
      <c r="V16" s="14"/>
      <c r="W16" s="13"/>
      <c r="X16" s="14"/>
    </row>
    <row r="17" spans="1:24" ht="19" customHeight="1" x14ac:dyDescent="0.2">
      <c r="A17" s="129" t="s">
        <v>144</v>
      </c>
      <c r="B17" s="14">
        <v>4</v>
      </c>
      <c r="C17" s="14">
        <v>1</v>
      </c>
      <c r="D17" s="14">
        <v>1</v>
      </c>
      <c r="E17" s="14">
        <v>1</v>
      </c>
      <c r="F17" s="14"/>
      <c r="G17" s="14"/>
      <c r="H17" s="14"/>
      <c r="I17" s="14">
        <v>2</v>
      </c>
      <c r="J17" s="14"/>
      <c r="K17" s="14"/>
      <c r="L17" s="14"/>
      <c r="M17" s="14"/>
      <c r="N17" s="14"/>
      <c r="O17" s="14"/>
      <c r="P17" s="14"/>
      <c r="Q17" s="14"/>
      <c r="R17" s="14"/>
      <c r="S17" s="14"/>
      <c r="T17" s="14"/>
      <c r="U17" s="14"/>
      <c r="V17" s="14"/>
      <c r="W17" s="13"/>
      <c r="X17" s="14"/>
    </row>
    <row r="18" spans="1:24" ht="19" customHeight="1" x14ac:dyDescent="0.2">
      <c r="A18" s="129" t="s">
        <v>145</v>
      </c>
      <c r="B18" s="14">
        <v>5</v>
      </c>
      <c r="C18" s="14">
        <v>3</v>
      </c>
      <c r="D18" s="14">
        <v>2</v>
      </c>
      <c r="E18" s="14"/>
      <c r="F18" s="14"/>
      <c r="G18" s="14"/>
      <c r="H18" s="14">
        <v>1</v>
      </c>
      <c r="I18" s="14">
        <v>1</v>
      </c>
      <c r="J18" s="14"/>
      <c r="K18" s="14"/>
      <c r="L18" s="14"/>
      <c r="M18" s="14"/>
      <c r="N18" s="14">
        <v>1</v>
      </c>
      <c r="O18" s="14"/>
      <c r="P18" s="14"/>
      <c r="Q18" s="14"/>
      <c r="R18" s="14"/>
      <c r="S18" s="14"/>
      <c r="T18" s="14"/>
      <c r="U18" s="14"/>
      <c r="V18" s="14">
        <v>4</v>
      </c>
      <c r="W18" s="13"/>
      <c r="X18" s="14"/>
    </row>
    <row r="19" spans="1:24" ht="19" customHeight="1" x14ac:dyDescent="0.2">
      <c r="A19" s="129" t="s">
        <v>147</v>
      </c>
      <c r="B19" s="14">
        <v>2</v>
      </c>
      <c r="C19" s="14">
        <v>0</v>
      </c>
      <c r="D19" s="14">
        <v>0</v>
      </c>
      <c r="E19" s="14"/>
      <c r="F19" s="14"/>
      <c r="G19" s="14"/>
      <c r="H19" s="14"/>
      <c r="I19" s="14">
        <v>1</v>
      </c>
      <c r="J19" s="14"/>
      <c r="K19" s="14"/>
      <c r="L19" s="14"/>
      <c r="M19" s="14"/>
      <c r="N19" s="14"/>
      <c r="O19" s="14"/>
      <c r="P19" s="14"/>
      <c r="Q19" s="14"/>
      <c r="R19" s="14"/>
      <c r="S19" s="14"/>
      <c r="T19" s="14"/>
      <c r="U19" s="14"/>
      <c r="V19" s="14"/>
      <c r="W19" s="13"/>
      <c r="X19" s="14"/>
    </row>
    <row r="20" spans="1:24" ht="19" customHeight="1" x14ac:dyDescent="0.2">
      <c r="A20" s="129" t="s">
        <v>148</v>
      </c>
      <c r="B20" s="14">
        <v>1</v>
      </c>
      <c r="C20" s="14">
        <v>0</v>
      </c>
      <c r="D20" s="14">
        <v>0</v>
      </c>
      <c r="E20" s="14"/>
      <c r="F20" s="14"/>
      <c r="G20" s="14"/>
      <c r="H20" s="14"/>
      <c r="I20" s="14"/>
      <c r="J20" s="14"/>
      <c r="K20" s="14"/>
      <c r="L20" s="14"/>
      <c r="M20" s="14"/>
      <c r="N20" s="14"/>
      <c r="O20" s="14"/>
      <c r="P20" s="14"/>
      <c r="Q20" s="14"/>
      <c r="R20" s="14"/>
      <c r="S20" s="14"/>
      <c r="T20" s="14"/>
      <c r="U20" s="14"/>
      <c r="V20" s="14">
        <v>1</v>
      </c>
      <c r="W20" s="13"/>
      <c r="X20" s="14"/>
    </row>
    <row r="21" spans="1:24" ht="19" customHeight="1" x14ac:dyDescent="0.2">
      <c r="A21" s="129" t="s">
        <v>149</v>
      </c>
      <c r="B21" s="14">
        <v>3</v>
      </c>
      <c r="C21" s="14">
        <v>0</v>
      </c>
      <c r="D21" s="14">
        <v>0</v>
      </c>
      <c r="E21" s="14"/>
      <c r="F21" s="14"/>
      <c r="G21" s="14"/>
      <c r="H21" s="14"/>
      <c r="I21" s="14">
        <v>2</v>
      </c>
      <c r="J21" s="14"/>
      <c r="K21" s="14"/>
      <c r="L21" s="14"/>
      <c r="M21" s="14"/>
      <c r="N21" s="14"/>
      <c r="O21" s="14"/>
      <c r="P21" s="14"/>
      <c r="Q21" s="14"/>
      <c r="R21" s="14"/>
      <c r="S21" s="14"/>
      <c r="T21" s="14"/>
      <c r="U21" s="14"/>
      <c r="V21" s="14">
        <v>4</v>
      </c>
      <c r="W21" s="13"/>
      <c r="X21" s="14"/>
    </row>
    <row r="22" spans="1:24" ht="19" customHeight="1" x14ac:dyDescent="0.2">
      <c r="A22" s="130" t="s">
        <v>152</v>
      </c>
      <c r="B22" s="14">
        <v>3</v>
      </c>
      <c r="C22" s="14">
        <v>0</v>
      </c>
      <c r="D22" s="14">
        <v>0</v>
      </c>
      <c r="E22" s="14"/>
      <c r="F22" s="14"/>
      <c r="G22" s="14"/>
      <c r="H22" s="14"/>
      <c r="I22" s="14">
        <v>2</v>
      </c>
      <c r="J22" s="14"/>
      <c r="K22" s="14"/>
      <c r="L22" s="14"/>
      <c r="M22" s="14"/>
      <c r="N22" s="14"/>
      <c r="O22" s="14"/>
      <c r="P22" s="14"/>
      <c r="Q22" s="14"/>
      <c r="R22" s="14"/>
      <c r="S22" s="14"/>
      <c r="T22" s="14">
        <v>1</v>
      </c>
      <c r="U22" s="14">
        <v>1</v>
      </c>
      <c r="V22" s="14">
        <v>4</v>
      </c>
      <c r="W22" s="13"/>
      <c r="X22" s="14"/>
    </row>
    <row r="23" spans="1:24" ht="19" customHeight="1" x14ac:dyDescent="0.2">
      <c r="A23" s="177" t="s">
        <v>154</v>
      </c>
      <c r="B23" s="14">
        <v>2</v>
      </c>
      <c r="C23" s="14">
        <v>0</v>
      </c>
      <c r="D23" s="14">
        <v>0</v>
      </c>
      <c r="E23" s="14"/>
      <c r="F23" s="14"/>
      <c r="G23" s="14"/>
      <c r="H23" s="14"/>
      <c r="I23" s="14">
        <v>2</v>
      </c>
      <c r="J23" s="14"/>
      <c r="K23" s="14"/>
      <c r="L23" s="14"/>
      <c r="M23" s="14"/>
      <c r="N23" s="14"/>
      <c r="O23" s="14"/>
      <c r="P23" s="14"/>
      <c r="Q23" s="14"/>
      <c r="R23" s="14"/>
      <c r="S23" s="14"/>
      <c r="T23" s="14"/>
      <c r="U23" s="14"/>
      <c r="V23" s="14"/>
      <c r="W23" s="13"/>
      <c r="X23" s="14"/>
    </row>
    <row r="24" spans="1:24" ht="19" customHeight="1" x14ac:dyDescent="0.2">
      <c r="A24" s="130" t="s">
        <v>159</v>
      </c>
      <c r="B24" s="14">
        <v>2</v>
      </c>
      <c r="C24" s="14">
        <v>1</v>
      </c>
      <c r="D24" s="14">
        <v>1</v>
      </c>
      <c r="E24" s="14"/>
      <c r="F24" s="14"/>
      <c r="G24" s="14"/>
      <c r="H24" s="14"/>
      <c r="I24" s="14">
        <v>1</v>
      </c>
      <c r="J24" s="14"/>
      <c r="K24" s="14"/>
      <c r="L24" s="14"/>
      <c r="M24" s="14"/>
      <c r="N24" s="14"/>
      <c r="O24" s="14"/>
      <c r="P24" s="14"/>
      <c r="Q24" s="14"/>
      <c r="R24" s="14"/>
      <c r="S24" s="14"/>
      <c r="T24" s="14"/>
      <c r="U24" s="14">
        <v>1</v>
      </c>
      <c r="V24" s="14">
        <v>2</v>
      </c>
      <c r="W24" s="13"/>
      <c r="X24" s="14"/>
    </row>
    <row r="25" spans="1:24" ht="19" customHeight="1" x14ac:dyDescent="0.2">
      <c r="A25" s="129" t="s">
        <v>161</v>
      </c>
      <c r="B25" s="14">
        <v>3</v>
      </c>
      <c r="C25" s="14">
        <v>0</v>
      </c>
      <c r="D25" s="14">
        <v>0</v>
      </c>
      <c r="E25" s="14"/>
      <c r="F25" s="14"/>
      <c r="G25" s="14"/>
      <c r="H25" s="14"/>
      <c r="I25" s="14">
        <v>1</v>
      </c>
      <c r="J25" s="14"/>
      <c r="K25" s="14"/>
      <c r="L25" s="14"/>
      <c r="M25" s="14"/>
      <c r="N25" s="14"/>
      <c r="O25" s="14"/>
      <c r="P25" s="14"/>
      <c r="Q25" s="14"/>
      <c r="R25" s="14"/>
      <c r="S25" s="14"/>
      <c r="T25" s="14"/>
      <c r="U25" s="14"/>
      <c r="V25" s="14">
        <v>5</v>
      </c>
      <c r="W25" s="13"/>
      <c r="X25" s="14"/>
    </row>
    <row r="26" spans="1:24" ht="19" customHeight="1" x14ac:dyDescent="0.2">
      <c r="A26" s="189" t="s">
        <v>147</v>
      </c>
      <c r="B26" s="14">
        <v>3</v>
      </c>
      <c r="C26" s="14">
        <v>0</v>
      </c>
      <c r="D26" s="14">
        <v>0</v>
      </c>
      <c r="E26" s="14"/>
      <c r="F26" s="14"/>
      <c r="G26" s="14"/>
      <c r="H26" s="14"/>
      <c r="I26" s="14"/>
      <c r="J26" s="14">
        <v>1</v>
      </c>
      <c r="K26" s="14"/>
      <c r="L26" s="14"/>
      <c r="M26" s="14"/>
      <c r="N26" s="14"/>
      <c r="O26" s="14"/>
      <c r="P26" s="14"/>
      <c r="Q26" s="14"/>
      <c r="R26" s="14"/>
      <c r="S26" s="14"/>
      <c r="T26" s="14"/>
      <c r="U26" s="14">
        <v>1</v>
      </c>
      <c r="V26" s="14">
        <v>3</v>
      </c>
      <c r="W26" s="13"/>
      <c r="X26" s="14"/>
    </row>
    <row r="27" spans="1:24" ht="19" customHeight="1" x14ac:dyDescent="0.2">
      <c r="A27" s="129" t="s">
        <v>154</v>
      </c>
      <c r="B27" s="14">
        <v>2</v>
      </c>
      <c r="C27" s="14">
        <v>1</v>
      </c>
      <c r="D27" s="14">
        <v>2</v>
      </c>
      <c r="E27" s="14">
        <v>1</v>
      </c>
      <c r="F27" s="14"/>
      <c r="G27" s="14"/>
      <c r="H27" s="14"/>
      <c r="I27" s="14"/>
      <c r="J27" s="14">
        <v>1</v>
      </c>
      <c r="K27" s="14"/>
      <c r="L27" s="14"/>
      <c r="M27" s="14"/>
      <c r="N27" s="14"/>
      <c r="O27" s="14"/>
      <c r="P27" s="14"/>
      <c r="Q27" s="14"/>
      <c r="R27" s="14"/>
      <c r="S27" s="14"/>
      <c r="T27" s="14"/>
      <c r="U27" s="14"/>
      <c r="V27" s="14">
        <v>7</v>
      </c>
      <c r="W27" s="13"/>
      <c r="X27" s="14"/>
    </row>
    <row r="28" spans="1:24" ht="19" customHeight="1" x14ac:dyDescent="0.2">
      <c r="A28" s="193" t="s">
        <v>170</v>
      </c>
      <c r="B28" s="31">
        <v>3</v>
      </c>
      <c r="C28" s="31">
        <v>0</v>
      </c>
      <c r="D28" s="31">
        <v>1</v>
      </c>
      <c r="E28" s="31"/>
      <c r="F28" s="31"/>
      <c r="G28" s="31"/>
      <c r="H28" s="31">
        <v>2</v>
      </c>
      <c r="I28" s="31"/>
      <c r="J28" s="31"/>
      <c r="K28" s="31"/>
      <c r="L28" s="31"/>
      <c r="M28" s="31"/>
      <c r="N28" s="31">
        <v>1</v>
      </c>
      <c r="O28" s="194"/>
      <c r="P28" s="194"/>
      <c r="Q28" s="194"/>
      <c r="R28" s="31">
        <v>1</v>
      </c>
      <c r="S28" s="31"/>
      <c r="T28" s="31">
        <v>1</v>
      </c>
      <c r="U28" s="31"/>
      <c r="V28" s="31">
        <v>5</v>
      </c>
      <c r="W28" s="31"/>
      <c r="X28" s="14"/>
    </row>
    <row r="29" spans="1:24" ht="19" customHeight="1" x14ac:dyDescent="0.2">
      <c r="A29" s="129" t="s">
        <v>154</v>
      </c>
      <c r="B29" s="31">
        <v>3</v>
      </c>
      <c r="C29" s="31">
        <v>1</v>
      </c>
      <c r="D29" s="31">
        <v>0</v>
      </c>
      <c r="E29" s="31"/>
      <c r="F29" s="31"/>
      <c r="G29" s="31"/>
      <c r="H29" s="31"/>
      <c r="I29" s="31"/>
      <c r="J29" s="31">
        <v>1</v>
      </c>
      <c r="K29" s="31"/>
      <c r="L29" s="31"/>
      <c r="M29" s="31"/>
      <c r="N29" s="31"/>
      <c r="O29" s="194"/>
      <c r="P29" s="194"/>
      <c r="Q29" s="194"/>
      <c r="R29" s="31"/>
      <c r="S29" s="31"/>
      <c r="T29" s="31"/>
      <c r="U29" s="31">
        <v>1</v>
      </c>
      <c r="V29" s="31">
        <v>8</v>
      </c>
      <c r="W29" s="31"/>
      <c r="X29" s="14"/>
    </row>
    <row r="30" spans="1:24" ht="19" customHeight="1" x14ac:dyDescent="0.2">
      <c r="A30" s="50"/>
      <c r="B30" s="31"/>
      <c r="C30" s="31"/>
      <c r="D30" s="31"/>
      <c r="E30" s="31"/>
      <c r="F30" s="31"/>
      <c r="G30" s="31"/>
      <c r="H30" s="31"/>
      <c r="I30" s="31"/>
      <c r="J30" s="31"/>
      <c r="K30" s="31"/>
      <c r="L30" s="31"/>
      <c r="M30" s="31"/>
      <c r="N30" s="31"/>
      <c r="O30" s="194"/>
      <c r="P30" s="194"/>
      <c r="Q30" s="194"/>
      <c r="R30" s="31"/>
      <c r="S30" s="31"/>
      <c r="T30" s="31"/>
      <c r="U30" s="31"/>
      <c r="V30" s="31"/>
      <c r="W30" s="31"/>
      <c r="X30" s="14"/>
    </row>
    <row r="31" spans="1:24" ht="19" customHeight="1" x14ac:dyDescent="0.2">
      <c r="A31" s="22"/>
      <c r="B31" s="23"/>
      <c r="C31" s="23"/>
      <c r="D31" s="23"/>
      <c r="E31" s="23"/>
      <c r="F31" s="23"/>
      <c r="G31" s="23"/>
      <c r="H31" s="23"/>
      <c r="I31" s="23"/>
      <c r="J31" s="23"/>
      <c r="K31" s="23"/>
      <c r="L31" s="23"/>
      <c r="M31" s="23"/>
      <c r="N31" s="23"/>
      <c r="O31" s="24"/>
      <c r="P31" s="24"/>
      <c r="Q31" s="24"/>
      <c r="R31" s="23"/>
      <c r="S31" s="23"/>
      <c r="T31" s="23"/>
      <c r="U31" s="23"/>
      <c r="V31" s="23"/>
      <c r="W31" s="23"/>
      <c r="X31" s="25"/>
    </row>
    <row r="32" spans="1:24" ht="17" customHeight="1" x14ac:dyDescent="0.2">
      <c r="A32" s="26" t="s">
        <v>31</v>
      </c>
      <c r="B32" s="20">
        <f t="shared" ref="B32:N32" si="0">SUM(B4:B31)</f>
        <v>72</v>
      </c>
      <c r="C32" s="20">
        <f t="shared" si="0"/>
        <v>13</v>
      </c>
      <c r="D32" s="20">
        <f t="shared" si="0"/>
        <v>18</v>
      </c>
      <c r="E32" s="20">
        <f t="shared" si="0"/>
        <v>6</v>
      </c>
      <c r="F32" s="20">
        <f t="shared" si="0"/>
        <v>0</v>
      </c>
      <c r="G32" s="20">
        <f t="shared" si="0"/>
        <v>2</v>
      </c>
      <c r="H32" s="20">
        <f t="shared" si="0"/>
        <v>14</v>
      </c>
      <c r="I32" s="20">
        <f t="shared" si="0"/>
        <v>19</v>
      </c>
      <c r="J32" s="20">
        <f t="shared" si="0"/>
        <v>8</v>
      </c>
      <c r="K32" s="20">
        <f t="shared" si="0"/>
        <v>1</v>
      </c>
      <c r="L32" s="20">
        <f t="shared" si="0"/>
        <v>0</v>
      </c>
      <c r="M32" s="20">
        <f t="shared" si="0"/>
        <v>0</v>
      </c>
      <c r="N32" s="20">
        <f t="shared" si="0"/>
        <v>3</v>
      </c>
      <c r="O32" s="27">
        <f>(D32+J32+K32+N32)/(B32+J32+K32)</f>
        <v>0.37037037037037035</v>
      </c>
      <c r="P32" s="27">
        <f>($D32+$E32+($F32*2)+(G32*3))/$B32</f>
        <v>0.41666666666666669</v>
      </c>
      <c r="Q32" s="27">
        <f>D32/B32</f>
        <v>0.25</v>
      </c>
      <c r="R32" s="20">
        <f>SUM(R4:R31)</f>
        <v>1</v>
      </c>
      <c r="S32" s="20">
        <f>SUM(S4:S31)</f>
        <v>0</v>
      </c>
      <c r="T32" s="20">
        <f>SUM(T4:T31)</f>
        <v>3</v>
      </c>
      <c r="U32" s="20">
        <f>SUM(U4:U31)</f>
        <v>11</v>
      </c>
      <c r="V32" s="20">
        <f>SUM(V4:V31)</f>
        <v>94</v>
      </c>
      <c r="W32" s="27">
        <f>(U32+V32)/(T32+U32+V32)</f>
        <v>0.97222222222222221</v>
      </c>
      <c r="X32" s="27">
        <f>(D32-G32)/(B32-I32-G32+M32)</f>
        <v>0.31372549019607843</v>
      </c>
    </row>
    <row r="33" spans="1:24" ht="19" customHeight="1" x14ac:dyDescent="0.2">
      <c r="A33" s="28"/>
      <c r="B33" s="13"/>
      <c r="C33" s="13"/>
      <c r="D33" s="13"/>
      <c r="E33" s="13"/>
      <c r="F33" s="13"/>
      <c r="G33" s="13"/>
      <c r="H33" s="13"/>
      <c r="I33" s="13"/>
      <c r="J33" s="13"/>
      <c r="K33" s="13"/>
      <c r="L33" s="13"/>
      <c r="M33" s="13"/>
      <c r="N33" s="13"/>
      <c r="O33" s="13"/>
      <c r="P33" s="13"/>
      <c r="Q33" s="13"/>
      <c r="R33" s="13"/>
      <c r="S33" s="13"/>
      <c r="T33" s="13"/>
      <c r="U33" s="13"/>
      <c r="V33" s="13"/>
      <c r="W33" s="13"/>
      <c r="X33" s="14"/>
    </row>
    <row r="34" spans="1:24" ht="19" customHeight="1" x14ac:dyDescent="0.2">
      <c r="A34" s="28"/>
      <c r="B34" s="13"/>
      <c r="C34" s="13"/>
      <c r="D34" s="13"/>
      <c r="E34" s="13"/>
      <c r="F34" s="13"/>
      <c r="G34" s="13"/>
      <c r="H34" s="13"/>
      <c r="I34" s="13"/>
      <c r="J34" s="13"/>
      <c r="K34" s="13"/>
      <c r="L34" s="13"/>
      <c r="M34" s="13"/>
      <c r="N34" s="13"/>
      <c r="O34" s="13"/>
      <c r="P34" s="13"/>
      <c r="Q34" s="13"/>
      <c r="R34" s="13"/>
      <c r="S34" s="13"/>
      <c r="T34" s="13"/>
      <c r="U34" s="13"/>
      <c r="V34" s="13"/>
      <c r="W34" s="13"/>
      <c r="X34" s="14"/>
    </row>
    <row r="35" spans="1:24" ht="19" customHeight="1" x14ac:dyDescent="0.2">
      <c r="A35" s="28"/>
      <c r="B35" s="13"/>
      <c r="C35" s="13"/>
      <c r="D35" s="13"/>
      <c r="E35" s="43"/>
      <c r="F35" s="13"/>
      <c r="G35" s="13"/>
      <c r="H35" s="13"/>
      <c r="I35" s="13"/>
      <c r="J35" s="13"/>
      <c r="K35" s="13"/>
      <c r="L35" s="44"/>
      <c r="M35" s="13"/>
      <c r="N35" s="44"/>
      <c r="O35" s="13"/>
      <c r="P35" s="31"/>
      <c r="Q35" s="31"/>
      <c r="R35" s="31"/>
      <c r="S35" s="31"/>
      <c r="T35" s="14"/>
      <c r="U35" s="14"/>
      <c r="V35" s="14"/>
      <c r="W35" s="14"/>
      <c r="X35" s="14"/>
    </row>
    <row r="36" spans="1:24" ht="19" customHeight="1" x14ac:dyDescent="0.2">
      <c r="A36" s="28"/>
      <c r="B36" s="13"/>
      <c r="C36" s="13"/>
      <c r="D36" s="13"/>
      <c r="E36" s="43"/>
      <c r="F36" s="13"/>
      <c r="G36" s="13"/>
      <c r="H36" s="13"/>
      <c r="I36" s="13"/>
      <c r="J36" s="13"/>
      <c r="K36" s="13"/>
      <c r="L36" s="44"/>
      <c r="M36" s="13"/>
      <c r="N36" s="13"/>
      <c r="O36" s="13"/>
      <c r="P36" s="13"/>
      <c r="Q36" s="13"/>
      <c r="R36" s="13"/>
      <c r="S36" s="13"/>
      <c r="T36" s="14"/>
      <c r="U36" s="14"/>
      <c r="V36" s="14"/>
      <c r="W36" s="14"/>
      <c r="X36" s="14"/>
    </row>
    <row r="37" spans="1:24" ht="19" customHeight="1" x14ac:dyDescent="0.2">
      <c r="A37" s="28"/>
      <c r="B37" s="13"/>
      <c r="C37" s="13"/>
      <c r="D37" s="13"/>
      <c r="E37" s="43"/>
      <c r="F37" s="13"/>
      <c r="G37" s="13"/>
      <c r="H37" s="13"/>
      <c r="I37" s="13"/>
      <c r="J37" s="13"/>
      <c r="K37" s="13"/>
      <c r="L37" s="44"/>
      <c r="M37" s="13"/>
      <c r="N37" s="13"/>
      <c r="O37" s="13"/>
      <c r="P37" s="13"/>
      <c r="Q37" s="13"/>
      <c r="R37" s="13"/>
      <c r="S37" s="13"/>
      <c r="T37" s="14"/>
      <c r="U37" s="14"/>
      <c r="V37" s="14"/>
      <c r="W37" s="14"/>
      <c r="X37" s="14"/>
    </row>
    <row r="38" spans="1:24" ht="19" customHeight="1" x14ac:dyDescent="0.2">
      <c r="A38" s="21" t="s">
        <v>32</v>
      </c>
      <c r="B38" s="13"/>
      <c r="C38" s="13"/>
      <c r="D38" s="13"/>
      <c r="E38" s="13"/>
      <c r="F38" s="13"/>
      <c r="G38" s="13"/>
      <c r="H38" s="13"/>
      <c r="I38" s="13"/>
      <c r="J38" s="13"/>
      <c r="K38" s="13"/>
      <c r="L38" s="13"/>
      <c r="M38" s="13"/>
      <c r="N38" s="13"/>
      <c r="O38" s="13"/>
      <c r="P38" s="13"/>
      <c r="Q38" s="13"/>
      <c r="R38" s="13"/>
      <c r="S38" s="13"/>
      <c r="T38" s="14"/>
      <c r="U38" s="14"/>
      <c r="V38" s="14"/>
      <c r="W38" s="14"/>
      <c r="X38" s="14"/>
    </row>
    <row r="39" spans="1:24" ht="19" customHeight="1" x14ac:dyDescent="0.2">
      <c r="A39" s="29" t="s">
        <v>6</v>
      </c>
      <c r="B39" s="16" t="s">
        <v>33</v>
      </c>
      <c r="C39" s="16" t="s">
        <v>34</v>
      </c>
      <c r="D39" s="16" t="s">
        <v>35</v>
      </c>
      <c r="E39" s="16" t="s">
        <v>36</v>
      </c>
      <c r="F39" s="16" t="s">
        <v>37</v>
      </c>
      <c r="G39" s="16" t="s">
        <v>8</v>
      </c>
      <c r="H39" s="16" t="s">
        <v>9</v>
      </c>
      <c r="I39" s="16" t="s">
        <v>14</v>
      </c>
      <c r="J39" s="16" t="s">
        <v>15</v>
      </c>
      <c r="K39" s="16" t="s">
        <v>16</v>
      </c>
      <c r="L39" s="23"/>
      <c r="M39" s="16" t="s">
        <v>39</v>
      </c>
      <c r="N39" s="16" t="s">
        <v>40</v>
      </c>
      <c r="O39" s="16" t="s">
        <v>41</v>
      </c>
      <c r="P39" s="16" t="s">
        <v>7</v>
      </c>
      <c r="Q39" s="16" t="s">
        <v>42</v>
      </c>
      <c r="R39" s="30"/>
      <c r="S39" s="13"/>
      <c r="T39" s="14"/>
      <c r="U39" s="14"/>
      <c r="V39" s="14"/>
      <c r="W39" s="14"/>
      <c r="X39" s="14"/>
    </row>
    <row r="40" spans="1:24" ht="19" customHeight="1" x14ac:dyDescent="0.2">
      <c r="A40" s="127" t="s">
        <v>30</v>
      </c>
      <c r="B40" s="35">
        <v>1</v>
      </c>
      <c r="C40" s="35">
        <v>1</v>
      </c>
      <c r="D40" s="35"/>
      <c r="E40" s="42"/>
      <c r="F40" s="36">
        <v>4</v>
      </c>
      <c r="G40" s="35">
        <v>0</v>
      </c>
      <c r="H40" s="35">
        <v>0</v>
      </c>
      <c r="I40" s="35">
        <v>6</v>
      </c>
      <c r="J40" s="35">
        <v>2</v>
      </c>
      <c r="K40" s="35"/>
      <c r="L40" s="36"/>
      <c r="M40" s="35">
        <v>0</v>
      </c>
      <c r="N40" s="35"/>
      <c r="O40" s="35"/>
      <c r="P40" s="35">
        <v>12</v>
      </c>
      <c r="Q40" s="35">
        <v>60</v>
      </c>
      <c r="R40" s="35"/>
      <c r="S40" s="13"/>
      <c r="T40" s="14"/>
      <c r="U40" s="14"/>
      <c r="V40" s="14"/>
      <c r="W40" s="14"/>
      <c r="X40" s="14"/>
    </row>
    <row r="41" spans="1:24" ht="19" customHeight="1" x14ac:dyDescent="0.2">
      <c r="A41" s="130" t="s">
        <v>133</v>
      </c>
      <c r="B41" s="13">
        <v>1</v>
      </c>
      <c r="C41" s="13"/>
      <c r="D41" s="13"/>
      <c r="E41" s="43">
        <v>1</v>
      </c>
      <c r="F41" s="44">
        <v>2.33</v>
      </c>
      <c r="G41" s="13">
        <v>0</v>
      </c>
      <c r="H41" s="13">
        <v>0</v>
      </c>
      <c r="I41" s="13">
        <v>4</v>
      </c>
      <c r="J41" s="13">
        <v>2</v>
      </c>
      <c r="K41" s="13"/>
      <c r="L41" s="44"/>
      <c r="M41" s="13">
        <v>0</v>
      </c>
      <c r="N41" s="13"/>
      <c r="O41" s="13"/>
      <c r="P41" s="13">
        <v>10</v>
      </c>
      <c r="Q41" s="13">
        <v>38</v>
      </c>
      <c r="R41" s="13"/>
      <c r="S41" s="13"/>
      <c r="T41" s="14"/>
      <c r="U41" s="14"/>
      <c r="V41" s="14"/>
      <c r="W41" s="14"/>
      <c r="X41" s="14"/>
    </row>
    <row r="42" spans="1:24" ht="19" customHeight="1" x14ac:dyDescent="0.2">
      <c r="A42" s="9" t="s">
        <v>135</v>
      </c>
      <c r="B42" s="13">
        <v>1</v>
      </c>
      <c r="C42" s="13">
        <v>1</v>
      </c>
      <c r="D42" s="13"/>
      <c r="E42" s="43"/>
      <c r="F42" s="44">
        <v>5</v>
      </c>
      <c r="G42" s="13">
        <v>0</v>
      </c>
      <c r="H42" s="13">
        <v>1</v>
      </c>
      <c r="I42" s="13">
        <v>7</v>
      </c>
      <c r="J42" s="13">
        <v>4</v>
      </c>
      <c r="K42" s="13"/>
      <c r="L42" s="44"/>
      <c r="M42" s="13">
        <v>0</v>
      </c>
      <c r="N42" s="13"/>
      <c r="O42" s="13"/>
      <c r="P42" s="13">
        <v>18</v>
      </c>
      <c r="Q42" s="13">
        <v>78</v>
      </c>
      <c r="R42" s="13"/>
      <c r="S42" s="13"/>
      <c r="T42" s="14"/>
      <c r="U42" s="14"/>
      <c r="V42" s="14"/>
      <c r="W42" s="14"/>
      <c r="X42" s="14"/>
    </row>
    <row r="43" spans="1:24" ht="19" customHeight="1" x14ac:dyDescent="0.2">
      <c r="A43" s="130" t="s">
        <v>137</v>
      </c>
      <c r="B43" s="13">
        <v>1</v>
      </c>
      <c r="C43" s="13">
        <v>1</v>
      </c>
      <c r="D43" s="13"/>
      <c r="E43" s="43"/>
      <c r="F43" s="44">
        <v>3</v>
      </c>
      <c r="G43" s="13">
        <v>0</v>
      </c>
      <c r="H43" s="13">
        <v>0</v>
      </c>
      <c r="I43" s="13">
        <v>6</v>
      </c>
      <c r="J43" s="13">
        <v>1</v>
      </c>
      <c r="K43" s="13"/>
      <c r="L43" s="44"/>
      <c r="M43" s="13">
        <v>0</v>
      </c>
      <c r="N43" s="13"/>
      <c r="O43" s="13"/>
      <c r="P43" s="13">
        <v>11</v>
      </c>
      <c r="Q43" s="13">
        <v>52</v>
      </c>
      <c r="R43" s="13"/>
      <c r="S43" s="13"/>
      <c r="T43" s="14"/>
      <c r="U43" s="14"/>
      <c r="V43" s="14"/>
      <c r="W43" s="14"/>
      <c r="X43" s="14"/>
    </row>
    <row r="44" spans="1:24" ht="19" customHeight="1" x14ac:dyDescent="0.2">
      <c r="A44" s="130" t="s">
        <v>138</v>
      </c>
      <c r="B44" s="13">
        <v>1</v>
      </c>
      <c r="C44" s="13">
        <v>1</v>
      </c>
      <c r="D44" s="13"/>
      <c r="E44" s="43"/>
      <c r="F44" s="44">
        <v>4</v>
      </c>
      <c r="G44" s="13">
        <v>1</v>
      </c>
      <c r="H44" s="13">
        <v>2</v>
      </c>
      <c r="I44" s="13">
        <v>6</v>
      </c>
      <c r="J44" s="13">
        <v>1</v>
      </c>
      <c r="K44" s="13"/>
      <c r="L44" s="44"/>
      <c r="M44" s="13">
        <v>1</v>
      </c>
      <c r="N44" s="13"/>
      <c r="O44" s="13"/>
      <c r="P44" s="13">
        <v>14</v>
      </c>
      <c r="Q44" s="13">
        <v>56</v>
      </c>
      <c r="R44" s="13"/>
      <c r="S44" s="13"/>
      <c r="T44" s="14"/>
      <c r="U44" s="14"/>
      <c r="V44" s="14"/>
      <c r="W44" s="14"/>
      <c r="X44" s="14"/>
    </row>
    <row r="45" spans="1:24" ht="19" customHeight="1" x14ac:dyDescent="0.2">
      <c r="A45" s="130" t="s">
        <v>143</v>
      </c>
      <c r="B45" s="13">
        <v>1</v>
      </c>
      <c r="C45" s="13">
        <v>1</v>
      </c>
      <c r="D45" s="13"/>
      <c r="E45" s="43"/>
      <c r="F45" s="44">
        <v>3</v>
      </c>
      <c r="G45" s="13">
        <v>1</v>
      </c>
      <c r="H45" s="13">
        <v>1</v>
      </c>
      <c r="I45" s="13">
        <v>7</v>
      </c>
      <c r="J45" s="13">
        <v>1</v>
      </c>
      <c r="K45" s="13"/>
      <c r="L45" s="44"/>
      <c r="M45" s="13">
        <v>0</v>
      </c>
      <c r="N45" s="13"/>
      <c r="O45" s="13"/>
      <c r="P45" s="13">
        <v>13</v>
      </c>
      <c r="Q45" s="13">
        <v>51</v>
      </c>
      <c r="R45" s="13"/>
      <c r="S45" s="13"/>
      <c r="T45" s="14"/>
      <c r="U45" s="14"/>
      <c r="V45" s="14"/>
      <c r="W45" s="14"/>
      <c r="X45" s="14"/>
    </row>
    <row r="46" spans="1:24" ht="19" customHeight="1" x14ac:dyDescent="0.2">
      <c r="A46" s="129" t="s">
        <v>147</v>
      </c>
      <c r="B46" s="135">
        <v>1</v>
      </c>
      <c r="C46" s="135"/>
      <c r="D46" s="135">
        <v>1</v>
      </c>
      <c r="E46" s="136"/>
      <c r="F46" s="137">
        <v>3.33</v>
      </c>
      <c r="G46" s="135">
        <v>6</v>
      </c>
      <c r="H46" s="135">
        <v>8</v>
      </c>
      <c r="I46" s="135">
        <v>5</v>
      </c>
      <c r="J46" s="135">
        <v>3</v>
      </c>
      <c r="K46" s="135"/>
      <c r="L46" s="137"/>
      <c r="M46" s="135">
        <v>5</v>
      </c>
      <c r="N46" s="135"/>
      <c r="O46" s="135"/>
      <c r="P46" s="135">
        <v>21</v>
      </c>
      <c r="Q46" s="135">
        <v>77</v>
      </c>
      <c r="R46" s="135"/>
      <c r="S46" s="13"/>
      <c r="T46" s="14"/>
      <c r="U46" s="14"/>
      <c r="V46" s="14"/>
      <c r="W46" s="14"/>
      <c r="X46" s="14"/>
    </row>
    <row r="47" spans="1:24" ht="19" customHeight="1" x14ac:dyDescent="0.2">
      <c r="A47" s="129" t="s">
        <v>148</v>
      </c>
      <c r="B47" s="135">
        <v>1</v>
      </c>
      <c r="C47" s="135"/>
      <c r="D47" s="135">
        <v>1</v>
      </c>
      <c r="E47" s="136"/>
      <c r="F47" s="137">
        <v>2.33</v>
      </c>
      <c r="G47" s="135">
        <v>5</v>
      </c>
      <c r="H47" s="135">
        <v>7</v>
      </c>
      <c r="I47" s="135">
        <v>3</v>
      </c>
      <c r="J47" s="135">
        <v>2</v>
      </c>
      <c r="K47" s="135"/>
      <c r="L47" s="137"/>
      <c r="M47" s="135">
        <v>5</v>
      </c>
      <c r="N47" s="135"/>
      <c r="O47" s="135"/>
      <c r="P47" s="135">
        <v>16</v>
      </c>
      <c r="Q47" s="135">
        <v>36</v>
      </c>
      <c r="R47" s="135"/>
      <c r="S47" s="13"/>
      <c r="T47" s="14"/>
      <c r="U47" s="14"/>
      <c r="V47" s="14"/>
      <c r="W47" s="14"/>
      <c r="X47" s="14"/>
    </row>
    <row r="48" spans="1:24" ht="19" customHeight="1" x14ac:dyDescent="0.2">
      <c r="A48" s="177" t="s">
        <v>154</v>
      </c>
      <c r="B48" s="135">
        <v>1</v>
      </c>
      <c r="C48" s="135"/>
      <c r="D48" s="135">
        <v>1</v>
      </c>
      <c r="E48" s="136"/>
      <c r="F48" s="137">
        <v>6</v>
      </c>
      <c r="G48" s="135">
        <v>4</v>
      </c>
      <c r="H48" s="135">
        <v>6</v>
      </c>
      <c r="I48" s="135">
        <v>5</v>
      </c>
      <c r="J48" s="135">
        <v>3</v>
      </c>
      <c r="K48" s="135"/>
      <c r="L48" s="137"/>
      <c r="M48" s="135">
        <v>4</v>
      </c>
      <c r="N48" s="135"/>
      <c r="O48" s="135"/>
      <c r="P48" s="135">
        <v>27</v>
      </c>
      <c r="Q48" s="135">
        <v>105</v>
      </c>
      <c r="R48" s="135"/>
      <c r="S48" s="13"/>
      <c r="T48" s="14"/>
      <c r="U48" s="14"/>
      <c r="V48" s="14"/>
      <c r="W48" s="14"/>
      <c r="X48" s="14"/>
    </row>
    <row r="49" spans="1:24" ht="19" customHeight="1" x14ac:dyDescent="0.2">
      <c r="A49" s="130" t="s">
        <v>159</v>
      </c>
      <c r="B49" s="135">
        <v>1</v>
      </c>
      <c r="C49" s="135"/>
      <c r="D49" s="135"/>
      <c r="E49" s="136"/>
      <c r="F49" s="137">
        <v>4</v>
      </c>
      <c r="G49" s="135">
        <v>0</v>
      </c>
      <c r="H49" s="135">
        <v>1</v>
      </c>
      <c r="I49" s="135">
        <v>5</v>
      </c>
      <c r="J49" s="135">
        <v>2</v>
      </c>
      <c r="K49" s="135">
        <v>1</v>
      </c>
      <c r="L49" s="137"/>
      <c r="M49" s="135">
        <v>0</v>
      </c>
      <c r="N49" s="135"/>
      <c r="O49" s="135"/>
      <c r="P49" s="135">
        <v>16</v>
      </c>
      <c r="Q49" s="135">
        <v>60</v>
      </c>
      <c r="R49" s="135"/>
      <c r="S49" s="13"/>
      <c r="T49" s="14"/>
      <c r="U49" s="14"/>
      <c r="V49" s="14"/>
      <c r="W49" s="14"/>
      <c r="X49" s="14"/>
    </row>
    <row r="50" spans="1:24" ht="19" customHeight="1" x14ac:dyDescent="0.2">
      <c r="A50" s="189" t="s">
        <v>147</v>
      </c>
      <c r="B50" s="135">
        <v>1</v>
      </c>
      <c r="C50" s="135">
        <v>1</v>
      </c>
      <c r="D50" s="135"/>
      <c r="E50" s="136"/>
      <c r="F50" s="137">
        <v>5</v>
      </c>
      <c r="G50" s="135">
        <v>2</v>
      </c>
      <c r="H50" s="135">
        <v>1</v>
      </c>
      <c r="I50" s="135">
        <v>4</v>
      </c>
      <c r="J50" s="135">
        <v>3</v>
      </c>
      <c r="K50" s="135"/>
      <c r="L50" s="137"/>
      <c r="M50" s="135">
        <v>1</v>
      </c>
      <c r="N50" s="135"/>
      <c r="O50" s="135"/>
      <c r="P50" s="135">
        <v>22</v>
      </c>
      <c r="Q50" s="135">
        <v>77</v>
      </c>
      <c r="R50" s="135"/>
      <c r="S50" s="13"/>
      <c r="T50" s="14"/>
      <c r="U50" s="14"/>
      <c r="V50" s="14"/>
      <c r="W50" s="14"/>
      <c r="X50" s="14"/>
    </row>
    <row r="51" spans="1:24" ht="19" customHeight="1" x14ac:dyDescent="0.2">
      <c r="A51" s="193" t="s">
        <v>170</v>
      </c>
      <c r="B51" s="23">
        <v>1</v>
      </c>
      <c r="C51" s="23"/>
      <c r="D51" s="23"/>
      <c r="E51" s="33"/>
      <c r="F51" s="34">
        <v>1</v>
      </c>
      <c r="G51" s="23">
        <v>0</v>
      </c>
      <c r="H51" s="23">
        <v>0</v>
      </c>
      <c r="I51" s="23">
        <v>3</v>
      </c>
      <c r="J51" s="23">
        <v>0</v>
      </c>
      <c r="K51" s="23"/>
      <c r="L51" s="34"/>
      <c r="M51" s="23">
        <v>0</v>
      </c>
      <c r="N51" s="23"/>
      <c r="O51" s="23"/>
      <c r="P51" s="23">
        <v>3</v>
      </c>
      <c r="Q51" s="23">
        <v>12</v>
      </c>
      <c r="R51" s="23"/>
      <c r="S51" s="13"/>
      <c r="T51" s="32"/>
      <c r="U51" s="32"/>
      <c r="V51" s="32"/>
      <c r="W51" s="32"/>
      <c r="X51" s="32"/>
    </row>
    <row r="52" spans="1:24" ht="19" customHeight="1" x14ac:dyDescent="0.2">
      <c r="A52" s="129" t="s">
        <v>154</v>
      </c>
      <c r="B52" s="51">
        <v>1</v>
      </c>
      <c r="C52" s="51"/>
      <c r="D52" s="51">
        <v>1</v>
      </c>
      <c r="E52" s="52"/>
      <c r="F52" s="53">
        <v>4.67</v>
      </c>
      <c r="G52" s="51">
        <v>2</v>
      </c>
      <c r="H52" s="51">
        <v>3</v>
      </c>
      <c r="I52" s="51">
        <v>6</v>
      </c>
      <c r="J52" s="51">
        <v>4</v>
      </c>
      <c r="K52" s="51">
        <v>1</v>
      </c>
      <c r="L52" s="53"/>
      <c r="M52" s="51">
        <v>1</v>
      </c>
      <c r="N52" s="51"/>
      <c r="O52" s="51"/>
      <c r="P52" s="51">
        <v>24</v>
      </c>
      <c r="Q52" s="51">
        <v>105</v>
      </c>
      <c r="R52" s="51"/>
      <c r="S52" s="13"/>
      <c r="T52" s="14"/>
      <c r="U52" s="14"/>
      <c r="V52" s="14"/>
      <c r="W52" s="14"/>
      <c r="X52" s="14"/>
    </row>
    <row r="53" spans="1:24" ht="19" customHeight="1" x14ac:dyDescent="0.2">
      <c r="A53" s="26" t="s">
        <v>31</v>
      </c>
      <c r="B53" s="20">
        <f t="shared" ref="B53:M53" si="1">SUM(B35:B52)</f>
        <v>13</v>
      </c>
      <c r="C53" s="20">
        <f t="shared" si="1"/>
        <v>6</v>
      </c>
      <c r="D53" s="20">
        <f t="shared" si="1"/>
        <v>4</v>
      </c>
      <c r="E53" s="35">
        <f t="shared" si="1"/>
        <v>1</v>
      </c>
      <c r="F53" s="20">
        <f t="shared" si="1"/>
        <v>47.66</v>
      </c>
      <c r="G53" s="20">
        <f t="shared" si="1"/>
        <v>21</v>
      </c>
      <c r="H53" s="20">
        <f t="shared" si="1"/>
        <v>30</v>
      </c>
      <c r="I53" s="20">
        <f t="shared" si="1"/>
        <v>67</v>
      </c>
      <c r="J53" s="20">
        <f t="shared" si="1"/>
        <v>28</v>
      </c>
      <c r="K53" s="20">
        <f t="shared" si="1"/>
        <v>2</v>
      </c>
      <c r="L53" s="35">
        <f t="shared" si="1"/>
        <v>0</v>
      </c>
      <c r="M53" s="20">
        <f t="shared" si="1"/>
        <v>17</v>
      </c>
      <c r="N53" s="36">
        <f>(M53*7)/F53</f>
        <v>2.4968527066722621</v>
      </c>
      <c r="O53" s="36">
        <f>SUM(H53+J53+K53)/F53</f>
        <v>1.2589173310952582</v>
      </c>
      <c r="P53" s="19"/>
      <c r="Q53" s="20">
        <f>SUM(Q35:Q52)</f>
        <v>807</v>
      </c>
      <c r="R53" s="19"/>
      <c r="S53" s="14"/>
      <c r="T53" s="14"/>
      <c r="U53" s="14"/>
      <c r="V53" s="14"/>
      <c r="W53" s="14"/>
      <c r="X53" s="14"/>
    </row>
    <row r="54" spans="1:24" ht="19" customHeight="1" x14ac:dyDescent="0.2">
      <c r="A54" s="38"/>
      <c r="B54" s="14"/>
      <c r="C54" s="14"/>
      <c r="D54" s="14"/>
      <c r="E54" s="14"/>
      <c r="F54" s="14"/>
      <c r="G54" s="14"/>
      <c r="H54" s="14"/>
      <c r="I54" s="14"/>
      <c r="J54" s="14"/>
      <c r="K54" s="14"/>
      <c r="L54" s="14"/>
      <c r="M54" s="14"/>
      <c r="N54" s="14"/>
      <c r="O54" s="14"/>
      <c r="P54" s="14"/>
      <c r="Q54" s="14"/>
      <c r="R54" s="14"/>
      <c r="S54" s="14"/>
      <c r="T54" s="14"/>
      <c r="U54" s="14"/>
      <c r="V54" s="14"/>
      <c r="W54" s="14"/>
      <c r="X54" s="14"/>
    </row>
    <row r="55" spans="1:24" ht="19" customHeight="1" x14ac:dyDescent="0.2">
      <c r="A55" s="38"/>
      <c r="B55" s="14"/>
      <c r="C55" s="14"/>
      <c r="D55" s="14"/>
      <c r="E55" s="14"/>
      <c r="F55" s="14"/>
      <c r="G55" s="14"/>
      <c r="H55" s="14"/>
      <c r="I55" s="14"/>
      <c r="J55" s="14"/>
      <c r="K55" s="14"/>
      <c r="L55" s="14"/>
      <c r="M55" s="14"/>
      <c r="N55" s="14"/>
      <c r="O55" s="14"/>
      <c r="P55" s="14"/>
      <c r="Q55" s="14"/>
      <c r="R55" s="14"/>
      <c r="S55" s="14"/>
      <c r="T55" s="14"/>
      <c r="U55" s="14"/>
      <c r="V55" s="14"/>
      <c r="W55" s="14"/>
      <c r="X55" s="14"/>
    </row>
    <row r="56" spans="1:24" ht="19" customHeight="1" x14ac:dyDescent="0.2">
      <c r="A56" s="38"/>
      <c r="B56" s="14"/>
      <c r="C56" s="14"/>
      <c r="D56" s="14"/>
      <c r="E56" s="14"/>
      <c r="F56" s="14"/>
      <c r="G56" s="14"/>
      <c r="H56" s="14"/>
      <c r="I56" s="14"/>
      <c r="J56" s="14"/>
      <c r="K56" s="14"/>
      <c r="L56" s="14"/>
      <c r="M56" s="14"/>
      <c r="N56" s="14"/>
      <c r="O56" s="14"/>
      <c r="P56" s="14"/>
      <c r="Q56" s="14"/>
      <c r="R56" s="14"/>
      <c r="S56" s="14"/>
      <c r="T56" s="14"/>
      <c r="U56" s="14"/>
      <c r="V56" s="14"/>
      <c r="W56" s="14"/>
      <c r="X56" s="14"/>
    </row>
    <row r="57" spans="1:24" ht="19" customHeight="1" x14ac:dyDescent="0.2">
      <c r="A57" s="38"/>
      <c r="B57" s="14"/>
      <c r="C57" s="14"/>
      <c r="D57" s="14"/>
      <c r="E57" s="14"/>
      <c r="F57" s="14"/>
      <c r="G57" s="14"/>
      <c r="H57" s="14"/>
      <c r="I57" s="14"/>
      <c r="J57" s="14"/>
      <c r="K57" s="14"/>
      <c r="L57" s="14"/>
      <c r="M57" s="14"/>
      <c r="N57" s="14"/>
      <c r="O57" s="14"/>
      <c r="P57" s="14"/>
      <c r="Q57" s="14"/>
      <c r="R57" s="14"/>
      <c r="S57" s="14"/>
      <c r="T57" s="14"/>
      <c r="U57" s="14"/>
      <c r="V57" s="14"/>
      <c r="W57" s="14"/>
      <c r="X57" s="14"/>
    </row>
    <row r="58" spans="1:24" ht="19" customHeight="1" x14ac:dyDescent="0.2">
      <c r="A58" s="38"/>
      <c r="B58" s="14"/>
      <c r="C58" s="14"/>
      <c r="D58" s="14"/>
      <c r="E58" s="14"/>
      <c r="F58" s="14"/>
      <c r="G58" s="14"/>
      <c r="H58" s="14"/>
      <c r="I58" s="14"/>
      <c r="J58" s="14"/>
      <c r="K58" s="14"/>
      <c r="L58" s="14"/>
      <c r="M58" s="14"/>
      <c r="N58" s="14"/>
      <c r="O58" s="14"/>
      <c r="P58" s="14"/>
      <c r="Q58" s="14"/>
      <c r="R58" s="14"/>
      <c r="S58" s="14"/>
      <c r="T58" s="14"/>
      <c r="U58" s="14"/>
      <c r="V58" s="14"/>
      <c r="W58" s="14"/>
      <c r="X58" s="14"/>
    </row>
    <row r="59" spans="1:24" ht="19" customHeight="1" x14ac:dyDescent="0.2">
      <c r="A59" s="38"/>
      <c r="B59" s="14"/>
      <c r="C59" s="14"/>
      <c r="D59" s="14"/>
      <c r="E59" s="14"/>
      <c r="F59" s="14"/>
      <c r="G59" s="14"/>
      <c r="H59" s="14"/>
      <c r="I59" s="14"/>
      <c r="J59" s="14"/>
      <c r="K59" s="14"/>
      <c r="L59" s="14"/>
      <c r="M59" s="14"/>
      <c r="N59" s="14"/>
      <c r="O59" s="14"/>
      <c r="P59" s="14"/>
      <c r="Q59" s="14"/>
      <c r="R59" s="14"/>
      <c r="S59" s="14"/>
      <c r="T59" s="14"/>
      <c r="U59" s="14"/>
      <c r="V59" s="14"/>
      <c r="W59" s="14"/>
      <c r="X59" s="14"/>
    </row>
    <row r="60" spans="1:24" ht="19" customHeight="1" x14ac:dyDescent="0.2">
      <c r="A60" s="38"/>
      <c r="B60" s="14"/>
      <c r="C60" s="14"/>
      <c r="D60" s="14"/>
      <c r="E60" s="14"/>
      <c r="F60" s="14"/>
      <c r="G60" s="14"/>
      <c r="H60" s="14"/>
      <c r="I60" s="14"/>
      <c r="J60" s="14"/>
      <c r="K60" s="14"/>
      <c r="L60" s="14"/>
      <c r="M60" s="14"/>
      <c r="N60" s="14"/>
      <c r="O60" s="14"/>
      <c r="P60" s="14"/>
      <c r="Q60" s="14"/>
      <c r="R60" s="14"/>
      <c r="S60" s="14"/>
      <c r="T60" s="14"/>
      <c r="U60" s="14"/>
      <c r="V60" s="14"/>
      <c r="W60" s="14"/>
      <c r="X60" s="14"/>
    </row>
    <row r="61" spans="1:24" ht="19" customHeight="1" x14ac:dyDescent="0.2">
      <c r="A61" s="38"/>
      <c r="B61" s="14"/>
      <c r="C61" s="14"/>
      <c r="D61" s="14"/>
      <c r="E61" s="14"/>
      <c r="F61" s="14"/>
      <c r="G61" s="14"/>
      <c r="H61" s="14"/>
      <c r="I61" s="14"/>
      <c r="J61" s="14"/>
      <c r="K61" s="14"/>
      <c r="L61" s="14"/>
      <c r="M61" s="14"/>
      <c r="N61" s="14"/>
      <c r="O61" s="14"/>
      <c r="P61" s="14"/>
      <c r="Q61" s="14"/>
      <c r="R61" s="14"/>
      <c r="S61" s="14"/>
      <c r="T61" s="14"/>
      <c r="U61" s="14"/>
      <c r="V61" s="14"/>
      <c r="W61" s="14"/>
      <c r="X61" s="14"/>
    </row>
    <row r="62" spans="1:24" ht="19" customHeight="1" x14ac:dyDescent="0.2">
      <c r="A62" s="38"/>
      <c r="B62" s="14"/>
      <c r="C62" s="14"/>
      <c r="D62" s="14"/>
      <c r="E62" s="14"/>
      <c r="F62" s="14"/>
      <c r="G62" s="14"/>
      <c r="H62" s="14"/>
      <c r="I62" s="14"/>
      <c r="J62" s="14"/>
      <c r="K62" s="14"/>
      <c r="L62" s="14"/>
      <c r="M62" s="14"/>
      <c r="N62" s="14"/>
      <c r="O62" s="14"/>
      <c r="P62" s="14"/>
      <c r="Q62" s="14"/>
      <c r="R62" s="14"/>
      <c r="S62" s="14"/>
      <c r="T62" s="14"/>
      <c r="U62" s="14"/>
      <c r="V62" s="14"/>
      <c r="W62" s="14"/>
      <c r="X62" s="14"/>
    </row>
    <row r="63" spans="1:24" ht="19" customHeight="1" x14ac:dyDescent="0.2">
      <c r="A63" s="38"/>
      <c r="B63" s="14"/>
      <c r="C63" s="14"/>
      <c r="D63" s="14"/>
      <c r="E63" s="14"/>
      <c r="F63" s="14"/>
      <c r="G63" s="14"/>
      <c r="H63" s="14"/>
      <c r="I63" s="14"/>
      <c r="J63" s="14"/>
      <c r="K63" s="14"/>
      <c r="L63" s="14"/>
      <c r="M63" s="14"/>
      <c r="N63" s="14"/>
      <c r="O63" s="14"/>
      <c r="P63" s="14"/>
      <c r="Q63" s="14"/>
      <c r="R63" s="14"/>
      <c r="S63" s="14"/>
      <c r="T63" s="14"/>
      <c r="U63" s="14"/>
      <c r="V63" s="14"/>
      <c r="W63" s="14"/>
      <c r="X63" s="14"/>
    </row>
    <row r="64" spans="1:24" ht="19" customHeight="1" x14ac:dyDescent="0.2">
      <c r="A64" s="38"/>
      <c r="B64" s="14"/>
      <c r="C64" s="14"/>
      <c r="D64" s="14"/>
      <c r="E64" s="14"/>
      <c r="F64" s="14"/>
      <c r="G64" s="14"/>
      <c r="H64" s="14"/>
      <c r="I64" s="14"/>
      <c r="J64" s="14"/>
      <c r="K64" s="14"/>
      <c r="L64" s="14"/>
      <c r="M64" s="14"/>
      <c r="N64" s="14"/>
      <c r="O64" s="14"/>
      <c r="P64" s="14"/>
      <c r="Q64" s="14"/>
      <c r="R64" s="14"/>
      <c r="S64" s="14"/>
      <c r="T64" s="14"/>
      <c r="U64" s="14"/>
      <c r="V64" s="14"/>
      <c r="W64" s="14"/>
      <c r="X64" s="14"/>
    </row>
    <row r="65" spans="1:24" ht="19" customHeight="1" x14ac:dyDescent="0.2">
      <c r="A65" s="38"/>
      <c r="B65" s="14"/>
      <c r="C65" s="14"/>
      <c r="D65" s="14"/>
      <c r="E65" s="14"/>
      <c r="F65" s="14"/>
      <c r="G65" s="14"/>
      <c r="H65" s="14"/>
      <c r="I65" s="14"/>
      <c r="J65" s="14"/>
      <c r="K65" s="14"/>
      <c r="L65" s="14"/>
      <c r="M65" s="14"/>
      <c r="N65" s="14"/>
      <c r="O65" s="14"/>
      <c r="P65" s="14"/>
      <c r="Q65" s="14"/>
      <c r="R65" s="14"/>
      <c r="S65" s="14"/>
      <c r="T65" s="14"/>
      <c r="U65" s="14"/>
      <c r="V65" s="14"/>
      <c r="W65" s="14"/>
      <c r="X65" s="14"/>
    </row>
    <row r="66" spans="1:24" ht="19" customHeight="1" x14ac:dyDescent="0.2">
      <c r="A66" s="38"/>
      <c r="B66" s="14"/>
      <c r="C66" s="14"/>
      <c r="D66" s="14"/>
      <c r="E66" s="14"/>
      <c r="F66" s="14"/>
      <c r="G66" s="14"/>
      <c r="H66" s="14"/>
      <c r="I66" s="14"/>
      <c r="J66" s="14"/>
      <c r="K66" s="14"/>
      <c r="L66" s="14"/>
      <c r="M66" s="14"/>
      <c r="N66" s="14"/>
      <c r="O66" s="14"/>
      <c r="P66" s="14"/>
      <c r="Q66" s="14"/>
      <c r="R66" s="14"/>
      <c r="S66" s="14"/>
      <c r="T66" s="14"/>
      <c r="U66" s="14"/>
      <c r="V66" s="14"/>
      <c r="W66" s="14"/>
      <c r="X66" s="14"/>
    </row>
    <row r="67" spans="1:24" ht="19" customHeight="1" x14ac:dyDescent="0.2">
      <c r="A67" s="38"/>
      <c r="B67" s="14"/>
      <c r="C67" s="14"/>
      <c r="D67" s="14"/>
      <c r="E67" s="14"/>
      <c r="F67" s="14"/>
      <c r="G67" s="14"/>
      <c r="H67" s="14"/>
      <c r="I67" s="14"/>
      <c r="J67" s="14"/>
      <c r="K67" s="14"/>
      <c r="L67" s="14"/>
      <c r="M67" s="14"/>
      <c r="N67" s="14"/>
      <c r="O67" s="14"/>
      <c r="P67" s="14"/>
      <c r="Q67" s="14"/>
      <c r="R67" s="14"/>
      <c r="S67" s="14"/>
      <c r="T67" s="14"/>
      <c r="U67" s="14"/>
      <c r="V67" s="14"/>
      <c r="W67" s="14"/>
      <c r="X67" s="14"/>
    </row>
    <row r="68" spans="1:24" ht="19" customHeight="1" x14ac:dyDescent="0.2">
      <c r="A68" s="38"/>
      <c r="B68" s="14"/>
      <c r="C68" s="14"/>
      <c r="D68" s="14"/>
      <c r="E68" s="14"/>
      <c r="F68" s="14"/>
      <c r="G68" s="14"/>
      <c r="H68" s="14"/>
      <c r="I68" s="14"/>
      <c r="J68" s="14"/>
      <c r="K68" s="14"/>
      <c r="L68" s="14"/>
      <c r="M68" s="14"/>
      <c r="N68" s="14"/>
      <c r="O68" s="14"/>
      <c r="P68" s="14"/>
      <c r="Q68" s="14"/>
      <c r="R68" s="14"/>
      <c r="S68" s="14"/>
      <c r="T68" s="14"/>
      <c r="U68" s="14"/>
      <c r="V68" s="14"/>
      <c r="W68" s="14"/>
      <c r="X68" s="14"/>
    </row>
    <row r="69" spans="1:24" ht="19" customHeight="1" x14ac:dyDescent="0.2">
      <c r="A69" s="38"/>
      <c r="B69" s="14"/>
      <c r="C69" s="14"/>
      <c r="D69" s="14"/>
      <c r="E69" s="14"/>
      <c r="F69" s="14"/>
      <c r="G69" s="14"/>
      <c r="H69" s="14"/>
      <c r="I69" s="14"/>
      <c r="J69" s="14"/>
      <c r="K69" s="14"/>
      <c r="L69" s="14"/>
      <c r="M69" s="14"/>
      <c r="N69" s="14"/>
      <c r="O69" s="14"/>
      <c r="P69" s="14"/>
      <c r="Q69" s="14"/>
      <c r="R69" s="14"/>
      <c r="S69" s="14"/>
      <c r="T69" s="14"/>
      <c r="U69" s="14"/>
      <c r="V69" s="14"/>
      <c r="W69" s="14"/>
      <c r="X69" s="14"/>
    </row>
    <row r="70" spans="1:24" ht="19" customHeight="1" x14ac:dyDescent="0.2">
      <c r="A70" s="38"/>
      <c r="B70" s="14"/>
      <c r="C70" s="14"/>
      <c r="D70" s="14"/>
      <c r="E70" s="14"/>
      <c r="F70" s="14"/>
      <c r="G70" s="14"/>
      <c r="H70" s="14"/>
      <c r="I70" s="14"/>
      <c r="J70" s="14"/>
      <c r="K70" s="14"/>
      <c r="L70" s="14"/>
      <c r="M70" s="14"/>
      <c r="N70" s="14"/>
      <c r="O70" s="14"/>
      <c r="P70" s="14"/>
      <c r="Q70" s="14"/>
      <c r="R70" s="14"/>
      <c r="S70" s="14"/>
      <c r="T70" s="14"/>
      <c r="U70" s="14"/>
      <c r="V70" s="14"/>
      <c r="W70" s="14"/>
      <c r="X70" s="14"/>
    </row>
    <row r="71" spans="1:24" ht="19" customHeight="1" x14ac:dyDescent="0.2">
      <c r="A71" s="38"/>
      <c r="B71" s="14"/>
      <c r="C71" s="14"/>
      <c r="D71" s="14"/>
      <c r="E71" s="14"/>
      <c r="F71" s="14"/>
      <c r="G71" s="14"/>
      <c r="H71" s="14"/>
      <c r="I71" s="14"/>
      <c r="J71" s="14"/>
      <c r="K71" s="14"/>
      <c r="L71" s="14"/>
      <c r="M71" s="14"/>
      <c r="N71" s="14"/>
      <c r="O71" s="14"/>
      <c r="P71" s="14"/>
      <c r="Q71" s="14"/>
      <c r="R71" s="14"/>
      <c r="S71" s="14"/>
      <c r="T71" s="14"/>
      <c r="U71" s="14"/>
      <c r="V71" s="14"/>
      <c r="W71" s="14"/>
      <c r="X71" s="14"/>
    </row>
    <row r="72" spans="1:24" ht="19" customHeight="1" x14ac:dyDescent="0.2">
      <c r="A72" s="38"/>
      <c r="B72" s="14"/>
      <c r="C72" s="14"/>
      <c r="D72" s="14"/>
      <c r="E72" s="14"/>
      <c r="F72" s="14"/>
      <c r="G72" s="14"/>
      <c r="H72" s="14"/>
      <c r="I72" s="14"/>
      <c r="J72" s="14"/>
      <c r="K72" s="14"/>
      <c r="L72" s="14"/>
      <c r="M72" s="14"/>
      <c r="N72" s="14"/>
      <c r="O72" s="14"/>
      <c r="P72" s="14"/>
      <c r="Q72" s="14"/>
      <c r="R72" s="14"/>
      <c r="S72" s="14"/>
      <c r="T72" s="14"/>
      <c r="U72" s="14"/>
      <c r="V72" s="14"/>
      <c r="W72" s="14"/>
      <c r="X72" s="14"/>
    </row>
    <row r="73" spans="1:24" ht="19" customHeight="1" x14ac:dyDescent="0.2">
      <c r="A73" s="38"/>
      <c r="B73" s="14"/>
      <c r="C73" s="14"/>
      <c r="D73" s="14"/>
      <c r="E73" s="14"/>
      <c r="F73" s="14"/>
      <c r="G73" s="14"/>
      <c r="H73" s="14"/>
      <c r="I73" s="14"/>
      <c r="J73" s="14"/>
      <c r="K73" s="14"/>
      <c r="L73" s="14"/>
      <c r="M73" s="14"/>
      <c r="N73" s="14"/>
      <c r="O73" s="14"/>
      <c r="P73" s="14"/>
      <c r="Q73" s="14"/>
      <c r="R73" s="14"/>
      <c r="S73" s="14"/>
      <c r="T73" s="14"/>
      <c r="U73" s="14"/>
      <c r="V73" s="14"/>
      <c r="W73" s="14"/>
      <c r="X73" s="14"/>
    </row>
    <row r="74" spans="1:24" ht="19" customHeight="1" x14ac:dyDescent="0.2">
      <c r="A74" s="38"/>
      <c r="B74" s="14"/>
      <c r="C74" s="14"/>
      <c r="D74" s="14"/>
      <c r="E74" s="14"/>
      <c r="F74" s="14"/>
      <c r="G74" s="14"/>
      <c r="H74" s="14"/>
      <c r="I74" s="14"/>
      <c r="J74" s="14"/>
      <c r="K74" s="14"/>
      <c r="L74" s="14"/>
      <c r="M74" s="14"/>
      <c r="N74" s="14"/>
      <c r="O74" s="14"/>
      <c r="P74" s="14"/>
      <c r="Q74" s="14"/>
      <c r="R74" s="14"/>
      <c r="S74" s="14"/>
      <c r="T74" s="14"/>
      <c r="U74" s="14"/>
      <c r="V74" s="14"/>
      <c r="W74" s="14"/>
      <c r="X74" s="14"/>
    </row>
    <row r="75" spans="1:24" ht="19" customHeight="1" x14ac:dyDescent="0.2">
      <c r="A75" s="38"/>
      <c r="B75" s="14"/>
      <c r="C75" s="14"/>
      <c r="D75" s="14"/>
      <c r="E75" s="14"/>
      <c r="F75" s="14"/>
      <c r="G75" s="14"/>
      <c r="H75" s="14"/>
      <c r="I75" s="14"/>
      <c r="J75" s="14"/>
      <c r="K75" s="14"/>
      <c r="L75" s="14"/>
      <c r="M75" s="14"/>
      <c r="N75" s="14"/>
      <c r="O75" s="14"/>
      <c r="P75" s="14"/>
      <c r="Q75" s="14"/>
      <c r="R75" s="14"/>
      <c r="S75" s="14"/>
      <c r="T75" s="14"/>
      <c r="U75" s="14"/>
      <c r="V75" s="14"/>
      <c r="W75" s="14"/>
      <c r="X75" s="14"/>
    </row>
    <row r="76" spans="1:24" ht="19" customHeight="1" x14ac:dyDescent="0.2">
      <c r="A76" s="38"/>
      <c r="B76" s="14"/>
      <c r="C76" s="14"/>
      <c r="D76" s="14"/>
      <c r="E76" s="14"/>
      <c r="F76" s="14"/>
      <c r="G76" s="14"/>
      <c r="H76" s="14"/>
      <c r="I76" s="14"/>
      <c r="J76" s="14"/>
      <c r="K76" s="14"/>
      <c r="L76" s="14"/>
      <c r="M76" s="14"/>
      <c r="N76" s="14"/>
      <c r="O76" s="14"/>
      <c r="P76" s="14"/>
      <c r="Q76" s="14"/>
      <c r="R76" s="14"/>
      <c r="S76" s="14"/>
      <c r="T76" s="14"/>
      <c r="U76" s="14"/>
      <c r="V76" s="14"/>
      <c r="W76" s="14"/>
      <c r="X76" s="14"/>
    </row>
    <row r="77" spans="1:24" ht="19" customHeight="1" x14ac:dyDescent="0.2">
      <c r="A77" s="38"/>
      <c r="B77" s="14"/>
      <c r="C77" s="14"/>
      <c r="D77" s="14"/>
      <c r="E77" s="14"/>
      <c r="F77" s="14"/>
      <c r="G77" s="14"/>
      <c r="H77" s="14"/>
      <c r="I77" s="14"/>
      <c r="J77" s="14"/>
      <c r="K77" s="14"/>
      <c r="L77" s="14"/>
      <c r="M77" s="14"/>
      <c r="N77" s="14"/>
      <c r="O77" s="14"/>
      <c r="P77" s="14"/>
      <c r="Q77" s="14"/>
      <c r="R77" s="14"/>
      <c r="S77" s="14"/>
      <c r="T77" s="14"/>
      <c r="U77" s="14"/>
      <c r="V77" s="14"/>
      <c r="W77" s="14"/>
      <c r="X77" s="14"/>
    </row>
    <row r="78" spans="1:24" ht="19" customHeight="1" x14ac:dyDescent="0.2">
      <c r="A78" s="38"/>
      <c r="B78" s="14"/>
      <c r="C78" s="14"/>
      <c r="D78" s="14"/>
      <c r="E78" s="14"/>
      <c r="F78" s="14"/>
      <c r="G78" s="14"/>
      <c r="H78" s="14"/>
      <c r="I78" s="14"/>
      <c r="J78" s="14"/>
      <c r="K78" s="14"/>
      <c r="L78" s="14"/>
      <c r="M78" s="14"/>
      <c r="N78" s="14"/>
      <c r="O78" s="14"/>
      <c r="P78" s="14"/>
      <c r="Q78" s="14"/>
      <c r="R78" s="14"/>
      <c r="S78" s="14"/>
      <c r="T78" s="14"/>
      <c r="U78" s="14"/>
      <c r="V78" s="14"/>
      <c r="W78" s="14"/>
      <c r="X78" s="14"/>
    </row>
    <row r="79" spans="1:24" ht="19" customHeight="1" x14ac:dyDescent="0.2">
      <c r="A79" s="38"/>
      <c r="B79" s="14"/>
      <c r="C79" s="14"/>
      <c r="D79" s="14"/>
      <c r="E79" s="14"/>
      <c r="F79" s="14"/>
      <c r="G79" s="14"/>
      <c r="H79" s="14"/>
      <c r="I79" s="14"/>
      <c r="J79" s="14"/>
      <c r="K79" s="14"/>
      <c r="L79" s="14"/>
      <c r="M79" s="14"/>
      <c r="N79" s="14"/>
      <c r="O79" s="14"/>
      <c r="P79" s="14"/>
      <c r="Q79" s="14"/>
      <c r="R79" s="14"/>
      <c r="S79" s="14"/>
      <c r="T79" s="14"/>
      <c r="U79" s="14"/>
      <c r="V79" s="14"/>
      <c r="W79" s="14"/>
      <c r="X79" s="14"/>
    </row>
    <row r="80" spans="1:24" ht="19" customHeight="1" x14ac:dyDescent="0.2">
      <c r="A80" s="38"/>
      <c r="B80" s="14"/>
      <c r="C80" s="14"/>
      <c r="D80" s="14"/>
      <c r="E80" s="14"/>
      <c r="F80" s="14"/>
      <c r="G80" s="14"/>
      <c r="H80" s="14"/>
      <c r="I80" s="14"/>
      <c r="J80" s="14"/>
      <c r="K80" s="14"/>
      <c r="L80" s="14"/>
      <c r="M80" s="14"/>
      <c r="N80" s="14"/>
      <c r="O80" s="14"/>
      <c r="P80" s="14"/>
      <c r="Q80" s="14"/>
      <c r="R80" s="14"/>
      <c r="S80" s="14"/>
      <c r="T80" s="14"/>
      <c r="U80" s="14"/>
      <c r="V80" s="14"/>
      <c r="W80" s="14"/>
      <c r="X80" s="14"/>
    </row>
    <row r="81" spans="1:24" ht="19" customHeight="1" x14ac:dyDescent="0.2">
      <c r="A81" s="38"/>
      <c r="B81" s="14"/>
      <c r="C81" s="14"/>
      <c r="D81" s="14"/>
      <c r="E81" s="14"/>
      <c r="F81" s="14"/>
      <c r="G81" s="14"/>
      <c r="H81" s="14"/>
      <c r="I81" s="14"/>
      <c r="J81" s="14"/>
      <c r="K81" s="14"/>
      <c r="L81" s="14"/>
      <c r="M81" s="14"/>
      <c r="N81" s="14"/>
      <c r="O81" s="14"/>
      <c r="P81" s="14"/>
      <c r="Q81" s="14"/>
      <c r="R81" s="14"/>
      <c r="S81" s="14"/>
      <c r="T81" s="14"/>
      <c r="U81" s="14"/>
      <c r="V81" s="14"/>
      <c r="W81" s="14"/>
      <c r="X81" s="14"/>
    </row>
    <row r="82" spans="1:24" ht="19"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row>
    <row r="83" spans="1:24" ht="19"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row>
    <row r="84" spans="1:24" ht="19" customHeight="1" x14ac:dyDescent="0.2">
      <c r="A84" s="38"/>
      <c r="B84" s="14"/>
      <c r="C84" s="14"/>
      <c r="D84" s="14"/>
      <c r="E84" s="14"/>
      <c r="F84" s="14"/>
      <c r="G84" s="14"/>
      <c r="H84" s="14"/>
      <c r="I84" s="14"/>
      <c r="J84" s="14"/>
      <c r="K84" s="14"/>
      <c r="L84" s="14"/>
      <c r="M84" s="14"/>
      <c r="N84" s="14"/>
      <c r="O84" s="14"/>
      <c r="P84" s="14"/>
      <c r="Q84" s="14"/>
      <c r="R84" s="14"/>
      <c r="S84" s="14"/>
      <c r="T84" s="14"/>
      <c r="U84" s="14"/>
      <c r="V84" s="14"/>
      <c r="W84" s="14"/>
      <c r="X84" s="14"/>
    </row>
    <row r="85" spans="1:24" ht="19" customHeight="1" x14ac:dyDescent="0.2">
      <c r="A85" s="38"/>
      <c r="B85" s="14"/>
      <c r="C85" s="14"/>
      <c r="D85" s="14"/>
      <c r="E85" s="14"/>
      <c r="F85" s="14"/>
      <c r="G85" s="14"/>
      <c r="H85" s="14"/>
      <c r="I85" s="14"/>
      <c r="J85" s="14"/>
      <c r="K85" s="14"/>
      <c r="L85" s="14"/>
      <c r="M85" s="14"/>
      <c r="N85" s="14"/>
      <c r="O85" s="14"/>
      <c r="P85" s="14"/>
      <c r="Q85" s="14"/>
      <c r="R85" s="14"/>
      <c r="S85" s="14"/>
      <c r="T85" s="14"/>
      <c r="U85" s="14"/>
      <c r="V85" s="14"/>
      <c r="W85" s="14"/>
      <c r="X85" s="14"/>
    </row>
    <row r="86" spans="1:24" ht="19" customHeight="1" x14ac:dyDescent="0.2">
      <c r="A86" s="38"/>
      <c r="B86" s="14"/>
      <c r="C86" s="14"/>
      <c r="D86" s="14"/>
      <c r="E86" s="14"/>
      <c r="F86" s="14"/>
      <c r="G86" s="14"/>
      <c r="H86" s="14"/>
      <c r="I86" s="14"/>
      <c r="J86" s="14"/>
      <c r="K86" s="14"/>
      <c r="L86" s="14"/>
      <c r="M86" s="14"/>
      <c r="N86" s="14"/>
      <c r="O86" s="14"/>
      <c r="P86" s="14"/>
      <c r="Q86" s="14"/>
      <c r="R86" s="14"/>
      <c r="S86" s="14"/>
      <c r="T86" s="14"/>
      <c r="U86" s="14"/>
      <c r="V86" s="14"/>
      <c r="W86" s="14"/>
      <c r="X86" s="14"/>
    </row>
    <row r="87" spans="1:24" ht="19" customHeight="1" x14ac:dyDescent="0.2">
      <c r="A87" s="38"/>
      <c r="B87" s="14"/>
      <c r="C87" s="14"/>
      <c r="D87" s="14"/>
      <c r="E87" s="14"/>
      <c r="F87" s="14"/>
      <c r="G87" s="14"/>
      <c r="H87" s="14"/>
      <c r="I87" s="14"/>
      <c r="J87" s="14"/>
      <c r="K87" s="14"/>
      <c r="L87" s="14"/>
      <c r="M87" s="14"/>
      <c r="N87" s="14"/>
      <c r="O87" s="14"/>
      <c r="P87" s="14"/>
      <c r="Q87" s="14"/>
      <c r="R87" s="14"/>
      <c r="S87" s="14"/>
      <c r="T87" s="14"/>
      <c r="U87" s="14"/>
      <c r="V87" s="14"/>
      <c r="W87" s="14"/>
      <c r="X87" s="14"/>
    </row>
    <row r="88" spans="1:24" ht="19" customHeight="1" x14ac:dyDescent="0.2">
      <c r="A88" s="38"/>
      <c r="B88" s="14"/>
      <c r="C88" s="14"/>
      <c r="D88" s="14"/>
      <c r="E88" s="14"/>
      <c r="F88" s="14"/>
      <c r="G88" s="14"/>
      <c r="H88" s="14"/>
      <c r="I88" s="14"/>
      <c r="J88" s="14"/>
      <c r="K88" s="14"/>
      <c r="L88" s="14"/>
      <c r="M88" s="14"/>
      <c r="N88" s="14"/>
      <c r="O88" s="14"/>
      <c r="P88" s="14"/>
      <c r="Q88" s="14"/>
      <c r="R88" s="14"/>
      <c r="S88" s="14"/>
      <c r="T88" s="14"/>
      <c r="U88" s="14"/>
      <c r="V88" s="14"/>
      <c r="W88" s="14"/>
      <c r="X88" s="14"/>
    </row>
    <row r="89" spans="1:24" ht="19" customHeight="1" x14ac:dyDescent="0.2">
      <c r="A89" s="38"/>
      <c r="B89" s="14"/>
      <c r="C89" s="14"/>
      <c r="D89" s="14"/>
      <c r="E89" s="14"/>
      <c r="F89" s="14"/>
      <c r="G89" s="14"/>
      <c r="H89" s="14"/>
      <c r="I89" s="14"/>
      <c r="J89" s="14"/>
      <c r="K89" s="14"/>
      <c r="L89" s="14"/>
      <c r="M89" s="14"/>
      <c r="N89" s="14"/>
      <c r="O89" s="14"/>
      <c r="P89" s="14"/>
      <c r="Q89" s="14"/>
      <c r="R89" s="14"/>
      <c r="S89" s="14"/>
      <c r="T89" s="14"/>
      <c r="U89" s="14"/>
      <c r="V89" s="14"/>
      <c r="W89" s="14"/>
      <c r="X89" s="14"/>
    </row>
    <row r="90" spans="1:24" ht="19" customHeight="1" x14ac:dyDescent="0.2">
      <c r="A90" s="38"/>
      <c r="B90" s="14"/>
      <c r="C90" s="14"/>
      <c r="D90" s="14"/>
      <c r="E90" s="14"/>
      <c r="F90" s="14"/>
      <c r="G90" s="14"/>
      <c r="H90" s="14"/>
      <c r="I90" s="14"/>
      <c r="J90" s="14"/>
      <c r="K90" s="14"/>
      <c r="L90" s="14"/>
      <c r="M90" s="14"/>
      <c r="N90" s="14"/>
      <c r="O90" s="14"/>
      <c r="P90" s="14"/>
      <c r="Q90" s="14"/>
      <c r="R90" s="14"/>
      <c r="S90" s="14"/>
      <c r="T90" s="14"/>
      <c r="U90" s="14"/>
      <c r="V90" s="14"/>
      <c r="W90" s="14"/>
      <c r="X90" s="14"/>
    </row>
    <row r="91" spans="1:24" ht="19" customHeight="1" x14ac:dyDescent="0.2">
      <c r="A91" s="38"/>
      <c r="B91" s="14"/>
      <c r="C91" s="14"/>
      <c r="D91" s="14"/>
      <c r="E91" s="14"/>
      <c r="F91" s="14"/>
      <c r="G91" s="14"/>
      <c r="H91" s="14"/>
      <c r="I91" s="14"/>
      <c r="J91" s="14"/>
      <c r="K91" s="14"/>
      <c r="L91" s="14"/>
      <c r="M91" s="14"/>
      <c r="N91" s="14"/>
      <c r="O91" s="14"/>
      <c r="P91" s="14"/>
      <c r="Q91" s="14"/>
      <c r="R91" s="14"/>
      <c r="S91" s="14"/>
      <c r="T91" s="14"/>
      <c r="U91" s="14"/>
      <c r="V91" s="14"/>
      <c r="W91" s="14"/>
      <c r="X91" s="14"/>
    </row>
    <row r="92" spans="1:24" ht="19" customHeight="1" x14ac:dyDescent="0.2">
      <c r="A92" s="38"/>
      <c r="B92" s="14"/>
      <c r="C92" s="14"/>
      <c r="D92" s="14"/>
      <c r="E92" s="14"/>
      <c r="F92" s="14"/>
      <c r="G92" s="14"/>
      <c r="H92" s="14"/>
      <c r="I92" s="14"/>
      <c r="J92" s="14"/>
      <c r="K92" s="14"/>
      <c r="L92" s="14"/>
      <c r="M92" s="14"/>
      <c r="N92" s="14"/>
      <c r="O92" s="14"/>
      <c r="P92" s="14"/>
      <c r="Q92" s="14"/>
      <c r="R92" s="14"/>
      <c r="S92" s="14"/>
      <c r="T92" s="14"/>
      <c r="U92" s="14"/>
      <c r="V92" s="14"/>
      <c r="W92" s="14"/>
      <c r="X92" s="14"/>
    </row>
    <row r="93" spans="1:24" ht="19" customHeight="1" x14ac:dyDescent="0.2">
      <c r="A93" s="38"/>
      <c r="B93" s="14"/>
      <c r="C93" s="14"/>
      <c r="D93" s="14"/>
      <c r="E93" s="14"/>
      <c r="F93" s="14"/>
      <c r="G93" s="14"/>
      <c r="H93" s="14"/>
      <c r="I93" s="14"/>
      <c r="J93" s="14"/>
      <c r="K93" s="14"/>
      <c r="L93" s="14"/>
      <c r="M93" s="14"/>
      <c r="N93" s="14"/>
      <c r="O93" s="14"/>
      <c r="P93" s="14"/>
      <c r="Q93" s="14"/>
      <c r="R93" s="14"/>
      <c r="S93" s="14"/>
      <c r="T93" s="14"/>
      <c r="U93" s="14"/>
      <c r="V93" s="14"/>
      <c r="W93" s="14"/>
      <c r="X93" s="14"/>
    </row>
    <row r="94" spans="1:24" ht="19" customHeight="1" x14ac:dyDescent="0.2">
      <c r="A94" s="38"/>
      <c r="B94" s="14"/>
      <c r="C94" s="14"/>
      <c r="D94" s="14"/>
      <c r="E94" s="14"/>
      <c r="F94" s="14"/>
      <c r="G94" s="14"/>
      <c r="H94" s="14"/>
      <c r="I94" s="14"/>
      <c r="J94" s="14"/>
      <c r="K94" s="14"/>
      <c r="L94" s="14"/>
      <c r="M94" s="14"/>
      <c r="N94" s="14"/>
      <c r="O94" s="14"/>
      <c r="P94" s="14"/>
      <c r="Q94" s="14"/>
      <c r="R94" s="14"/>
      <c r="S94" s="14"/>
      <c r="T94" s="14"/>
      <c r="U94" s="14"/>
      <c r="V94" s="14"/>
      <c r="W94" s="14"/>
      <c r="X94" s="14"/>
    </row>
    <row r="95" spans="1:24" ht="19" customHeight="1" x14ac:dyDescent="0.2">
      <c r="A95" s="38"/>
      <c r="B95" s="14"/>
      <c r="C95" s="14"/>
      <c r="D95" s="14"/>
      <c r="E95" s="14"/>
      <c r="F95" s="14"/>
      <c r="G95" s="14"/>
      <c r="H95" s="14"/>
      <c r="I95" s="14"/>
      <c r="J95" s="14"/>
      <c r="K95" s="14"/>
      <c r="L95" s="14"/>
      <c r="M95" s="14"/>
      <c r="N95" s="14"/>
      <c r="O95" s="14"/>
      <c r="P95" s="14"/>
      <c r="Q95" s="14"/>
      <c r="R95" s="14"/>
      <c r="S95" s="14"/>
      <c r="T95" s="14"/>
      <c r="U95" s="14"/>
      <c r="V95" s="14"/>
      <c r="W95" s="14"/>
      <c r="X95" s="14"/>
    </row>
    <row r="96" spans="1:24" ht="19" customHeight="1" x14ac:dyDescent="0.2">
      <c r="A96" s="38"/>
      <c r="B96" s="14"/>
      <c r="C96" s="14"/>
      <c r="D96" s="14"/>
      <c r="E96" s="14"/>
      <c r="F96" s="14"/>
      <c r="G96" s="14"/>
      <c r="H96" s="14"/>
      <c r="I96" s="14"/>
      <c r="J96" s="14"/>
      <c r="K96" s="14"/>
      <c r="L96" s="14"/>
      <c r="M96" s="14"/>
      <c r="N96" s="14"/>
      <c r="O96" s="14"/>
      <c r="P96" s="14"/>
      <c r="Q96" s="14"/>
      <c r="R96" s="14"/>
      <c r="S96" s="14"/>
      <c r="T96" s="14"/>
      <c r="U96" s="14"/>
      <c r="V96" s="14"/>
      <c r="W96" s="14"/>
      <c r="X96" s="14"/>
    </row>
    <row r="97" spans="1:24" ht="19" customHeight="1" x14ac:dyDescent="0.2">
      <c r="A97" s="38"/>
      <c r="B97" s="14"/>
      <c r="C97" s="14"/>
      <c r="D97" s="14"/>
      <c r="E97" s="14"/>
      <c r="F97" s="14"/>
      <c r="G97" s="14"/>
      <c r="H97" s="14"/>
      <c r="I97" s="14"/>
      <c r="J97" s="14"/>
      <c r="K97" s="14"/>
      <c r="L97" s="14"/>
      <c r="M97" s="14"/>
      <c r="N97" s="14"/>
      <c r="O97" s="14"/>
      <c r="P97" s="14"/>
      <c r="Q97" s="14"/>
      <c r="R97" s="14"/>
      <c r="S97" s="14"/>
      <c r="T97" s="14"/>
      <c r="U97" s="14"/>
      <c r="V97" s="14"/>
      <c r="W97" s="14"/>
      <c r="X97" s="14"/>
    </row>
    <row r="98" spans="1:24" ht="19" customHeight="1" x14ac:dyDescent="0.2">
      <c r="A98" s="38"/>
      <c r="B98" s="14"/>
      <c r="C98" s="14"/>
      <c r="D98" s="14"/>
      <c r="E98" s="14"/>
      <c r="F98" s="14"/>
      <c r="G98" s="14"/>
      <c r="H98" s="14"/>
      <c r="I98" s="14"/>
      <c r="J98" s="14"/>
      <c r="K98" s="14"/>
      <c r="L98" s="14"/>
      <c r="M98" s="14"/>
      <c r="N98" s="14"/>
      <c r="O98" s="14"/>
      <c r="P98" s="14"/>
      <c r="Q98" s="14"/>
      <c r="R98" s="14"/>
      <c r="S98" s="14"/>
      <c r="T98" s="14"/>
      <c r="U98" s="14"/>
      <c r="V98" s="14"/>
      <c r="W98" s="14"/>
      <c r="X98" s="14"/>
    </row>
    <row r="99" spans="1:24" ht="19" customHeight="1" x14ac:dyDescent="0.2">
      <c r="A99" s="38"/>
      <c r="B99" s="14"/>
      <c r="C99" s="14"/>
      <c r="D99" s="14"/>
      <c r="E99" s="14"/>
      <c r="F99" s="14"/>
      <c r="G99" s="14"/>
      <c r="H99" s="14"/>
      <c r="I99" s="14"/>
      <c r="J99" s="14"/>
      <c r="K99" s="14"/>
      <c r="L99" s="14"/>
      <c r="M99" s="14"/>
      <c r="N99" s="14"/>
      <c r="O99" s="14"/>
      <c r="P99" s="14"/>
      <c r="Q99" s="14"/>
      <c r="R99" s="14"/>
      <c r="S99" s="14"/>
      <c r="T99" s="14"/>
      <c r="U99" s="14"/>
      <c r="V99" s="14"/>
      <c r="W99" s="14"/>
      <c r="X99" s="14"/>
    </row>
    <row r="100" spans="1:24" ht="19" customHeight="1" x14ac:dyDescent="0.2">
      <c r="A100" s="38"/>
      <c r="B100" s="14"/>
      <c r="C100" s="14"/>
      <c r="D100" s="14"/>
      <c r="E100" s="14"/>
      <c r="F100" s="14"/>
      <c r="G100" s="14"/>
      <c r="H100" s="14"/>
      <c r="I100" s="14"/>
      <c r="J100" s="14"/>
      <c r="K100" s="14"/>
      <c r="L100" s="14"/>
      <c r="M100" s="14"/>
      <c r="N100" s="14"/>
      <c r="O100" s="14"/>
      <c r="P100" s="14"/>
      <c r="Q100" s="14"/>
      <c r="R100" s="14"/>
      <c r="S100" s="14"/>
      <c r="T100" s="14"/>
      <c r="U100" s="14"/>
      <c r="V100" s="14"/>
      <c r="W100" s="14"/>
      <c r="X100" s="14"/>
    </row>
    <row r="101" spans="1:24" ht="19" customHeight="1" x14ac:dyDescent="0.2">
      <c r="A101" s="38"/>
      <c r="B101" s="1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1:24" ht="19" customHeight="1" x14ac:dyDescent="0.2">
      <c r="A102" s="38"/>
      <c r="B102" s="14"/>
      <c r="C102" s="14"/>
      <c r="D102" s="14"/>
      <c r="E102" s="14"/>
      <c r="F102" s="14"/>
      <c r="G102" s="14"/>
      <c r="H102" s="14"/>
      <c r="I102" s="14"/>
      <c r="J102" s="14"/>
      <c r="K102" s="14"/>
      <c r="L102" s="14"/>
      <c r="M102" s="14"/>
      <c r="N102" s="14"/>
      <c r="O102" s="14"/>
      <c r="P102" s="14"/>
      <c r="Q102" s="14"/>
      <c r="R102" s="14"/>
      <c r="S102" s="14"/>
      <c r="T102" s="14"/>
      <c r="U102" s="14"/>
      <c r="V102" s="14"/>
      <c r="W102" s="14"/>
      <c r="X102" s="14"/>
    </row>
    <row r="103" spans="1:24" ht="19" customHeight="1" x14ac:dyDescent="0.2">
      <c r="A103" s="38"/>
      <c r="B103" s="14"/>
      <c r="C103" s="14"/>
      <c r="D103" s="14"/>
      <c r="E103" s="14"/>
      <c r="F103" s="14"/>
      <c r="G103" s="14"/>
      <c r="H103" s="14"/>
      <c r="I103" s="14"/>
      <c r="J103" s="14"/>
      <c r="K103" s="14"/>
      <c r="L103" s="14"/>
      <c r="M103" s="14"/>
      <c r="N103" s="14"/>
      <c r="O103" s="14"/>
      <c r="P103" s="14"/>
      <c r="Q103" s="14"/>
      <c r="R103" s="14"/>
      <c r="S103" s="14"/>
      <c r="T103" s="14"/>
      <c r="U103" s="14"/>
      <c r="V103" s="14"/>
      <c r="W103" s="14"/>
      <c r="X103" s="14"/>
    </row>
    <row r="104" spans="1:24" ht="19" customHeight="1" x14ac:dyDescent="0.2">
      <c r="A104" s="38"/>
      <c r="B104" s="14"/>
      <c r="C104" s="14"/>
      <c r="D104" s="14"/>
      <c r="E104" s="14"/>
      <c r="F104" s="14"/>
      <c r="G104" s="14"/>
      <c r="H104" s="14"/>
      <c r="I104" s="14"/>
      <c r="J104" s="14"/>
      <c r="K104" s="14"/>
      <c r="L104" s="14"/>
      <c r="M104" s="14"/>
      <c r="N104" s="14"/>
      <c r="O104" s="14"/>
      <c r="P104" s="14"/>
      <c r="Q104" s="14"/>
      <c r="R104" s="14"/>
      <c r="S104" s="14"/>
      <c r="T104" s="14"/>
      <c r="U104" s="14"/>
      <c r="V104" s="14"/>
      <c r="W104" s="14"/>
      <c r="X104" s="14"/>
    </row>
    <row r="105" spans="1:24" ht="19" customHeight="1" x14ac:dyDescent="0.2">
      <c r="A105" s="38"/>
      <c r="B105" s="14"/>
      <c r="C105" s="14"/>
      <c r="D105" s="14"/>
      <c r="E105" s="14"/>
      <c r="F105" s="14"/>
      <c r="G105" s="14"/>
      <c r="H105" s="14"/>
      <c r="I105" s="14"/>
      <c r="J105" s="14"/>
      <c r="K105" s="14"/>
      <c r="L105" s="14"/>
      <c r="M105" s="14"/>
      <c r="N105" s="14"/>
      <c r="O105" s="14"/>
      <c r="P105" s="14"/>
      <c r="Q105" s="14"/>
      <c r="R105" s="14"/>
      <c r="S105" s="14"/>
      <c r="T105" s="14"/>
      <c r="U105" s="14"/>
      <c r="V105" s="14"/>
      <c r="W105" s="14"/>
      <c r="X105" s="14"/>
    </row>
    <row r="106" spans="1:24" ht="19" customHeight="1" x14ac:dyDescent="0.2">
      <c r="A106" s="38"/>
      <c r="B106" s="14"/>
      <c r="C106" s="14"/>
      <c r="D106" s="14"/>
      <c r="E106" s="14"/>
      <c r="F106" s="14"/>
      <c r="G106" s="14"/>
      <c r="H106" s="14"/>
      <c r="I106" s="14"/>
      <c r="J106" s="14"/>
      <c r="K106" s="14"/>
      <c r="L106" s="14"/>
      <c r="M106" s="14"/>
      <c r="N106" s="14"/>
      <c r="O106" s="14"/>
      <c r="P106" s="14"/>
      <c r="Q106" s="14"/>
      <c r="R106" s="14"/>
      <c r="S106" s="14"/>
      <c r="T106" s="14"/>
      <c r="U106" s="14"/>
      <c r="V106" s="14"/>
      <c r="W106" s="14"/>
      <c r="X106" s="14"/>
    </row>
    <row r="107" spans="1:24" ht="19" customHeight="1" x14ac:dyDescent="0.2">
      <c r="A107" s="38"/>
      <c r="B107" s="14"/>
      <c r="C107" s="14"/>
      <c r="D107" s="14"/>
      <c r="E107" s="14"/>
      <c r="F107" s="14"/>
      <c r="G107" s="14"/>
      <c r="H107" s="14"/>
      <c r="I107" s="14"/>
      <c r="J107" s="14"/>
      <c r="K107" s="14"/>
      <c r="L107" s="14"/>
      <c r="M107" s="14"/>
      <c r="N107" s="14"/>
      <c r="O107" s="14"/>
      <c r="P107" s="14"/>
      <c r="Q107" s="14"/>
      <c r="R107" s="14"/>
      <c r="S107" s="14"/>
      <c r="T107" s="14"/>
      <c r="U107" s="14"/>
      <c r="V107" s="14"/>
      <c r="W107" s="14"/>
      <c r="X107" s="14"/>
    </row>
    <row r="108" spans="1:24" ht="19" customHeight="1" x14ac:dyDescent="0.2">
      <c r="A108" s="38"/>
      <c r="B108" s="14"/>
      <c r="C108" s="14"/>
      <c r="D108" s="14"/>
      <c r="E108" s="14"/>
      <c r="F108" s="14"/>
      <c r="G108" s="14"/>
      <c r="H108" s="14"/>
      <c r="I108" s="14"/>
      <c r="J108" s="14"/>
      <c r="K108" s="14"/>
      <c r="L108" s="14"/>
      <c r="M108" s="14"/>
      <c r="N108" s="14"/>
      <c r="O108" s="14"/>
      <c r="P108" s="14"/>
      <c r="Q108" s="14"/>
      <c r="R108" s="14"/>
      <c r="S108" s="14"/>
      <c r="T108" s="14"/>
      <c r="U108" s="14"/>
      <c r="V108" s="14"/>
      <c r="W108" s="14"/>
      <c r="X108" s="14"/>
    </row>
    <row r="109" spans="1:24" ht="19" customHeight="1" x14ac:dyDescent="0.2">
      <c r="A109" s="38"/>
      <c r="B109" s="14"/>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ht="19" customHeight="1" x14ac:dyDescent="0.2">
      <c r="A110" s="38"/>
      <c r="B110" s="14"/>
      <c r="C110" s="14"/>
      <c r="D110" s="14"/>
      <c r="E110" s="14"/>
      <c r="F110" s="14"/>
      <c r="G110" s="14"/>
      <c r="H110" s="14"/>
      <c r="I110" s="14"/>
      <c r="J110" s="14"/>
      <c r="K110" s="14"/>
      <c r="L110" s="14"/>
      <c r="M110" s="14"/>
      <c r="N110" s="14"/>
      <c r="O110" s="14"/>
      <c r="P110" s="14"/>
      <c r="Q110" s="14"/>
      <c r="R110" s="14"/>
      <c r="S110" s="14"/>
      <c r="T110" s="14"/>
      <c r="U110" s="14"/>
      <c r="V110" s="14"/>
      <c r="W110" s="14"/>
      <c r="X110" s="14"/>
    </row>
    <row r="111" spans="1:24" ht="19" customHeight="1" x14ac:dyDescent="0.2">
      <c r="A111" s="38"/>
      <c r="B111" s="14"/>
      <c r="C111" s="14"/>
      <c r="D111" s="14"/>
      <c r="E111" s="14"/>
      <c r="F111" s="14"/>
      <c r="G111" s="14"/>
      <c r="H111" s="14"/>
      <c r="I111" s="14"/>
      <c r="J111" s="14"/>
      <c r="K111" s="14"/>
      <c r="L111" s="14"/>
      <c r="M111" s="14"/>
      <c r="N111" s="14"/>
      <c r="O111" s="14"/>
      <c r="P111" s="14"/>
      <c r="Q111" s="14"/>
      <c r="R111" s="14"/>
      <c r="S111" s="14"/>
      <c r="T111" s="14"/>
      <c r="U111" s="14"/>
      <c r="V111" s="14"/>
      <c r="W111" s="14"/>
      <c r="X111" s="14"/>
    </row>
    <row r="112" spans="1:24" ht="19" customHeight="1" x14ac:dyDescent="0.2">
      <c r="A112" s="38"/>
      <c r="B112" s="14"/>
      <c r="C112" s="14"/>
      <c r="D112" s="14"/>
      <c r="E112" s="14"/>
      <c r="F112" s="14"/>
      <c r="G112" s="14"/>
      <c r="H112" s="14"/>
      <c r="I112" s="14"/>
      <c r="J112" s="14"/>
      <c r="K112" s="14"/>
      <c r="L112" s="14"/>
      <c r="M112" s="14"/>
      <c r="N112" s="14"/>
      <c r="O112" s="14"/>
      <c r="P112" s="14"/>
      <c r="Q112" s="14"/>
      <c r="R112" s="14"/>
      <c r="S112" s="14"/>
      <c r="T112" s="14"/>
      <c r="U112" s="14"/>
      <c r="V112" s="14"/>
      <c r="W112" s="14"/>
      <c r="X112" s="14"/>
    </row>
    <row r="113" spans="1:24" ht="19" customHeight="1" x14ac:dyDescent="0.2">
      <c r="A113" s="38"/>
      <c r="B113" s="14"/>
      <c r="C113" s="14"/>
      <c r="D113" s="14"/>
      <c r="E113" s="14"/>
      <c r="F113" s="14"/>
      <c r="G113" s="14"/>
      <c r="H113" s="14"/>
      <c r="I113" s="14"/>
      <c r="J113" s="14"/>
      <c r="K113" s="14"/>
      <c r="L113" s="14"/>
      <c r="M113" s="14"/>
      <c r="N113" s="14"/>
      <c r="O113" s="14"/>
      <c r="P113" s="14"/>
      <c r="Q113" s="14"/>
      <c r="R113" s="14"/>
      <c r="S113" s="14"/>
      <c r="T113" s="14"/>
      <c r="U113" s="14"/>
      <c r="V113" s="14"/>
      <c r="W113" s="14"/>
      <c r="X113" s="14"/>
    </row>
    <row r="114" spans="1:24" ht="19" customHeight="1" x14ac:dyDescent="0.2">
      <c r="A114" s="38"/>
      <c r="B114" s="14"/>
      <c r="C114" s="14"/>
      <c r="D114" s="14"/>
      <c r="E114" s="14"/>
      <c r="F114" s="14"/>
      <c r="G114" s="14"/>
      <c r="H114" s="14"/>
      <c r="I114" s="14"/>
      <c r="J114" s="14"/>
      <c r="K114" s="14"/>
      <c r="L114" s="14"/>
      <c r="M114" s="14"/>
      <c r="N114" s="14"/>
      <c r="O114" s="14"/>
      <c r="P114" s="14"/>
      <c r="Q114" s="14"/>
      <c r="R114" s="14"/>
      <c r="S114" s="14"/>
      <c r="T114" s="14"/>
      <c r="U114" s="14"/>
      <c r="V114" s="14"/>
      <c r="W114" s="14"/>
      <c r="X114" s="14"/>
    </row>
    <row r="115" spans="1:24" ht="19" customHeight="1" x14ac:dyDescent="0.2">
      <c r="A115" s="38"/>
      <c r="B115" s="14"/>
      <c r="C115" s="14"/>
      <c r="D115" s="14"/>
      <c r="E115" s="14"/>
      <c r="F115" s="14"/>
      <c r="G115" s="14"/>
      <c r="H115" s="14"/>
      <c r="I115" s="14"/>
      <c r="J115" s="14"/>
      <c r="K115" s="14"/>
      <c r="L115" s="14"/>
      <c r="M115" s="14"/>
      <c r="N115" s="14"/>
      <c r="O115" s="14"/>
      <c r="P115" s="14"/>
      <c r="Q115" s="14"/>
      <c r="R115" s="14"/>
      <c r="S115" s="14"/>
      <c r="T115" s="14"/>
      <c r="U115" s="14"/>
      <c r="V115" s="14"/>
      <c r="W115" s="14"/>
      <c r="X115" s="14"/>
    </row>
    <row r="116" spans="1:24" ht="19" customHeight="1" x14ac:dyDescent="0.2">
      <c r="A116" s="38"/>
      <c r="B116" s="14"/>
      <c r="C116" s="14"/>
      <c r="D116" s="14"/>
      <c r="E116" s="14"/>
      <c r="F116" s="14"/>
      <c r="G116" s="14"/>
      <c r="H116" s="14"/>
      <c r="I116" s="14"/>
      <c r="J116" s="14"/>
      <c r="K116" s="14"/>
      <c r="L116" s="14"/>
      <c r="M116" s="14"/>
      <c r="N116" s="14"/>
      <c r="O116" s="14"/>
      <c r="P116" s="14"/>
      <c r="Q116" s="14"/>
      <c r="R116" s="14"/>
      <c r="S116" s="14"/>
      <c r="T116" s="14"/>
      <c r="U116" s="14"/>
      <c r="V116" s="14"/>
      <c r="W116" s="14"/>
      <c r="X116" s="14"/>
    </row>
    <row r="117" spans="1:24" ht="19" customHeight="1" x14ac:dyDescent="0.2">
      <c r="A117" s="38"/>
      <c r="B117" s="14"/>
      <c r="C117" s="14"/>
      <c r="D117" s="14"/>
      <c r="E117" s="14"/>
      <c r="F117" s="14"/>
      <c r="G117" s="14"/>
      <c r="H117" s="14"/>
      <c r="I117" s="14"/>
      <c r="J117" s="14"/>
      <c r="K117" s="14"/>
      <c r="L117" s="14"/>
      <c r="M117" s="14"/>
      <c r="N117" s="14"/>
      <c r="O117" s="14"/>
      <c r="P117" s="14"/>
      <c r="Q117" s="14"/>
      <c r="R117" s="14"/>
      <c r="S117" s="14"/>
      <c r="T117" s="14"/>
      <c r="U117" s="14"/>
      <c r="V117" s="14"/>
      <c r="W117" s="14"/>
      <c r="X117" s="14"/>
    </row>
    <row r="118" spans="1:24" ht="19" customHeight="1" x14ac:dyDescent="0.2">
      <c r="A118" s="38"/>
      <c r="B118" s="14"/>
      <c r="C118" s="14"/>
      <c r="D118" s="14"/>
      <c r="E118" s="14"/>
      <c r="F118" s="14"/>
      <c r="G118" s="14"/>
      <c r="H118" s="14"/>
      <c r="I118" s="14"/>
      <c r="J118" s="14"/>
      <c r="K118" s="14"/>
      <c r="L118" s="14"/>
      <c r="M118" s="14"/>
      <c r="N118" s="14"/>
      <c r="O118" s="14"/>
      <c r="P118" s="14"/>
      <c r="Q118" s="14"/>
      <c r="R118" s="14"/>
      <c r="S118" s="14"/>
      <c r="T118" s="14"/>
      <c r="U118" s="14"/>
      <c r="V118" s="14"/>
      <c r="W118" s="14"/>
      <c r="X118" s="14"/>
    </row>
    <row r="119" spans="1:24" ht="19" customHeight="1" x14ac:dyDescent="0.2">
      <c r="A119" s="38"/>
      <c r="B119" s="14"/>
      <c r="C119" s="14"/>
      <c r="D119" s="14"/>
      <c r="E119" s="14"/>
      <c r="F119" s="14"/>
      <c r="G119" s="14"/>
      <c r="H119" s="14"/>
      <c r="I119" s="14"/>
      <c r="J119" s="14"/>
      <c r="K119" s="14"/>
      <c r="L119" s="14"/>
      <c r="M119" s="14"/>
      <c r="N119" s="14"/>
      <c r="O119" s="14"/>
      <c r="P119" s="14"/>
      <c r="Q119" s="14"/>
      <c r="R119" s="14"/>
      <c r="S119" s="14"/>
      <c r="T119" s="14"/>
      <c r="U119" s="14"/>
      <c r="V119" s="14"/>
      <c r="W119" s="14"/>
      <c r="X119" s="14"/>
    </row>
    <row r="120" spans="1:24" ht="19" customHeight="1" x14ac:dyDescent="0.2">
      <c r="A120" s="38"/>
      <c r="B120" s="14"/>
      <c r="C120" s="14"/>
      <c r="D120" s="14"/>
      <c r="E120" s="14"/>
      <c r="F120" s="14"/>
      <c r="G120" s="14"/>
      <c r="H120" s="14"/>
      <c r="I120" s="14"/>
      <c r="J120" s="14"/>
      <c r="K120" s="14"/>
      <c r="L120" s="14"/>
      <c r="M120" s="14"/>
      <c r="N120" s="14"/>
      <c r="O120" s="14"/>
      <c r="P120" s="14"/>
      <c r="Q120" s="14"/>
      <c r="R120" s="14"/>
      <c r="S120" s="14"/>
      <c r="T120" s="14"/>
      <c r="U120" s="14"/>
      <c r="V120" s="14"/>
      <c r="W120" s="14"/>
      <c r="X120" s="14"/>
    </row>
    <row r="121" spans="1:24" ht="19" customHeight="1" x14ac:dyDescent="0.2">
      <c r="A121" s="38"/>
      <c r="B121" s="14"/>
      <c r="C121" s="14"/>
      <c r="D121" s="14"/>
      <c r="E121" s="14"/>
      <c r="F121" s="14"/>
      <c r="G121" s="14"/>
      <c r="H121" s="14"/>
      <c r="I121" s="14"/>
      <c r="J121" s="14"/>
      <c r="K121" s="14"/>
      <c r="L121" s="14"/>
      <c r="M121" s="14"/>
      <c r="N121" s="14"/>
      <c r="O121" s="14"/>
      <c r="P121" s="14"/>
      <c r="Q121" s="14"/>
      <c r="R121" s="14"/>
      <c r="S121" s="14"/>
      <c r="T121" s="14"/>
      <c r="U121" s="14"/>
      <c r="V121" s="14"/>
      <c r="W121" s="14"/>
      <c r="X121" s="14"/>
    </row>
    <row r="122" spans="1:24" ht="19" customHeight="1" x14ac:dyDescent="0.2">
      <c r="A122" s="38"/>
      <c r="B122" s="14"/>
      <c r="C122" s="14"/>
      <c r="D122" s="14"/>
      <c r="E122" s="14"/>
      <c r="F122" s="14"/>
      <c r="G122" s="14"/>
      <c r="H122" s="14"/>
      <c r="I122" s="14"/>
      <c r="J122" s="14"/>
      <c r="K122" s="14"/>
      <c r="L122" s="14"/>
      <c r="M122" s="14"/>
      <c r="N122" s="14"/>
      <c r="O122" s="14"/>
      <c r="P122" s="14"/>
      <c r="Q122" s="14"/>
      <c r="R122" s="14"/>
      <c r="S122" s="14"/>
      <c r="T122" s="14"/>
      <c r="U122" s="14"/>
      <c r="V122" s="14"/>
      <c r="W122" s="14"/>
      <c r="X122" s="14"/>
    </row>
    <row r="123" spans="1:24" ht="19" customHeight="1" x14ac:dyDescent="0.2">
      <c r="A123" s="38"/>
      <c r="B123" s="14"/>
      <c r="C123" s="14"/>
      <c r="D123" s="14"/>
      <c r="E123" s="14"/>
      <c r="F123" s="14"/>
      <c r="G123" s="14"/>
      <c r="H123" s="14"/>
      <c r="I123" s="14"/>
      <c r="J123" s="14"/>
      <c r="K123" s="14"/>
      <c r="L123" s="14"/>
      <c r="M123" s="14"/>
      <c r="N123" s="14"/>
      <c r="O123" s="14"/>
      <c r="P123" s="14"/>
      <c r="Q123" s="14"/>
      <c r="R123" s="14"/>
      <c r="S123" s="14"/>
      <c r="T123" s="14"/>
      <c r="U123" s="14"/>
      <c r="V123" s="14"/>
      <c r="W123" s="14"/>
      <c r="X123" s="14"/>
    </row>
    <row r="124" spans="1:24" ht="19" customHeight="1" x14ac:dyDescent="0.2">
      <c r="A124" s="38"/>
      <c r="B124" s="14"/>
      <c r="C124" s="14"/>
      <c r="D124" s="14"/>
      <c r="E124" s="14"/>
      <c r="F124" s="14"/>
      <c r="G124" s="14"/>
      <c r="H124" s="14"/>
      <c r="I124" s="14"/>
      <c r="J124" s="14"/>
      <c r="K124" s="14"/>
      <c r="L124" s="14"/>
      <c r="M124" s="14"/>
      <c r="N124" s="14"/>
      <c r="O124" s="14"/>
      <c r="P124" s="14"/>
      <c r="Q124" s="14"/>
      <c r="R124" s="14"/>
      <c r="S124" s="14"/>
      <c r="T124" s="14"/>
      <c r="U124" s="14"/>
      <c r="V124" s="14"/>
      <c r="W124" s="14"/>
      <c r="X124" s="14"/>
    </row>
    <row r="125" spans="1:24" ht="19" customHeight="1" x14ac:dyDescent="0.2">
      <c r="A125" s="38"/>
      <c r="B125" s="14"/>
      <c r="C125" s="14"/>
      <c r="D125" s="14"/>
      <c r="E125" s="14"/>
      <c r="F125" s="14"/>
      <c r="G125" s="14"/>
      <c r="H125" s="14"/>
      <c r="I125" s="14"/>
      <c r="J125" s="14"/>
      <c r="K125" s="14"/>
      <c r="L125" s="14"/>
      <c r="M125" s="14"/>
      <c r="N125" s="14"/>
      <c r="O125" s="14"/>
      <c r="P125" s="14"/>
      <c r="Q125" s="14"/>
      <c r="R125" s="14"/>
      <c r="S125" s="14"/>
      <c r="T125" s="14"/>
      <c r="U125" s="14"/>
      <c r="V125" s="14"/>
      <c r="W125" s="14"/>
      <c r="X125" s="14"/>
    </row>
    <row r="126" spans="1:24" ht="19" customHeight="1" x14ac:dyDescent="0.2">
      <c r="A126" s="38"/>
      <c r="B126" s="14"/>
      <c r="C126" s="14"/>
      <c r="D126" s="14"/>
      <c r="E126" s="14"/>
      <c r="F126" s="14"/>
      <c r="G126" s="14"/>
      <c r="H126" s="14"/>
      <c r="I126" s="14"/>
      <c r="J126" s="14"/>
      <c r="K126" s="14"/>
      <c r="L126" s="14"/>
      <c r="M126" s="14"/>
      <c r="N126" s="14"/>
      <c r="O126" s="14"/>
      <c r="P126" s="14"/>
      <c r="Q126" s="14"/>
      <c r="R126" s="14"/>
      <c r="S126" s="14"/>
      <c r="T126" s="14"/>
      <c r="U126" s="14"/>
      <c r="V126" s="14"/>
      <c r="W126" s="14"/>
      <c r="X126" s="14"/>
    </row>
    <row r="127" spans="1:24" ht="19" customHeight="1" x14ac:dyDescent="0.2">
      <c r="A127" s="38"/>
      <c r="B127" s="14"/>
      <c r="C127" s="14"/>
      <c r="D127" s="14"/>
      <c r="E127" s="14"/>
      <c r="F127" s="14"/>
      <c r="G127" s="14"/>
      <c r="H127" s="14"/>
      <c r="I127" s="14"/>
      <c r="J127" s="14"/>
      <c r="K127" s="14"/>
      <c r="L127" s="14"/>
      <c r="M127" s="14"/>
      <c r="N127" s="14"/>
      <c r="O127" s="14"/>
      <c r="P127" s="14"/>
      <c r="Q127" s="14"/>
      <c r="R127" s="14"/>
      <c r="S127" s="14"/>
      <c r="T127" s="14"/>
      <c r="U127" s="14"/>
      <c r="V127" s="14"/>
      <c r="W127" s="14"/>
      <c r="X127" s="14"/>
    </row>
    <row r="128" spans="1:24" ht="19" customHeight="1" x14ac:dyDescent="0.2">
      <c r="A128" s="38"/>
      <c r="B128" s="14"/>
      <c r="C128" s="14"/>
      <c r="D128" s="14"/>
      <c r="E128" s="14"/>
      <c r="F128" s="14"/>
      <c r="G128" s="14"/>
      <c r="H128" s="14"/>
      <c r="I128" s="14"/>
      <c r="J128" s="14"/>
      <c r="K128" s="14"/>
      <c r="L128" s="14"/>
      <c r="M128" s="14"/>
      <c r="N128" s="14"/>
      <c r="O128" s="14"/>
      <c r="P128" s="14"/>
      <c r="Q128" s="14"/>
      <c r="R128" s="14"/>
      <c r="S128" s="14"/>
      <c r="T128" s="14"/>
      <c r="U128" s="14"/>
      <c r="V128" s="14"/>
      <c r="W128" s="14"/>
      <c r="X128" s="14"/>
    </row>
    <row r="129" spans="1:24" ht="19" customHeight="1" x14ac:dyDescent="0.2">
      <c r="A129" s="38"/>
      <c r="B129" s="14"/>
      <c r="C129" s="14"/>
      <c r="D129" s="14"/>
      <c r="E129" s="14"/>
      <c r="F129" s="14"/>
      <c r="G129" s="14"/>
      <c r="H129" s="14"/>
      <c r="I129" s="14"/>
      <c r="J129" s="14"/>
      <c r="K129" s="14"/>
      <c r="L129" s="14"/>
      <c r="M129" s="14"/>
      <c r="N129" s="14"/>
      <c r="O129" s="14"/>
      <c r="P129" s="14"/>
      <c r="Q129" s="14"/>
      <c r="R129" s="14"/>
      <c r="S129" s="14"/>
      <c r="T129" s="14"/>
      <c r="U129" s="14"/>
      <c r="V129" s="14"/>
      <c r="W129" s="14"/>
      <c r="X129" s="14"/>
    </row>
    <row r="130" spans="1:24" ht="19" customHeight="1" x14ac:dyDescent="0.2">
      <c r="A130" s="38"/>
      <c r="B130" s="14"/>
      <c r="C130" s="14"/>
      <c r="D130" s="14"/>
      <c r="E130" s="14"/>
      <c r="F130" s="14"/>
      <c r="G130" s="14"/>
      <c r="H130" s="14"/>
      <c r="I130" s="14"/>
      <c r="J130" s="14"/>
      <c r="K130" s="14"/>
      <c r="L130" s="14"/>
      <c r="M130" s="14"/>
      <c r="N130" s="14"/>
      <c r="O130" s="14"/>
      <c r="P130" s="14"/>
      <c r="Q130" s="14"/>
      <c r="R130" s="14"/>
      <c r="S130" s="14"/>
      <c r="T130" s="14"/>
      <c r="U130" s="14"/>
      <c r="V130" s="14"/>
      <c r="W130" s="14"/>
      <c r="X130" s="14"/>
    </row>
    <row r="131" spans="1:24" ht="19" customHeight="1" x14ac:dyDescent="0.2">
      <c r="A131" s="38"/>
      <c r="B131" s="14"/>
      <c r="C131" s="14"/>
      <c r="D131" s="14"/>
      <c r="E131" s="14"/>
      <c r="F131" s="14"/>
      <c r="G131" s="14"/>
      <c r="H131" s="14"/>
      <c r="I131" s="14"/>
      <c r="J131" s="14"/>
      <c r="K131" s="14"/>
      <c r="L131" s="14"/>
      <c r="M131" s="14"/>
      <c r="N131" s="14"/>
      <c r="O131" s="14"/>
      <c r="P131" s="14"/>
      <c r="Q131" s="14"/>
      <c r="R131" s="14"/>
      <c r="S131" s="14"/>
      <c r="T131" s="14"/>
      <c r="U131" s="14"/>
      <c r="V131" s="14"/>
      <c r="W131" s="14"/>
      <c r="X131" s="14"/>
    </row>
    <row r="132" spans="1:24" ht="19" customHeight="1" x14ac:dyDescent="0.2">
      <c r="A132" s="38"/>
      <c r="B132" s="14"/>
      <c r="C132" s="14"/>
      <c r="D132" s="14"/>
      <c r="E132" s="14"/>
      <c r="F132" s="14"/>
      <c r="G132" s="14"/>
      <c r="H132" s="14"/>
      <c r="I132" s="14"/>
      <c r="J132" s="14"/>
      <c r="K132" s="14"/>
      <c r="L132" s="14"/>
      <c r="M132" s="14"/>
      <c r="N132" s="14"/>
      <c r="O132" s="14"/>
      <c r="P132" s="14"/>
      <c r="Q132" s="14"/>
      <c r="R132" s="14"/>
      <c r="S132" s="14"/>
      <c r="T132" s="14"/>
      <c r="U132" s="14"/>
      <c r="V132" s="14"/>
      <c r="W132" s="14"/>
      <c r="X132" s="14"/>
    </row>
    <row r="133" spans="1:24" ht="19" customHeight="1" x14ac:dyDescent="0.2">
      <c r="A133" s="38"/>
      <c r="B133" s="14"/>
      <c r="C133" s="14"/>
      <c r="D133" s="14"/>
      <c r="E133" s="14"/>
      <c r="F133" s="14"/>
      <c r="G133" s="14"/>
      <c r="H133" s="14"/>
      <c r="I133" s="14"/>
      <c r="J133" s="14"/>
      <c r="K133" s="14"/>
      <c r="L133" s="14"/>
      <c r="M133" s="14"/>
      <c r="N133" s="14"/>
      <c r="O133" s="14"/>
      <c r="P133" s="14"/>
      <c r="Q133" s="14"/>
      <c r="R133" s="14"/>
      <c r="S133" s="14"/>
      <c r="T133" s="14"/>
      <c r="U133" s="14"/>
      <c r="V133" s="14"/>
      <c r="W133" s="14"/>
      <c r="X133" s="14"/>
    </row>
    <row r="134" spans="1:24" ht="19" customHeight="1" x14ac:dyDescent="0.2">
      <c r="A134" s="38"/>
      <c r="B134" s="14"/>
      <c r="C134" s="14"/>
      <c r="D134" s="14"/>
      <c r="E134" s="14"/>
      <c r="F134" s="14"/>
      <c r="G134" s="14"/>
      <c r="H134" s="14"/>
      <c r="I134" s="14"/>
      <c r="J134" s="14"/>
      <c r="K134" s="14"/>
      <c r="L134" s="14"/>
      <c r="M134" s="14"/>
      <c r="N134" s="14"/>
      <c r="O134" s="14"/>
      <c r="P134" s="14"/>
      <c r="Q134" s="14"/>
      <c r="R134" s="14"/>
      <c r="S134" s="14"/>
      <c r="T134" s="14"/>
      <c r="U134" s="14"/>
      <c r="V134" s="14"/>
      <c r="W134" s="14"/>
      <c r="X134" s="14"/>
    </row>
    <row r="135" spans="1:24" ht="19" customHeight="1" x14ac:dyDescent="0.2">
      <c r="A135" s="38"/>
      <c r="B135" s="14"/>
      <c r="C135" s="14"/>
      <c r="D135" s="14"/>
      <c r="E135" s="14"/>
      <c r="F135" s="14"/>
      <c r="G135" s="14"/>
      <c r="H135" s="14"/>
      <c r="I135" s="14"/>
      <c r="J135" s="14"/>
      <c r="K135" s="14"/>
      <c r="L135" s="14"/>
      <c r="M135" s="14"/>
      <c r="N135" s="14"/>
      <c r="O135" s="14"/>
      <c r="P135" s="14"/>
      <c r="Q135" s="14"/>
      <c r="R135" s="14"/>
      <c r="S135" s="14"/>
      <c r="T135" s="14"/>
      <c r="U135" s="14"/>
      <c r="V135" s="14"/>
      <c r="W135" s="14"/>
      <c r="X135" s="14"/>
    </row>
    <row r="136" spans="1:24" ht="19" customHeight="1" x14ac:dyDescent="0.2">
      <c r="A136" s="38"/>
      <c r="B136" s="14"/>
      <c r="C136" s="14"/>
      <c r="D136" s="14"/>
      <c r="E136" s="14"/>
      <c r="F136" s="14"/>
      <c r="G136" s="14"/>
      <c r="H136" s="14"/>
      <c r="I136" s="14"/>
      <c r="J136" s="14"/>
      <c r="K136" s="14"/>
      <c r="L136" s="14"/>
      <c r="M136" s="14"/>
      <c r="N136" s="14"/>
      <c r="O136" s="14"/>
      <c r="P136" s="14"/>
      <c r="Q136" s="14"/>
      <c r="R136" s="14"/>
      <c r="S136" s="14"/>
      <c r="T136" s="14"/>
      <c r="U136" s="14"/>
      <c r="V136" s="14"/>
      <c r="W136" s="14"/>
      <c r="X136" s="14"/>
    </row>
    <row r="137" spans="1:24" ht="19" customHeight="1" x14ac:dyDescent="0.2">
      <c r="A137" s="38"/>
      <c r="B137" s="14"/>
      <c r="C137" s="14"/>
      <c r="D137" s="14"/>
      <c r="E137" s="14"/>
      <c r="F137" s="14"/>
      <c r="G137" s="14"/>
      <c r="H137" s="14"/>
      <c r="I137" s="14"/>
      <c r="J137" s="14"/>
      <c r="K137" s="14"/>
      <c r="L137" s="14"/>
      <c r="M137" s="14"/>
      <c r="N137" s="14"/>
      <c r="O137" s="14"/>
      <c r="P137" s="14"/>
      <c r="Q137" s="14"/>
      <c r="R137" s="14"/>
      <c r="S137" s="14"/>
      <c r="T137" s="14"/>
      <c r="U137" s="14"/>
      <c r="V137" s="14"/>
      <c r="W137" s="14"/>
      <c r="X137" s="14"/>
    </row>
    <row r="138" spans="1:24" ht="19" customHeight="1" x14ac:dyDescent="0.2">
      <c r="A138" s="38"/>
      <c r="B138" s="14"/>
      <c r="C138" s="14"/>
      <c r="D138" s="14"/>
      <c r="E138" s="14"/>
      <c r="F138" s="14"/>
      <c r="G138" s="14"/>
      <c r="H138" s="14"/>
      <c r="I138" s="14"/>
      <c r="J138" s="14"/>
      <c r="K138" s="14"/>
      <c r="L138" s="14"/>
      <c r="M138" s="14"/>
      <c r="N138" s="14"/>
      <c r="O138" s="14"/>
      <c r="P138" s="14"/>
      <c r="Q138" s="14"/>
      <c r="R138" s="14"/>
      <c r="S138" s="14"/>
      <c r="T138" s="14"/>
      <c r="U138" s="14"/>
      <c r="V138" s="14"/>
      <c r="W138" s="14"/>
      <c r="X138" s="14"/>
    </row>
    <row r="139" spans="1:24" ht="19" customHeight="1" x14ac:dyDescent="0.2">
      <c r="A139" s="38"/>
      <c r="B139" s="14"/>
      <c r="C139" s="14"/>
      <c r="D139" s="14"/>
      <c r="E139" s="14"/>
      <c r="F139" s="14"/>
      <c r="G139" s="14"/>
      <c r="H139" s="14"/>
      <c r="I139" s="14"/>
      <c r="J139" s="14"/>
      <c r="K139" s="14"/>
      <c r="L139" s="14"/>
      <c r="M139" s="14"/>
      <c r="N139" s="14"/>
      <c r="O139" s="14"/>
      <c r="P139" s="14"/>
      <c r="Q139" s="14"/>
      <c r="R139" s="14"/>
      <c r="S139" s="14"/>
      <c r="T139" s="14"/>
      <c r="U139" s="14"/>
      <c r="V139" s="14"/>
      <c r="W139" s="14"/>
      <c r="X139" s="14"/>
    </row>
    <row r="140" spans="1:24" ht="19" customHeight="1" x14ac:dyDescent="0.2">
      <c r="A140" s="38"/>
      <c r="B140" s="14"/>
      <c r="C140" s="14"/>
      <c r="D140" s="14"/>
      <c r="E140" s="14"/>
      <c r="F140" s="14"/>
      <c r="G140" s="14"/>
      <c r="H140" s="14"/>
      <c r="I140" s="14"/>
      <c r="J140" s="14"/>
      <c r="K140" s="14"/>
      <c r="L140" s="14"/>
      <c r="M140" s="14"/>
      <c r="N140" s="14"/>
      <c r="O140" s="14"/>
      <c r="P140" s="14"/>
      <c r="Q140" s="14"/>
      <c r="R140" s="14"/>
      <c r="S140" s="14"/>
      <c r="T140" s="14"/>
      <c r="U140" s="14"/>
      <c r="V140" s="14"/>
      <c r="W140" s="14"/>
      <c r="X140" s="14"/>
    </row>
    <row r="141" spans="1:24" ht="19" customHeight="1" x14ac:dyDescent="0.2">
      <c r="A141" s="38"/>
      <c r="B141" s="14"/>
      <c r="C141" s="14"/>
      <c r="D141" s="14"/>
      <c r="E141" s="14"/>
      <c r="F141" s="14"/>
      <c r="G141" s="14"/>
      <c r="H141" s="14"/>
      <c r="I141" s="14"/>
      <c r="J141" s="14"/>
      <c r="K141" s="14"/>
      <c r="L141" s="14"/>
      <c r="M141" s="14"/>
      <c r="N141" s="14"/>
      <c r="O141" s="14"/>
      <c r="P141" s="14"/>
      <c r="Q141" s="14"/>
      <c r="R141" s="14"/>
      <c r="S141" s="14"/>
      <c r="T141" s="14"/>
      <c r="U141" s="14"/>
      <c r="V141" s="14"/>
      <c r="W141" s="14"/>
      <c r="X141" s="14"/>
    </row>
    <row r="142" spans="1:24" ht="19" customHeight="1" x14ac:dyDescent="0.2">
      <c r="A142" s="38"/>
      <c r="B142" s="14"/>
      <c r="C142" s="14"/>
      <c r="D142" s="14"/>
      <c r="E142" s="14"/>
      <c r="F142" s="14"/>
      <c r="G142" s="14"/>
      <c r="H142" s="14"/>
      <c r="I142" s="14"/>
      <c r="J142" s="14"/>
      <c r="K142" s="14"/>
      <c r="L142" s="14"/>
      <c r="M142" s="14"/>
      <c r="N142" s="14"/>
      <c r="O142" s="14"/>
      <c r="P142" s="14"/>
      <c r="Q142" s="14"/>
      <c r="R142" s="14"/>
      <c r="S142" s="14"/>
      <c r="T142" s="14"/>
      <c r="U142" s="14"/>
      <c r="V142" s="14"/>
      <c r="W142" s="14"/>
      <c r="X142" s="14"/>
    </row>
    <row r="143" spans="1:24" ht="19" customHeight="1" x14ac:dyDescent="0.2">
      <c r="A143" s="38"/>
      <c r="B143" s="14"/>
      <c r="C143" s="14"/>
      <c r="D143" s="14"/>
      <c r="E143" s="14"/>
      <c r="F143" s="14"/>
      <c r="G143" s="14"/>
      <c r="H143" s="14"/>
      <c r="I143" s="14"/>
      <c r="J143" s="14"/>
      <c r="K143" s="14"/>
      <c r="L143" s="14"/>
      <c r="M143" s="14"/>
      <c r="N143" s="14"/>
      <c r="O143" s="14"/>
      <c r="P143" s="14"/>
      <c r="Q143" s="14"/>
      <c r="R143" s="14"/>
      <c r="S143" s="14"/>
      <c r="T143" s="14"/>
      <c r="U143" s="14"/>
      <c r="V143" s="14"/>
      <c r="W143" s="14"/>
      <c r="X143" s="14"/>
    </row>
    <row r="144" spans="1:24" ht="19" customHeight="1" x14ac:dyDescent="0.2">
      <c r="A144" s="38"/>
      <c r="B144" s="14"/>
      <c r="C144" s="14"/>
      <c r="D144" s="14"/>
      <c r="E144" s="14"/>
      <c r="F144" s="14"/>
      <c r="G144" s="14"/>
      <c r="H144" s="14"/>
      <c r="I144" s="14"/>
      <c r="J144" s="14"/>
      <c r="K144" s="14"/>
      <c r="L144" s="14"/>
      <c r="M144" s="14"/>
      <c r="N144" s="14"/>
      <c r="O144" s="14"/>
      <c r="P144" s="14"/>
      <c r="Q144" s="14"/>
      <c r="R144" s="14"/>
      <c r="S144" s="14"/>
      <c r="T144" s="14"/>
      <c r="U144" s="14"/>
      <c r="V144" s="14"/>
      <c r="W144" s="14"/>
      <c r="X144" s="14"/>
    </row>
    <row r="145" spans="1:24" ht="19" customHeight="1" x14ac:dyDescent="0.2">
      <c r="A145" s="38"/>
      <c r="B145" s="14"/>
      <c r="C145" s="14"/>
      <c r="D145" s="14"/>
      <c r="E145" s="14"/>
      <c r="F145" s="14"/>
      <c r="G145" s="14"/>
      <c r="H145" s="14"/>
      <c r="I145" s="14"/>
      <c r="J145" s="14"/>
      <c r="K145" s="14"/>
      <c r="L145" s="14"/>
      <c r="M145" s="14"/>
      <c r="N145" s="14"/>
      <c r="O145" s="14"/>
      <c r="P145" s="14"/>
      <c r="Q145" s="14"/>
      <c r="R145" s="14"/>
      <c r="S145" s="14"/>
      <c r="T145" s="14"/>
      <c r="U145" s="14"/>
      <c r="V145" s="14"/>
      <c r="W145" s="14"/>
      <c r="X145" s="14"/>
    </row>
    <row r="146" spans="1:24" ht="19" customHeight="1" x14ac:dyDescent="0.2">
      <c r="A146" s="38"/>
      <c r="B146" s="14"/>
      <c r="C146" s="14"/>
      <c r="D146" s="14"/>
      <c r="E146" s="14"/>
      <c r="F146" s="14"/>
      <c r="G146" s="14"/>
      <c r="H146" s="14"/>
      <c r="I146" s="14"/>
      <c r="J146" s="14"/>
      <c r="K146" s="14"/>
      <c r="L146" s="14"/>
      <c r="M146" s="14"/>
      <c r="N146" s="14"/>
      <c r="O146" s="14"/>
      <c r="P146" s="14"/>
      <c r="Q146" s="14"/>
      <c r="R146" s="14"/>
      <c r="S146" s="14"/>
      <c r="T146" s="14"/>
      <c r="U146" s="14"/>
      <c r="V146" s="14"/>
      <c r="W146" s="14"/>
      <c r="X146" s="14"/>
    </row>
    <row r="147" spans="1:24" ht="19" customHeight="1" x14ac:dyDescent="0.2">
      <c r="A147" s="38"/>
      <c r="B147" s="14"/>
      <c r="C147" s="14"/>
      <c r="D147" s="14"/>
      <c r="E147" s="14"/>
      <c r="F147" s="14"/>
      <c r="G147" s="14"/>
      <c r="H147" s="14"/>
      <c r="I147" s="14"/>
      <c r="J147" s="14"/>
      <c r="K147" s="14"/>
      <c r="L147" s="14"/>
      <c r="M147" s="14"/>
      <c r="N147" s="14"/>
      <c r="O147" s="14"/>
      <c r="P147" s="14"/>
      <c r="Q147" s="14"/>
      <c r="R147" s="14"/>
      <c r="S147" s="14"/>
      <c r="T147" s="14"/>
      <c r="U147" s="14"/>
      <c r="V147" s="14"/>
      <c r="W147" s="14"/>
      <c r="X147" s="14"/>
    </row>
    <row r="148" spans="1:24" ht="19" customHeight="1" x14ac:dyDescent="0.2">
      <c r="A148" s="38"/>
      <c r="B148" s="14"/>
      <c r="C148" s="14"/>
      <c r="D148" s="14"/>
      <c r="E148" s="14"/>
      <c r="F148" s="14"/>
      <c r="G148" s="14"/>
      <c r="H148" s="14"/>
      <c r="I148" s="14"/>
      <c r="J148" s="14"/>
      <c r="K148" s="14"/>
      <c r="L148" s="14"/>
      <c r="M148" s="14"/>
      <c r="N148" s="14"/>
      <c r="O148" s="14"/>
      <c r="P148" s="14"/>
      <c r="Q148" s="14"/>
      <c r="R148" s="14"/>
      <c r="S148" s="14"/>
      <c r="T148" s="14"/>
      <c r="U148" s="14"/>
      <c r="V148" s="14"/>
      <c r="W148" s="14"/>
      <c r="X148" s="14"/>
    </row>
    <row r="149" spans="1:24" ht="19" customHeight="1" x14ac:dyDescent="0.2">
      <c r="A149" s="38"/>
      <c r="B149" s="14"/>
      <c r="C149" s="14"/>
      <c r="D149" s="14"/>
      <c r="E149" s="14"/>
      <c r="F149" s="14"/>
      <c r="G149" s="14"/>
      <c r="H149" s="14"/>
      <c r="I149" s="14"/>
      <c r="J149" s="14"/>
      <c r="K149" s="14"/>
      <c r="L149" s="14"/>
      <c r="M149" s="14"/>
      <c r="N149" s="14"/>
      <c r="O149" s="14"/>
      <c r="P149" s="14"/>
      <c r="Q149" s="14"/>
      <c r="R149" s="14"/>
      <c r="S149" s="14"/>
      <c r="T149" s="14"/>
      <c r="U149" s="14"/>
      <c r="V149" s="14"/>
      <c r="W149" s="14"/>
      <c r="X149" s="14"/>
    </row>
    <row r="150" spans="1:24" ht="19" customHeight="1" x14ac:dyDescent="0.2">
      <c r="A150" s="38"/>
      <c r="B150" s="14"/>
      <c r="C150" s="14"/>
      <c r="D150" s="14"/>
      <c r="E150" s="14"/>
      <c r="F150" s="14"/>
      <c r="G150" s="14"/>
      <c r="H150" s="14"/>
      <c r="I150" s="14"/>
      <c r="J150" s="14"/>
      <c r="K150" s="14"/>
      <c r="L150" s="14"/>
      <c r="M150" s="14"/>
      <c r="N150" s="14"/>
      <c r="O150" s="14"/>
      <c r="P150" s="14"/>
      <c r="Q150" s="14"/>
      <c r="R150" s="14"/>
      <c r="S150" s="14"/>
      <c r="T150" s="14"/>
      <c r="U150" s="14"/>
      <c r="V150" s="14"/>
      <c r="W150" s="14"/>
      <c r="X150" s="14"/>
    </row>
    <row r="151" spans="1:24" ht="19" customHeight="1" x14ac:dyDescent="0.2">
      <c r="A151" s="38"/>
      <c r="B151" s="14"/>
      <c r="C151" s="14"/>
      <c r="D151" s="14"/>
      <c r="E151" s="14"/>
      <c r="F151" s="14"/>
      <c r="G151" s="14"/>
      <c r="H151" s="14"/>
      <c r="I151" s="14"/>
      <c r="J151" s="14"/>
      <c r="K151" s="14"/>
      <c r="L151" s="14"/>
      <c r="M151" s="14"/>
      <c r="N151" s="14"/>
      <c r="O151" s="14"/>
      <c r="P151" s="14"/>
      <c r="Q151" s="14"/>
      <c r="R151" s="14"/>
      <c r="S151" s="14"/>
      <c r="T151" s="14"/>
      <c r="U151" s="14"/>
      <c r="V151" s="14"/>
      <c r="W151" s="14"/>
      <c r="X151" s="14"/>
    </row>
    <row r="152" spans="1:24" ht="19" customHeight="1" x14ac:dyDescent="0.2">
      <c r="A152" s="38"/>
      <c r="B152" s="14"/>
      <c r="C152" s="14"/>
      <c r="D152" s="14"/>
      <c r="E152" s="14"/>
      <c r="F152" s="14"/>
      <c r="G152" s="14"/>
      <c r="H152" s="14"/>
      <c r="I152" s="14"/>
      <c r="J152" s="14"/>
      <c r="K152" s="14"/>
      <c r="L152" s="14"/>
      <c r="M152" s="14"/>
      <c r="N152" s="14"/>
      <c r="O152" s="14"/>
      <c r="P152" s="14"/>
      <c r="Q152" s="14"/>
      <c r="R152" s="14"/>
      <c r="S152" s="14"/>
      <c r="T152" s="14"/>
      <c r="U152" s="14"/>
      <c r="V152" s="14"/>
      <c r="W152" s="14"/>
      <c r="X152" s="14"/>
    </row>
    <row r="153" spans="1:24" ht="19" customHeight="1" x14ac:dyDescent="0.2">
      <c r="A153" s="38"/>
      <c r="B153" s="14"/>
      <c r="C153" s="14"/>
      <c r="D153" s="14"/>
      <c r="E153" s="14"/>
      <c r="F153" s="14"/>
      <c r="G153" s="14"/>
      <c r="H153" s="14"/>
      <c r="I153" s="14"/>
      <c r="J153" s="14"/>
      <c r="K153" s="14"/>
      <c r="L153" s="14"/>
      <c r="M153" s="14"/>
      <c r="N153" s="14"/>
      <c r="O153" s="14"/>
      <c r="P153" s="14"/>
      <c r="Q153" s="14"/>
      <c r="R153" s="14"/>
      <c r="S153" s="14"/>
      <c r="T153" s="14"/>
      <c r="U153" s="14"/>
      <c r="V153" s="14"/>
      <c r="W153" s="14"/>
      <c r="X153" s="14"/>
    </row>
  </sheetData>
  <pageMargins left="0.75" right="0.75" top="1" bottom="1" header="0.5" footer="0.5"/>
  <pageSetup orientation="portrait"/>
  <headerFooter>
    <oddHeader>&amp;L&amp;"Geneva,Regular"&amp;10&amp;K000000Hallstrom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04"/>
  <sheetViews>
    <sheetView showGridLines="0" topLeftCell="A71" workbookViewId="0">
      <selection activeCell="A110" sqref="A110"/>
    </sheetView>
  </sheetViews>
  <sheetFormatPr baseColWidth="10" defaultColWidth="8.125" defaultRowHeight="13" customHeight="1" x14ac:dyDescent="0.2"/>
  <cols>
    <col min="1" max="1" width="13" style="5" customWidth="1"/>
    <col min="2" max="2" width="2.625" style="6" customWidth="1"/>
    <col min="3" max="4" width="2" style="5" customWidth="1"/>
    <col min="5" max="5" width="3.5" style="5" customWidth="1"/>
    <col min="6" max="6" width="4.625" style="5" bestFit="1" customWidth="1"/>
    <col min="7" max="7" width="2.375" style="5" bestFit="1" customWidth="1"/>
    <col min="8" max="8" width="2.5" style="5" bestFit="1" customWidth="1"/>
    <col min="9" max="10" width="2.375" style="6" bestFit="1" customWidth="1"/>
    <col min="11" max="11" width="2.25" style="6" bestFit="1" customWidth="1"/>
    <col min="12" max="12" width="3" style="5" customWidth="1"/>
    <col min="13" max="13" width="2.375" style="5" bestFit="1" customWidth="1"/>
    <col min="14" max="14" width="4.125" style="6" bestFit="1" customWidth="1"/>
    <col min="15" max="15" width="4.125" style="5" bestFit="1" customWidth="1"/>
    <col min="16" max="16" width="5.375" style="5" customWidth="1"/>
    <col min="17" max="17" width="3.375" style="5" bestFit="1" customWidth="1"/>
    <col min="18" max="19" width="2" style="6" customWidth="1"/>
    <col min="20" max="20" width="1.5" style="6" customWidth="1"/>
    <col min="21" max="21" width="2" style="6" customWidth="1"/>
    <col min="22" max="22" width="2.125" style="6" customWidth="1"/>
    <col min="23" max="23" width="4.125" style="5" customWidth="1"/>
    <col min="24" max="24" width="4.25" style="5" customWidth="1"/>
    <col min="25" max="256" width="8.125" customWidth="1"/>
  </cols>
  <sheetData>
    <row r="1" spans="1:24" ht="21" customHeight="1" x14ac:dyDescent="0.2">
      <c r="A1" s="45" t="s">
        <v>54</v>
      </c>
      <c r="B1" s="11"/>
      <c r="C1" s="11"/>
      <c r="D1" s="11"/>
      <c r="E1" s="11"/>
      <c r="F1" s="11"/>
      <c r="G1" s="11"/>
      <c r="H1" s="11"/>
      <c r="I1" s="11"/>
      <c r="J1" s="11"/>
      <c r="K1" s="11"/>
      <c r="L1" s="11"/>
      <c r="M1" s="11"/>
      <c r="N1" s="11"/>
      <c r="O1" s="11"/>
      <c r="P1" s="11"/>
      <c r="Q1" s="11"/>
      <c r="R1" s="11"/>
      <c r="S1" s="13"/>
      <c r="T1" s="11"/>
      <c r="U1" s="13"/>
      <c r="V1" s="13"/>
      <c r="W1" s="38"/>
      <c r="X1" s="38"/>
    </row>
    <row r="2" spans="1:24" ht="18.25" customHeight="1" x14ac:dyDescent="0.2">
      <c r="A2" s="38"/>
      <c r="B2" s="32"/>
      <c r="C2" s="38"/>
      <c r="D2" s="38"/>
      <c r="E2" s="38"/>
      <c r="F2" s="38"/>
      <c r="G2" s="38"/>
      <c r="H2" s="38"/>
      <c r="I2" s="32"/>
      <c r="J2" s="32"/>
      <c r="K2" s="32"/>
      <c r="L2" s="38"/>
      <c r="M2" s="38"/>
      <c r="N2" s="32"/>
      <c r="O2" s="38"/>
      <c r="P2" s="38"/>
      <c r="Q2" s="38"/>
      <c r="R2" s="32"/>
      <c r="S2" s="32"/>
      <c r="T2" s="32"/>
      <c r="U2" s="13"/>
      <c r="V2" s="13"/>
      <c r="W2" s="38"/>
      <c r="X2" s="38"/>
    </row>
    <row r="3" spans="1:24" ht="28.25" customHeight="1" x14ac:dyDescent="0.2">
      <c r="A3" s="16"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9" t="s">
        <v>55</v>
      </c>
    </row>
    <row r="4" spans="1:24" ht="19" customHeight="1" x14ac:dyDescent="0.2">
      <c r="A4" s="18" t="s">
        <v>116</v>
      </c>
      <c r="B4" s="19">
        <v>3</v>
      </c>
      <c r="C4" s="19">
        <v>0</v>
      </c>
      <c r="D4" s="19">
        <v>2</v>
      </c>
      <c r="E4" s="19"/>
      <c r="F4" s="116"/>
      <c r="G4" s="116"/>
      <c r="H4" s="19">
        <v>1</v>
      </c>
      <c r="I4" s="19"/>
      <c r="J4" s="19">
        <v>1</v>
      </c>
      <c r="K4" s="116"/>
      <c r="L4" s="116"/>
      <c r="M4" s="116"/>
      <c r="N4" s="116"/>
      <c r="O4" s="116"/>
      <c r="P4" s="116"/>
      <c r="Q4" s="116"/>
      <c r="R4" s="116"/>
      <c r="S4" s="116"/>
      <c r="T4" s="116"/>
      <c r="U4" s="116"/>
      <c r="V4" s="19">
        <v>1</v>
      </c>
      <c r="W4" s="35"/>
      <c r="X4" s="32"/>
    </row>
    <row r="5" spans="1:24" ht="19" customHeight="1" x14ac:dyDescent="0.2">
      <c r="A5" s="129" t="s">
        <v>130</v>
      </c>
      <c r="B5" s="32">
        <v>3</v>
      </c>
      <c r="C5" s="32">
        <v>0</v>
      </c>
      <c r="D5" s="32">
        <v>2</v>
      </c>
      <c r="E5" s="32"/>
      <c r="F5" s="32"/>
      <c r="G5" s="32"/>
      <c r="H5" s="32"/>
      <c r="I5" s="32"/>
      <c r="J5" s="32"/>
      <c r="K5" s="32"/>
      <c r="L5" s="32"/>
      <c r="M5" s="32"/>
      <c r="N5" s="32"/>
      <c r="O5" s="32"/>
      <c r="P5" s="32"/>
      <c r="Q5" s="32"/>
      <c r="R5" s="32"/>
      <c r="S5" s="32">
        <v>1</v>
      </c>
      <c r="T5" s="14"/>
      <c r="U5" s="14"/>
      <c r="V5" s="14"/>
      <c r="W5" s="13"/>
      <c r="X5" s="32"/>
    </row>
    <row r="6" spans="1:24" ht="19" customHeight="1" x14ac:dyDescent="0.2">
      <c r="A6" s="130" t="s">
        <v>131</v>
      </c>
      <c r="B6" s="14"/>
      <c r="C6" s="14"/>
      <c r="D6" s="14"/>
      <c r="E6" s="32"/>
      <c r="F6" s="32"/>
      <c r="G6" s="32"/>
      <c r="H6" s="14"/>
      <c r="I6" s="32"/>
      <c r="J6" s="32"/>
      <c r="K6" s="32"/>
      <c r="L6" s="14"/>
      <c r="M6" s="32"/>
      <c r="N6" s="32"/>
      <c r="O6" s="32"/>
      <c r="P6" s="32"/>
      <c r="Q6" s="32"/>
      <c r="R6" s="32"/>
      <c r="S6" s="32"/>
      <c r="T6" s="32"/>
      <c r="U6" s="32">
        <v>1</v>
      </c>
      <c r="V6" s="14"/>
      <c r="W6" s="32"/>
      <c r="X6" s="32"/>
    </row>
    <row r="7" spans="1:24" ht="19" customHeight="1" x14ac:dyDescent="0.2">
      <c r="A7" s="130" t="s">
        <v>133</v>
      </c>
      <c r="B7" s="14">
        <v>1</v>
      </c>
      <c r="C7" s="14">
        <v>0</v>
      </c>
      <c r="D7" s="14">
        <v>0</v>
      </c>
      <c r="E7" s="32"/>
      <c r="F7" s="32"/>
      <c r="G7" s="32"/>
      <c r="H7" s="32"/>
      <c r="I7" s="32"/>
      <c r="J7" s="32"/>
      <c r="K7" s="32">
        <v>1</v>
      </c>
      <c r="L7" s="14"/>
      <c r="M7" s="32"/>
      <c r="N7" s="32"/>
      <c r="O7" s="32"/>
      <c r="P7" s="32"/>
      <c r="Q7" s="32"/>
      <c r="R7" s="32"/>
      <c r="S7" s="32"/>
      <c r="T7" s="32"/>
      <c r="U7" s="32"/>
      <c r="V7" s="14">
        <v>1</v>
      </c>
      <c r="W7" s="32"/>
      <c r="X7" s="32"/>
    </row>
    <row r="8" spans="1:24" ht="19" customHeight="1" x14ac:dyDescent="0.2">
      <c r="A8" s="129" t="s">
        <v>147</v>
      </c>
      <c r="B8" s="14">
        <v>2</v>
      </c>
      <c r="C8" s="14">
        <v>0</v>
      </c>
      <c r="D8" s="14">
        <v>0</v>
      </c>
      <c r="E8" s="14"/>
      <c r="F8" s="32"/>
      <c r="G8" s="32"/>
      <c r="H8" s="14"/>
      <c r="I8" s="14"/>
      <c r="J8" s="32"/>
      <c r="K8" s="32"/>
      <c r="L8" s="32"/>
      <c r="M8" s="32"/>
      <c r="N8" s="32"/>
      <c r="O8" s="32"/>
      <c r="P8" s="32"/>
      <c r="Q8" s="32"/>
      <c r="R8" s="14"/>
      <c r="S8" s="32"/>
      <c r="T8" s="32"/>
      <c r="U8" s="32"/>
      <c r="V8" s="14"/>
      <c r="W8" s="32"/>
      <c r="X8" s="32"/>
    </row>
    <row r="9" spans="1:24" ht="19" customHeight="1" x14ac:dyDescent="0.2">
      <c r="A9" s="129" t="s">
        <v>147</v>
      </c>
      <c r="B9" s="14">
        <v>3</v>
      </c>
      <c r="C9" s="14">
        <v>0</v>
      </c>
      <c r="D9" s="14">
        <v>0</v>
      </c>
      <c r="E9" s="32"/>
      <c r="F9" s="32"/>
      <c r="G9" s="32"/>
      <c r="H9" s="32"/>
      <c r="I9" s="32">
        <v>1</v>
      </c>
      <c r="J9" s="14"/>
      <c r="K9" s="32"/>
      <c r="L9" s="32"/>
      <c r="M9" s="32"/>
      <c r="N9" s="32"/>
      <c r="O9" s="32"/>
      <c r="P9" s="32"/>
      <c r="Q9" s="32"/>
      <c r="R9" s="32"/>
      <c r="S9" s="32"/>
      <c r="T9" s="32"/>
      <c r="U9" s="14"/>
      <c r="V9" s="14"/>
      <c r="W9" s="32"/>
      <c r="X9" s="32"/>
    </row>
    <row r="10" spans="1:24" ht="19" customHeight="1" x14ac:dyDescent="0.2">
      <c r="A10" s="129" t="s">
        <v>148</v>
      </c>
      <c r="B10" s="14">
        <v>3</v>
      </c>
      <c r="C10" s="14">
        <v>0</v>
      </c>
      <c r="D10" s="14">
        <v>0</v>
      </c>
      <c r="E10" s="32"/>
      <c r="F10" s="32"/>
      <c r="G10" s="32"/>
      <c r="H10" s="32"/>
      <c r="I10" s="14">
        <v>1</v>
      </c>
      <c r="J10" s="14">
        <v>1</v>
      </c>
      <c r="K10" s="32"/>
      <c r="L10" s="32"/>
      <c r="M10" s="32"/>
      <c r="N10" s="32"/>
      <c r="O10" s="32"/>
      <c r="P10" s="32"/>
      <c r="Q10" s="32"/>
      <c r="R10" s="32"/>
      <c r="S10" s="32"/>
      <c r="T10" s="32"/>
      <c r="U10" s="32"/>
      <c r="V10" s="14"/>
      <c r="W10" s="32"/>
      <c r="X10" s="32"/>
    </row>
    <row r="11" spans="1:24" ht="19" customHeight="1" x14ac:dyDescent="0.2">
      <c r="A11" s="129" t="s">
        <v>149</v>
      </c>
      <c r="B11" s="14">
        <v>4</v>
      </c>
      <c r="C11" s="14">
        <v>1</v>
      </c>
      <c r="D11" s="14">
        <v>0</v>
      </c>
      <c r="E11" s="14"/>
      <c r="F11" s="32"/>
      <c r="G11" s="32"/>
      <c r="H11" s="14"/>
      <c r="I11" s="14">
        <v>1</v>
      </c>
      <c r="J11" s="32"/>
      <c r="K11" s="32"/>
      <c r="L11" s="32"/>
      <c r="M11" s="32"/>
      <c r="N11" s="32"/>
      <c r="O11" s="32"/>
      <c r="P11" s="32"/>
      <c r="Q11" s="32"/>
      <c r="R11" s="32"/>
      <c r="S11" s="32"/>
      <c r="T11" s="32"/>
      <c r="U11" s="32"/>
      <c r="V11" s="14">
        <v>3</v>
      </c>
      <c r="W11" s="32"/>
      <c r="X11" s="32"/>
    </row>
    <row r="12" spans="1:24" ht="19" customHeight="1" x14ac:dyDescent="0.2">
      <c r="A12" s="130" t="s">
        <v>152</v>
      </c>
      <c r="B12" s="14">
        <v>3</v>
      </c>
      <c r="C12" s="14">
        <v>1</v>
      </c>
      <c r="D12" s="14">
        <v>1</v>
      </c>
      <c r="E12" s="32">
        <v>1</v>
      </c>
      <c r="F12" s="32"/>
      <c r="G12" s="32"/>
      <c r="H12" s="14">
        <v>1</v>
      </c>
      <c r="I12" s="32">
        <v>1</v>
      </c>
      <c r="J12" s="32"/>
      <c r="K12" s="32"/>
      <c r="L12" s="32"/>
      <c r="M12" s="32"/>
      <c r="N12" s="32"/>
      <c r="O12" s="32"/>
      <c r="P12" s="32"/>
      <c r="Q12" s="32"/>
      <c r="R12" s="32"/>
      <c r="S12" s="32"/>
      <c r="T12" s="32"/>
      <c r="U12" s="14"/>
      <c r="V12" s="14">
        <v>4</v>
      </c>
      <c r="W12" s="32"/>
      <c r="X12" s="32"/>
    </row>
    <row r="13" spans="1:24" ht="19" customHeight="1" x14ac:dyDescent="0.2">
      <c r="A13" s="129" t="s">
        <v>154</v>
      </c>
      <c r="B13" s="14">
        <v>2</v>
      </c>
      <c r="C13" s="14">
        <v>1</v>
      </c>
      <c r="D13" s="14">
        <v>0</v>
      </c>
      <c r="E13" s="32"/>
      <c r="F13" s="32"/>
      <c r="G13" s="32"/>
      <c r="H13" s="32"/>
      <c r="I13" s="14"/>
      <c r="J13" s="14">
        <v>1</v>
      </c>
      <c r="K13" s="32"/>
      <c r="L13" s="32"/>
      <c r="M13" s="32"/>
      <c r="N13" s="32"/>
      <c r="O13" s="32"/>
      <c r="P13" s="32"/>
      <c r="Q13" s="32"/>
      <c r="R13" s="32"/>
      <c r="S13" s="32"/>
      <c r="T13" s="32"/>
      <c r="U13" s="32"/>
      <c r="V13" s="14">
        <v>3</v>
      </c>
      <c r="W13" s="32"/>
      <c r="X13" s="32"/>
    </row>
    <row r="14" spans="1:24" ht="19" customHeight="1" x14ac:dyDescent="0.2">
      <c r="A14" s="129" t="s">
        <v>154</v>
      </c>
      <c r="B14" s="14">
        <v>4</v>
      </c>
      <c r="C14" s="14">
        <v>1</v>
      </c>
      <c r="D14" s="14">
        <v>1</v>
      </c>
      <c r="E14" s="32"/>
      <c r="F14" s="32"/>
      <c r="G14" s="32"/>
      <c r="H14" s="32"/>
      <c r="I14" s="32">
        <v>2</v>
      </c>
      <c r="J14" s="32"/>
      <c r="K14" s="14"/>
      <c r="L14" s="32"/>
      <c r="M14" s="32"/>
      <c r="N14" s="32"/>
      <c r="O14" s="32"/>
      <c r="P14" s="32"/>
      <c r="Q14" s="32"/>
      <c r="R14" s="32"/>
      <c r="S14" s="32"/>
      <c r="T14" s="32"/>
      <c r="U14" s="32"/>
      <c r="V14" s="32">
        <v>2</v>
      </c>
      <c r="W14" s="32"/>
      <c r="X14" s="32"/>
    </row>
    <row r="15" spans="1:24" ht="19" customHeight="1" x14ac:dyDescent="0.2">
      <c r="A15" s="130" t="s">
        <v>159</v>
      </c>
      <c r="B15" s="14">
        <v>2</v>
      </c>
      <c r="C15" s="14">
        <v>1</v>
      </c>
      <c r="D15" s="14">
        <v>0</v>
      </c>
      <c r="E15" s="32"/>
      <c r="F15" s="32"/>
      <c r="G15" s="32"/>
      <c r="H15" s="32"/>
      <c r="I15" s="32">
        <v>1</v>
      </c>
      <c r="J15" s="14">
        <v>1</v>
      </c>
      <c r="K15" s="14">
        <v>1</v>
      </c>
      <c r="L15" s="32"/>
      <c r="M15" s="32"/>
      <c r="N15" s="32"/>
      <c r="O15" s="32"/>
      <c r="P15" s="32"/>
      <c r="Q15" s="32"/>
      <c r="R15" s="32"/>
      <c r="S15" s="32"/>
      <c r="T15" s="32"/>
      <c r="U15" s="32"/>
      <c r="V15" s="14">
        <v>1</v>
      </c>
      <c r="W15" s="32"/>
      <c r="X15" s="32"/>
    </row>
    <row r="16" spans="1:24" ht="19" customHeight="1" x14ac:dyDescent="0.2">
      <c r="A16" s="129" t="s">
        <v>161</v>
      </c>
      <c r="B16" s="14">
        <v>3</v>
      </c>
      <c r="C16" s="14">
        <v>0</v>
      </c>
      <c r="D16" s="14">
        <v>0</v>
      </c>
      <c r="E16" s="32"/>
      <c r="F16" s="32"/>
      <c r="G16" s="32"/>
      <c r="H16" s="14"/>
      <c r="I16" s="32"/>
      <c r="J16" s="32">
        <v>1</v>
      </c>
      <c r="K16" s="32"/>
      <c r="L16" s="32"/>
      <c r="M16" s="32"/>
      <c r="N16" s="32"/>
      <c r="O16" s="32"/>
      <c r="P16" s="32"/>
      <c r="Q16" s="32"/>
      <c r="R16" s="32"/>
      <c r="S16" s="32"/>
      <c r="T16" s="32"/>
      <c r="U16" s="32">
        <v>1</v>
      </c>
      <c r="V16" s="14">
        <v>2</v>
      </c>
      <c r="W16" s="32"/>
      <c r="X16" s="32"/>
    </row>
    <row r="17" spans="1:24" ht="19" customHeight="1" x14ac:dyDescent="0.25">
      <c r="A17" s="186" t="s">
        <v>164</v>
      </c>
      <c r="B17" s="14">
        <v>2</v>
      </c>
      <c r="C17" s="14">
        <v>0</v>
      </c>
      <c r="D17" s="14">
        <v>0</v>
      </c>
      <c r="E17" s="32"/>
      <c r="F17" s="32"/>
      <c r="G17" s="32"/>
      <c r="H17" s="14"/>
      <c r="I17" s="32"/>
      <c r="J17" s="32">
        <v>1</v>
      </c>
      <c r="K17" s="14">
        <v>1</v>
      </c>
      <c r="L17" s="32"/>
      <c r="M17" s="32"/>
      <c r="N17" s="32"/>
      <c r="O17" s="32"/>
      <c r="P17" s="32"/>
      <c r="Q17" s="32"/>
      <c r="R17" s="32"/>
      <c r="S17" s="32"/>
      <c r="T17" s="32"/>
      <c r="U17" s="32"/>
      <c r="V17" s="14"/>
      <c r="W17" s="32"/>
      <c r="X17" s="32"/>
    </row>
    <row r="18" spans="1:24" ht="19" customHeight="1" x14ac:dyDescent="0.2">
      <c r="A18" s="189" t="s">
        <v>147</v>
      </c>
      <c r="B18" s="14">
        <v>3</v>
      </c>
      <c r="C18" s="14">
        <v>1</v>
      </c>
      <c r="D18" s="14">
        <v>0</v>
      </c>
      <c r="E18" s="32"/>
      <c r="F18" s="32"/>
      <c r="G18" s="32"/>
      <c r="H18" s="32"/>
      <c r="I18" s="32"/>
      <c r="J18" s="14">
        <v>1</v>
      </c>
      <c r="K18" s="32"/>
      <c r="L18" s="32"/>
      <c r="M18" s="32"/>
      <c r="N18" s="14">
        <v>1</v>
      </c>
      <c r="O18" s="32"/>
      <c r="P18" s="32"/>
      <c r="Q18" s="32"/>
      <c r="R18" s="32"/>
      <c r="S18" s="32"/>
      <c r="T18" s="32"/>
      <c r="U18" s="32"/>
      <c r="V18" s="14"/>
      <c r="W18" s="32"/>
      <c r="X18" s="32"/>
    </row>
    <row r="19" spans="1:24" ht="19" customHeight="1" x14ac:dyDescent="0.2">
      <c r="A19" s="129" t="s">
        <v>154</v>
      </c>
      <c r="B19" s="14">
        <v>4</v>
      </c>
      <c r="C19" s="14">
        <v>0</v>
      </c>
      <c r="D19" s="14">
        <v>1</v>
      </c>
      <c r="E19" s="32"/>
      <c r="F19" s="32"/>
      <c r="G19" s="32"/>
      <c r="H19" s="32">
        <v>1</v>
      </c>
      <c r="I19" s="32">
        <v>2</v>
      </c>
      <c r="J19" s="32"/>
      <c r="K19" s="32"/>
      <c r="L19" s="32"/>
      <c r="M19" s="32"/>
      <c r="N19" s="32"/>
      <c r="O19" s="32"/>
      <c r="P19" s="32"/>
      <c r="Q19" s="32"/>
      <c r="R19" s="32"/>
      <c r="S19" s="32"/>
      <c r="T19" s="32"/>
      <c r="U19" s="14">
        <v>1</v>
      </c>
      <c r="V19" s="32"/>
      <c r="W19" s="32"/>
      <c r="X19" s="32"/>
    </row>
    <row r="20" spans="1:24" ht="19" customHeight="1" x14ac:dyDescent="0.2">
      <c r="A20" s="193" t="s">
        <v>170</v>
      </c>
      <c r="B20" s="31">
        <v>2</v>
      </c>
      <c r="C20" s="31">
        <v>2</v>
      </c>
      <c r="D20" s="31">
        <v>1</v>
      </c>
      <c r="E20" s="31">
        <v>1</v>
      </c>
      <c r="F20" s="31"/>
      <c r="G20" s="31"/>
      <c r="H20" s="31"/>
      <c r="I20" s="31"/>
      <c r="J20" s="31">
        <v>1</v>
      </c>
      <c r="K20" s="31"/>
      <c r="L20" s="31"/>
      <c r="M20" s="31"/>
      <c r="N20" s="31"/>
      <c r="O20" s="194"/>
      <c r="P20" s="194"/>
      <c r="Q20" s="194"/>
      <c r="R20" s="31"/>
      <c r="S20" s="31"/>
      <c r="T20" s="31"/>
      <c r="U20" s="31"/>
      <c r="V20" s="31">
        <v>1</v>
      </c>
      <c r="W20" s="31"/>
      <c r="X20" s="32"/>
    </row>
    <row r="21" spans="1:24" ht="19" customHeight="1" x14ac:dyDescent="0.2">
      <c r="A21" s="129" t="s">
        <v>154</v>
      </c>
      <c r="B21" s="31">
        <v>3</v>
      </c>
      <c r="C21" s="31">
        <v>0</v>
      </c>
      <c r="D21" s="31">
        <v>0</v>
      </c>
      <c r="E21" s="31"/>
      <c r="F21" s="31"/>
      <c r="G21" s="31"/>
      <c r="H21" s="31"/>
      <c r="I21" s="31">
        <v>1</v>
      </c>
      <c r="J21" s="31">
        <v>1</v>
      </c>
      <c r="K21" s="31"/>
      <c r="L21" s="31"/>
      <c r="M21" s="31"/>
      <c r="N21" s="31"/>
      <c r="O21" s="194"/>
      <c r="P21" s="194"/>
      <c r="Q21" s="194"/>
      <c r="R21" s="31"/>
      <c r="S21" s="31"/>
      <c r="T21" s="31"/>
      <c r="U21" s="31"/>
      <c r="V21" s="31">
        <v>1</v>
      </c>
      <c r="W21" s="31"/>
      <c r="X21" s="32"/>
    </row>
    <row r="22" spans="1:24" ht="19" customHeight="1" x14ac:dyDescent="0.2">
      <c r="A22" s="9"/>
      <c r="B22" s="31"/>
      <c r="C22" s="31"/>
      <c r="D22" s="31"/>
      <c r="E22" s="31"/>
      <c r="F22" s="31"/>
      <c r="G22" s="31"/>
      <c r="H22" s="31"/>
      <c r="I22" s="31"/>
      <c r="J22" s="31"/>
      <c r="K22" s="31"/>
      <c r="L22" s="31"/>
      <c r="M22" s="31"/>
      <c r="N22" s="31"/>
      <c r="O22" s="194"/>
      <c r="P22" s="194"/>
      <c r="Q22" s="194"/>
      <c r="R22" s="31"/>
      <c r="S22" s="31"/>
      <c r="T22" s="31"/>
      <c r="U22" s="31"/>
      <c r="V22" s="31"/>
      <c r="W22" s="31"/>
      <c r="X22" s="32"/>
    </row>
    <row r="23" spans="1:24" ht="19" customHeight="1" x14ac:dyDescent="0.2">
      <c r="A23" s="9"/>
      <c r="B23" s="31"/>
      <c r="C23" s="31"/>
      <c r="D23" s="31"/>
      <c r="E23" s="31"/>
      <c r="F23" s="31"/>
      <c r="G23" s="31"/>
      <c r="H23" s="31"/>
      <c r="I23" s="31"/>
      <c r="J23" s="31"/>
      <c r="K23" s="31"/>
      <c r="L23" s="31"/>
      <c r="M23" s="31"/>
      <c r="N23" s="31"/>
      <c r="O23" s="194"/>
      <c r="P23" s="194"/>
      <c r="Q23" s="194"/>
      <c r="R23" s="31"/>
      <c r="S23" s="31"/>
      <c r="T23" s="31"/>
      <c r="U23" s="31"/>
      <c r="V23" s="31"/>
      <c r="W23" s="31"/>
      <c r="X23" s="32"/>
    </row>
    <row r="24" spans="1:24" ht="18.25" customHeight="1" x14ac:dyDescent="0.2">
      <c r="A24" s="21"/>
      <c r="B24" s="31"/>
      <c r="C24" s="31"/>
      <c r="D24" s="31"/>
      <c r="E24" s="31"/>
      <c r="F24" s="31"/>
      <c r="G24" s="31"/>
      <c r="H24" s="31"/>
      <c r="I24" s="31"/>
      <c r="J24" s="31"/>
      <c r="K24" s="31"/>
      <c r="L24" s="31"/>
      <c r="M24" s="31"/>
      <c r="N24" s="31"/>
      <c r="O24" s="194"/>
      <c r="P24" s="194"/>
      <c r="Q24" s="194"/>
      <c r="R24" s="31"/>
      <c r="S24" s="31"/>
      <c r="T24" s="31"/>
      <c r="U24" s="31"/>
      <c r="V24" s="31"/>
      <c r="W24" s="31"/>
      <c r="X24" s="32"/>
    </row>
    <row r="25" spans="1:24" ht="19" customHeight="1" x14ac:dyDescent="0.2">
      <c r="A25" s="9"/>
      <c r="B25" s="13"/>
      <c r="C25" s="13"/>
      <c r="D25" s="13"/>
      <c r="E25" s="13"/>
      <c r="F25" s="13"/>
      <c r="G25" s="13"/>
      <c r="H25" s="13"/>
      <c r="I25" s="13"/>
      <c r="J25" s="13"/>
      <c r="K25" s="13"/>
      <c r="L25" s="13"/>
      <c r="M25" s="13"/>
      <c r="N25" s="13"/>
      <c r="O25" s="41"/>
      <c r="P25" s="41"/>
      <c r="Q25" s="41"/>
      <c r="R25" s="13"/>
      <c r="S25" s="13"/>
      <c r="T25" s="13"/>
      <c r="U25" s="13"/>
      <c r="V25" s="13"/>
      <c r="W25" s="13"/>
      <c r="X25" s="38"/>
    </row>
    <row r="26" spans="1:24" ht="18.25" customHeight="1" x14ac:dyDescent="0.2">
      <c r="A26" s="23"/>
      <c r="B26" s="23"/>
      <c r="C26" s="23"/>
      <c r="D26" s="23"/>
      <c r="E26" s="23"/>
      <c r="F26" s="23"/>
      <c r="G26" s="23"/>
      <c r="H26" s="23"/>
      <c r="I26" s="23"/>
      <c r="J26" s="23"/>
      <c r="K26" s="23"/>
      <c r="L26" s="23"/>
      <c r="M26" s="23"/>
      <c r="N26" s="23"/>
      <c r="O26" s="24"/>
      <c r="P26" s="24"/>
      <c r="Q26" s="24"/>
      <c r="R26" s="23"/>
      <c r="S26" s="23"/>
      <c r="T26" s="23"/>
      <c r="U26" s="23"/>
      <c r="V26" s="23"/>
      <c r="W26" s="23"/>
      <c r="X26" s="54"/>
    </row>
    <row r="27" spans="1:24" ht="18.25" customHeight="1" x14ac:dyDescent="0.2">
      <c r="A27" s="20" t="s">
        <v>31</v>
      </c>
      <c r="B27" s="20">
        <f t="shared" ref="B27:N27" si="0">SUM(B4:B26)</f>
        <v>47</v>
      </c>
      <c r="C27" s="20">
        <f t="shared" si="0"/>
        <v>8</v>
      </c>
      <c r="D27" s="20">
        <f t="shared" si="0"/>
        <v>8</v>
      </c>
      <c r="E27" s="20">
        <f t="shared" si="0"/>
        <v>2</v>
      </c>
      <c r="F27" s="20">
        <f t="shared" si="0"/>
        <v>0</v>
      </c>
      <c r="G27" s="20">
        <f t="shared" si="0"/>
        <v>0</v>
      </c>
      <c r="H27" s="20">
        <f t="shared" si="0"/>
        <v>3</v>
      </c>
      <c r="I27" s="20">
        <f t="shared" si="0"/>
        <v>10</v>
      </c>
      <c r="J27" s="20">
        <f t="shared" si="0"/>
        <v>9</v>
      </c>
      <c r="K27" s="20">
        <f t="shared" si="0"/>
        <v>3</v>
      </c>
      <c r="L27" s="20">
        <f t="shared" si="0"/>
        <v>0</v>
      </c>
      <c r="M27" s="20">
        <f t="shared" si="0"/>
        <v>0</v>
      </c>
      <c r="N27" s="20">
        <f t="shared" si="0"/>
        <v>1</v>
      </c>
      <c r="O27" s="27">
        <f>(D27+J27+N27+K27)/(B27+J27+K27+M27)</f>
        <v>0.3559322033898305</v>
      </c>
      <c r="P27" s="27">
        <f>($D27+$E27+($F27*2)+(G27*3))/$B27</f>
        <v>0.21276595744680851</v>
      </c>
      <c r="Q27" s="27">
        <f>D27/B27</f>
        <v>0.1702127659574468</v>
      </c>
      <c r="R27" s="20">
        <f>SUM(R4:R26)</f>
        <v>0</v>
      </c>
      <c r="S27" s="20">
        <f>SUM(S4:S26)</f>
        <v>1</v>
      </c>
      <c r="T27" s="20">
        <f>SUM(T4:T26)</f>
        <v>0</v>
      </c>
      <c r="U27" s="20">
        <f>SUM(U4:U26)</f>
        <v>3</v>
      </c>
      <c r="V27" s="20">
        <f>SUM(V4:V26)</f>
        <v>19</v>
      </c>
      <c r="W27" s="27">
        <f>(U27+V27)/(T27+U27+V27)</f>
        <v>1</v>
      </c>
      <c r="X27" s="27">
        <f>(D27-G27)/(B27-G27-I27+M27)</f>
        <v>0.21621621621621623</v>
      </c>
    </row>
    <row r="28" spans="1:24" ht="18.25" customHeight="1" x14ac:dyDescent="0.2">
      <c r="A28" s="13"/>
      <c r="B28" s="13"/>
      <c r="C28" s="13"/>
      <c r="D28" s="13"/>
      <c r="E28" s="13"/>
      <c r="F28" s="13"/>
      <c r="G28" s="13"/>
      <c r="H28" s="13"/>
      <c r="I28" s="13"/>
      <c r="J28" s="13"/>
      <c r="K28" s="13"/>
      <c r="L28" s="13"/>
      <c r="M28" s="13"/>
      <c r="N28" s="13"/>
      <c r="O28" s="13"/>
      <c r="P28" s="13"/>
      <c r="Q28" s="13"/>
      <c r="R28" s="13"/>
      <c r="S28" s="32"/>
      <c r="T28" s="13"/>
      <c r="U28" s="13"/>
      <c r="V28" s="13"/>
      <c r="W28" s="38"/>
      <c r="X28" s="38"/>
    </row>
    <row r="29" spans="1:24" ht="18.25" customHeight="1" x14ac:dyDescent="0.2">
      <c r="A29" s="13"/>
      <c r="B29" s="13"/>
      <c r="C29" s="13"/>
      <c r="D29" s="13"/>
      <c r="E29" s="13"/>
      <c r="F29" s="13"/>
      <c r="G29" s="13"/>
      <c r="H29" s="13"/>
      <c r="I29" s="13"/>
      <c r="J29" s="13"/>
      <c r="K29" s="13"/>
      <c r="L29" s="13"/>
      <c r="M29" s="13"/>
      <c r="N29" s="13"/>
      <c r="O29" s="13"/>
      <c r="P29" s="13"/>
      <c r="Q29" s="13"/>
      <c r="R29" s="13"/>
      <c r="S29" s="32"/>
      <c r="T29" s="13"/>
      <c r="U29" s="13"/>
      <c r="V29" s="13"/>
      <c r="W29" s="38"/>
      <c r="X29" s="38"/>
    </row>
    <row r="30" spans="1:24" ht="18.25" customHeight="1" x14ac:dyDescent="0.2">
      <c r="A30" s="12" t="s">
        <v>32</v>
      </c>
      <c r="B30" s="13"/>
      <c r="C30" s="13"/>
      <c r="D30" s="13"/>
      <c r="E30" s="13"/>
      <c r="F30" s="13"/>
      <c r="G30" s="13"/>
      <c r="H30" s="13"/>
      <c r="I30" s="13"/>
      <c r="J30" s="13"/>
      <c r="K30" s="13"/>
      <c r="L30" s="13"/>
      <c r="M30" s="13"/>
      <c r="N30" s="13"/>
      <c r="O30" s="13"/>
      <c r="P30" s="13"/>
      <c r="Q30" s="13"/>
      <c r="R30" s="13"/>
      <c r="S30" s="32"/>
      <c r="T30" s="13"/>
      <c r="U30" s="13"/>
      <c r="V30" s="13"/>
      <c r="W30" s="38"/>
      <c r="X30" s="38"/>
    </row>
    <row r="31" spans="1:24" ht="18.25" customHeight="1" x14ac:dyDescent="0.2">
      <c r="A31" s="16" t="s">
        <v>6</v>
      </c>
      <c r="B31" s="16" t="s">
        <v>33</v>
      </c>
      <c r="C31" s="16" t="s">
        <v>34</v>
      </c>
      <c r="D31" s="16" t="s">
        <v>35</v>
      </c>
      <c r="E31" s="16" t="s">
        <v>36</v>
      </c>
      <c r="F31" s="16" t="s">
        <v>37</v>
      </c>
      <c r="G31" s="16" t="s">
        <v>8</v>
      </c>
      <c r="H31" s="16" t="s">
        <v>9</v>
      </c>
      <c r="I31" s="16" t="s">
        <v>14</v>
      </c>
      <c r="J31" s="16" t="s">
        <v>15</v>
      </c>
      <c r="K31" s="16" t="s">
        <v>16</v>
      </c>
      <c r="L31" s="16" t="s">
        <v>38</v>
      </c>
      <c r="M31" s="29" t="s">
        <v>39</v>
      </c>
      <c r="N31" s="16" t="s">
        <v>40</v>
      </c>
      <c r="O31" s="16" t="s">
        <v>41</v>
      </c>
      <c r="P31" s="16" t="s">
        <v>7</v>
      </c>
      <c r="Q31" s="16" t="s">
        <v>42</v>
      </c>
      <c r="R31" s="30"/>
      <c r="S31" s="13"/>
      <c r="T31" s="13"/>
      <c r="U31" s="13"/>
      <c r="V31" s="13"/>
      <c r="W31" s="38"/>
      <c r="X31" s="38"/>
    </row>
    <row r="32" spans="1:24" ht="19" customHeight="1" x14ac:dyDescent="0.2">
      <c r="A32" s="19" t="s">
        <v>30</v>
      </c>
      <c r="B32" s="19">
        <v>1</v>
      </c>
      <c r="C32" s="116"/>
      <c r="D32" s="19"/>
      <c r="E32" s="116">
        <v>1</v>
      </c>
      <c r="F32" s="19">
        <v>1</v>
      </c>
      <c r="G32" s="19">
        <v>1</v>
      </c>
      <c r="H32" s="19">
        <v>0</v>
      </c>
      <c r="I32" s="19">
        <v>1</v>
      </c>
      <c r="J32" s="116">
        <v>3</v>
      </c>
      <c r="K32" s="19">
        <v>1</v>
      </c>
      <c r="L32" s="116"/>
      <c r="M32" s="19">
        <v>1</v>
      </c>
      <c r="N32" s="116"/>
      <c r="O32" s="116"/>
      <c r="P32" s="19">
        <v>5</v>
      </c>
      <c r="Q32" s="35">
        <v>24</v>
      </c>
      <c r="R32" s="35"/>
      <c r="S32" s="32"/>
      <c r="T32" s="13"/>
      <c r="U32" s="13"/>
      <c r="V32" s="13"/>
      <c r="W32" s="38"/>
      <c r="X32" s="38"/>
    </row>
    <row r="33" spans="1:24" ht="19" customHeight="1" x14ac:dyDescent="0.2">
      <c r="A33" s="130" t="s">
        <v>131</v>
      </c>
      <c r="B33" s="14">
        <v>1</v>
      </c>
      <c r="C33" s="14"/>
      <c r="D33" s="32">
        <v>1</v>
      </c>
      <c r="E33" s="32"/>
      <c r="F33" s="14">
        <v>3.33</v>
      </c>
      <c r="G33" s="14">
        <v>5</v>
      </c>
      <c r="H33" s="14">
        <v>4</v>
      </c>
      <c r="I33" s="14">
        <v>3</v>
      </c>
      <c r="J33" s="32">
        <v>2</v>
      </c>
      <c r="K33" s="14">
        <v>3</v>
      </c>
      <c r="L33" s="32"/>
      <c r="M33" s="32">
        <v>4</v>
      </c>
      <c r="N33" s="32"/>
      <c r="O33" s="32"/>
      <c r="P33" s="14">
        <v>17</v>
      </c>
      <c r="Q33" s="13">
        <v>65</v>
      </c>
      <c r="R33" s="13"/>
      <c r="S33" s="32"/>
      <c r="T33" s="32"/>
      <c r="U33" s="32"/>
      <c r="V33" s="32"/>
      <c r="W33" s="38"/>
      <c r="X33" s="38"/>
    </row>
    <row r="34" spans="1:24" ht="19" customHeight="1" x14ac:dyDescent="0.2">
      <c r="A34" s="130" t="s">
        <v>133</v>
      </c>
      <c r="B34" s="14">
        <v>1</v>
      </c>
      <c r="C34" s="32">
        <v>1</v>
      </c>
      <c r="D34" s="32"/>
      <c r="E34" s="32"/>
      <c r="F34" s="14">
        <v>1</v>
      </c>
      <c r="G34" s="14">
        <v>0</v>
      </c>
      <c r="H34" s="14">
        <v>0</v>
      </c>
      <c r="I34" s="14">
        <v>1</v>
      </c>
      <c r="J34" s="14">
        <v>2</v>
      </c>
      <c r="K34" s="14"/>
      <c r="L34" s="32"/>
      <c r="M34" s="32">
        <v>0</v>
      </c>
      <c r="N34" s="32"/>
      <c r="O34" s="32"/>
      <c r="P34" s="14">
        <v>4</v>
      </c>
      <c r="Q34" s="13">
        <v>15</v>
      </c>
      <c r="R34" s="13"/>
      <c r="S34" s="32"/>
      <c r="T34" s="32"/>
      <c r="U34" s="32"/>
      <c r="V34" s="32"/>
      <c r="W34" s="38"/>
      <c r="X34" s="38"/>
    </row>
    <row r="35" spans="1:24" ht="19" customHeight="1" x14ac:dyDescent="0.2">
      <c r="A35" s="129" t="s">
        <v>147</v>
      </c>
      <c r="B35" s="14">
        <v>1</v>
      </c>
      <c r="C35" s="32"/>
      <c r="D35" s="32"/>
      <c r="E35" s="32"/>
      <c r="F35" s="14">
        <v>1.67</v>
      </c>
      <c r="G35" s="14">
        <v>2</v>
      </c>
      <c r="H35" s="14">
        <v>2</v>
      </c>
      <c r="I35" s="14">
        <v>4</v>
      </c>
      <c r="J35" s="14">
        <v>4</v>
      </c>
      <c r="K35" s="32"/>
      <c r="L35" s="32">
        <v>1</v>
      </c>
      <c r="M35" s="14">
        <v>2</v>
      </c>
      <c r="N35" s="32"/>
      <c r="O35" s="32"/>
      <c r="P35" s="14">
        <v>10</v>
      </c>
      <c r="Q35" s="13">
        <v>54</v>
      </c>
      <c r="R35" s="13"/>
      <c r="S35" s="32"/>
      <c r="T35" s="32"/>
      <c r="U35" s="32"/>
      <c r="V35" s="32"/>
      <c r="W35" s="38"/>
      <c r="X35" s="38"/>
    </row>
    <row r="36" spans="1:24" ht="19" customHeight="1" x14ac:dyDescent="0.2">
      <c r="A36" s="130" t="s">
        <v>152</v>
      </c>
      <c r="B36" s="14">
        <v>1</v>
      </c>
      <c r="C36" s="32"/>
      <c r="D36" s="14"/>
      <c r="E36" s="32"/>
      <c r="F36" s="14">
        <v>1.33</v>
      </c>
      <c r="G36" s="14">
        <v>1</v>
      </c>
      <c r="H36" s="14">
        <v>0</v>
      </c>
      <c r="I36" s="14">
        <v>1</v>
      </c>
      <c r="J36" s="14">
        <v>2</v>
      </c>
      <c r="K36" s="32"/>
      <c r="L36" s="32">
        <v>1</v>
      </c>
      <c r="M36" s="14">
        <v>0</v>
      </c>
      <c r="N36" s="32"/>
      <c r="O36" s="32"/>
      <c r="P36" s="14">
        <v>5</v>
      </c>
      <c r="Q36" s="13">
        <v>35</v>
      </c>
      <c r="R36" s="13"/>
      <c r="S36" s="32"/>
      <c r="T36" s="32"/>
      <c r="U36" s="32"/>
      <c r="V36" s="32"/>
      <c r="W36" s="38"/>
      <c r="X36" s="38"/>
    </row>
    <row r="37" spans="1:24" ht="19" customHeight="1" x14ac:dyDescent="0.2">
      <c r="A37" s="129" t="s">
        <v>154</v>
      </c>
      <c r="B37" s="14">
        <v>1</v>
      </c>
      <c r="C37" s="32"/>
      <c r="D37" s="14">
        <v>1</v>
      </c>
      <c r="E37" s="32"/>
      <c r="F37" s="14">
        <v>3</v>
      </c>
      <c r="G37" s="14">
        <v>5</v>
      </c>
      <c r="H37" s="14">
        <v>5</v>
      </c>
      <c r="I37" s="14">
        <v>2</v>
      </c>
      <c r="J37" s="14">
        <v>3</v>
      </c>
      <c r="K37" s="14"/>
      <c r="L37" s="14"/>
      <c r="M37" s="14">
        <v>5</v>
      </c>
      <c r="N37" s="32"/>
      <c r="O37" s="32"/>
      <c r="P37" s="14">
        <v>18</v>
      </c>
      <c r="Q37" s="13">
        <v>79</v>
      </c>
      <c r="R37" s="13"/>
      <c r="S37" s="32"/>
      <c r="T37" s="32"/>
      <c r="U37" s="32"/>
      <c r="V37" s="32"/>
      <c r="W37" s="38"/>
      <c r="X37" s="38"/>
    </row>
    <row r="38" spans="1:24" ht="19" customHeight="1" x14ac:dyDescent="0.2">
      <c r="A38" s="129" t="s">
        <v>161</v>
      </c>
      <c r="B38" s="14">
        <v>1</v>
      </c>
      <c r="C38" s="32"/>
      <c r="D38" s="14">
        <v>1</v>
      </c>
      <c r="E38" s="32"/>
      <c r="F38" s="14">
        <v>3</v>
      </c>
      <c r="G38" s="14">
        <v>3</v>
      </c>
      <c r="H38" s="14">
        <v>5</v>
      </c>
      <c r="I38" s="14">
        <v>2</v>
      </c>
      <c r="J38" s="14">
        <v>2</v>
      </c>
      <c r="K38" s="14"/>
      <c r="L38" s="32">
        <v>3</v>
      </c>
      <c r="M38" s="14">
        <v>3</v>
      </c>
      <c r="N38" s="32"/>
      <c r="O38" s="32"/>
      <c r="P38" s="14">
        <v>16</v>
      </c>
      <c r="Q38" s="13">
        <v>54</v>
      </c>
      <c r="R38" s="13"/>
      <c r="S38" s="32"/>
      <c r="T38" s="32"/>
      <c r="U38" s="32"/>
      <c r="V38" s="32"/>
      <c r="W38" s="38"/>
      <c r="X38" s="38"/>
    </row>
    <row r="39" spans="1:24" ht="19" customHeight="1" x14ac:dyDescent="0.2">
      <c r="A39" s="129" t="s">
        <v>154</v>
      </c>
      <c r="B39" s="14">
        <v>1</v>
      </c>
      <c r="C39" s="32">
        <v>1</v>
      </c>
      <c r="D39" s="32"/>
      <c r="E39" s="32"/>
      <c r="F39" s="14">
        <v>5</v>
      </c>
      <c r="G39" s="14">
        <v>3</v>
      </c>
      <c r="H39" s="14">
        <v>3</v>
      </c>
      <c r="I39" s="14">
        <v>2</v>
      </c>
      <c r="J39" s="14">
        <v>3</v>
      </c>
      <c r="K39" s="14">
        <v>2</v>
      </c>
      <c r="L39" s="14"/>
      <c r="M39" s="14">
        <v>0</v>
      </c>
      <c r="N39" s="32"/>
      <c r="O39" s="32"/>
      <c r="P39" s="14">
        <v>24</v>
      </c>
      <c r="Q39" s="13">
        <v>80</v>
      </c>
      <c r="R39" s="13"/>
      <c r="S39" s="32"/>
      <c r="T39" s="32"/>
      <c r="U39" s="32"/>
      <c r="V39" s="32"/>
      <c r="W39" s="38"/>
      <c r="X39" s="38"/>
    </row>
    <row r="40" spans="1:24" ht="18.25" customHeight="1" x14ac:dyDescent="0.2">
      <c r="A40" s="129" t="s">
        <v>154</v>
      </c>
      <c r="B40" s="32">
        <v>1</v>
      </c>
      <c r="C40" s="32"/>
      <c r="D40" s="32"/>
      <c r="E40" s="32"/>
      <c r="F40" s="32">
        <v>0.33</v>
      </c>
      <c r="G40" s="32"/>
      <c r="H40" s="32"/>
      <c r="I40" s="32">
        <v>1</v>
      </c>
      <c r="J40" s="32"/>
      <c r="K40" s="32"/>
      <c r="L40" s="32"/>
      <c r="M40" s="32"/>
      <c r="N40" s="32"/>
      <c r="O40" s="32"/>
      <c r="P40" s="32">
        <v>1</v>
      </c>
      <c r="Q40" s="13">
        <v>7</v>
      </c>
      <c r="R40" s="13"/>
      <c r="S40" s="32"/>
      <c r="T40" s="32"/>
      <c r="U40" s="32"/>
      <c r="V40" s="32"/>
      <c r="W40" s="38"/>
      <c r="X40" s="38"/>
    </row>
    <row r="41" spans="1:24" ht="18.25" customHeight="1" x14ac:dyDescent="0.2">
      <c r="A41" s="13"/>
      <c r="B41" s="13"/>
      <c r="C41" s="13"/>
      <c r="D41" s="13"/>
      <c r="E41" s="43"/>
      <c r="F41" s="13"/>
      <c r="G41" s="13"/>
      <c r="H41" s="13"/>
      <c r="I41" s="13"/>
      <c r="J41" s="13"/>
      <c r="K41" s="13"/>
      <c r="L41" s="13"/>
      <c r="M41" s="13"/>
      <c r="N41" s="13"/>
      <c r="O41" s="13"/>
      <c r="P41" s="13"/>
      <c r="Q41" s="13"/>
      <c r="R41" s="13"/>
      <c r="S41" s="32"/>
      <c r="T41" s="32"/>
      <c r="U41" s="32"/>
      <c r="V41" s="32"/>
      <c r="W41" s="38"/>
      <c r="X41" s="38"/>
    </row>
    <row r="42" spans="1:24" ht="18.25" customHeight="1" x14ac:dyDescent="0.2">
      <c r="A42" s="13"/>
      <c r="B42" s="13"/>
      <c r="C42" s="13"/>
      <c r="D42" s="13"/>
      <c r="E42" s="43"/>
      <c r="F42" s="13"/>
      <c r="G42" s="13"/>
      <c r="H42" s="13"/>
      <c r="I42" s="13"/>
      <c r="J42" s="13"/>
      <c r="K42" s="13"/>
      <c r="L42" s="13"/>
      <c r="M42" s="13"/>
      <c r="N42" s="13"/>
      <c r="O42" s="13"/>
      <c r="P42" s="13"/>
      <c r="Q42" s="13"/>
      <c r="R42" s="13"/>
      <c r="S42" s="32"/>
      <c r="T42" s="32"/>
      <c r="U42" s="32"/>
      <c r="V42" s="32"/>
      <c r="W42" s="38"/>
      <c r="X42" s="38"/>
    </row>
    <row r="43" spans="1:24" ht="18.25" customHeight="1" x14ac:dyDescent="0.2">
      <c r="A43" s="23"/>
      <c r="B43" s="23"/>
      <c r="C43" s="23"/>
      <c r="D43" s="23"/>
      <c r="E43" s="33"/>
      <c r="F43" s="23"/>
      <c r="G43" s="23"/>
      <c r="H43" s="23"/>
      <c r="I43" s="23"/>
      <c r="J43" s="23"/>
      <c r="K43" s="23"/>
      <c r="L43" s="34"/>
      <c r="M43" s="23"/>
      <c r="N43" s="23"/>
      <c r="O43" s="23"/>
      <c r="P43" s="23"/>
      <c r="Q43" s="23"/>
      <c r="R43" s="23"/>
      <c r="S43" s="13"/>
      <c r="T43" s="32"/>
      <c r="U43" s="32"/>
      <c r="V43" s="32"/>
      <c r="W43" s="38"/>
      <c r="X43" s="38"/>
    </row>
    <row r="44" spans="1:24" ht="19" customHeight="1" x14ac:dyDescent="0.2">
      <c r="A44" s="20" t="s">
        <v>31</v>
      </c>
      <c r="B44" s="20">
        <f t="shared" ref="B44:M44" si="1">SUM(B32:B43)</f>
        <v>9</v>
      </c>
      <c r="C44" s="20">
        <f t="shared" si="1"/>
        <v>2</v>
      </c>
      <c r="D44" s="20">
        <f t="shared" si="1"/>
        <v>3</v>
      </c>
      <c r="E44" s="35">
        <f t="shared" si="1"/>
        <v>1</v>
      </c>
      <c r="F44" s="20">
        <f t="shared" si="1"/>
        <v>19.659999999999997</v>
      </c>
      <c r="G44" s="20">
        <f t="shared" si="1"/>
        <v>20</v>
      </c>
      <c r="H44" s="20">
        <f t="shared" si="1"/>
        <v>19</v>
      </c>
      <c r="I44" s="20">
        <f t="shared" si="1"/>
        <v>17</v>
      </c>
      <c r="J44" s="20">
        <f t="shared" si="1"/>
        <v>21</v>
      </c>
      <c r="K44" s="20">
        <f t="shared" si="1"/>
        <v>6</v>
      </c>
      <c r="L44" s="20">
        <f t="shared" si="1"/>
        <v>5</v>
      </c>
      <c r="M44" s="20">
        <f t="shared" si="1"/>
        <v>15</v>
      </c>
      <c r="N44" s="36">
        <f>(M44*7)/F44</f>
        <v>5.3407934893184139</v>
      </c>
      <c r="O44" s="36">
        <f>SUM(H44+J44+K44)/F44</f>
        <v>2.3397761953204479</v>
      </c>
      <c r="P44" s="19">
        <f>SUM(P32:P43)</f>
        <v>100</v>
      </c>
      <c r="Q44" s="19">
        <f>SUM(Q32:Q43)</f>
        <v>413</v>
      </c>
      <c r="R44" s="116"/>
      <c r="S44" s="32"/>
      <c r="T44" s="32"/>
      <c r="U44" s="32"/>
      <c r="V44" s="32"/>
      <c r="W44" s="38"/>
      <c r="X44" s="38"/>
    </row>
    <row r="45" spans="1:24" ht="18.25" customHeight="1" x14ac:dyDescent="0.2">
      <c r="A45" s="38"/>
      <c r="B45" s="32"/>
      <c r="C45" s="38"/>
      <c r="D45" s="38"/>
      <c r="E45" s="38"/>
      <c r="F45" s="38"/>
      <c r="G45" s="38"/>
      <c r="H45" s="38"/>
      <c r="I45" s="32"/>
      <c r="J45" s="32"/>
      <c r="K45" s="32"/>
      <c r="L45" s="38"/>
      <c r="M45" s="38"/>
      <c r="N45" s="32"/>
      <c r="O45" s="38"/>
      <c r="P45" s="38"/>
      <c r="Q45" s="38"/>
      <c r="R45" s="32"/>
      <c r="S45" s="32"/>
      <c r="T45" s="32"/>
      <c r="U45" s="32"/>
      <c r="V45" s="32"/>
      <c r="W45" s="38"/>
      <c r="X45" s="38"/>
    </row>
    <row r="46" spans="1:24" ht="18.25" customHeight="1" x14ac:dyDescent="0.2">
      <c r="A46" s="38"/>
      <c r="B46" s="32"/>
      <c r="C46" s="38"/>
      <c r="D46" s="38"/>
      <c r="E46" s="38"/>
      <c r="F46" s="38"/>
      <c r="G46" s="38"/>
      <c r="H46" s="38"/>
      <c r="I46" s="32"/>
      <c r="J46" s="32"/>
      <c r="K46" s="32"/>
      <c r="L46" s="38"/>
      <c r="M46" s="38"/>
      <c r="N46" s="32"/>
      <c r="O46" s="38"/>
      <c r="P46" s="38"/>
      <c r="Q46" s="38"/>
      <c r="R46" s="32"/>
      <c r="S46" s="32"/>
      <c r="T46" s="32"/>
      <c r="U46" s="32"/>
      <c r="V46" s="32"/>
      <c r="W46" s="38"/>
      <c r="X46" s="38"/>
    </row>
    <row r="47" spans="1:24" ht="18.25" customHeight="1" x14ac:dyDescent="0.2">
      <c r="A47" s="38"/>
      <c r="B47" s="32"/>
      <c r="C47" s="38"/>
      <c r="D47" s="38"/>
      <c r="E47" s="38"/>
      <c r="F47" s="38"/>
      <c r="G47" s="38"/>
      <c r="H47" s="38"/>
      <c r="I47" s="32"/>
      <c r="J47" s="32"/>
      <c r="K47" s="32"/>
      <c r="L47" s="38"/>
      <c r="M47" s="38"/>
      <c r="N47" s="32"/>
      <c r="O47" s="38"/>
      <c r="P47" s="38"/>
      <c r="Q47" s="38"/>
      <c r="R47" s="32"/>
      <c r="S47" s="32"/>
      <c r="T47" s="32"/>
      <c r="U47" s="32"/>
      <c r="V47" s="32"/>
      <c r="W47" s="38"/>
      <c r="X47" s="38"/>
    </row>
    <row r="48" spans="1:24" ht="18.25" customHeight="1" x14ac:dyDescent="0.2">
      <c r="A48" s="38"/>
      <c r="B48" s="32"/>
      <c r="C48" s="38"/>
      <c r="D48" s="38"/>
      <c r="E48" s="38"/>
      <c r="F48" s="38"/>
      <c r="G48" s="38"/>
      <c r="H48" s="38"/>
      <c r="I48" s="32"/>
      <c r="J48" s="32"/>
      <c r="K48" s="32"/>
      <c r="L48" s="38"/>
      <c r="M48" s="38"/>
      <c r="N48" s="32"/>
      <c r="O48" s="38"/>
      <c r="P48" s="38"/>
      <c r="Q48" s="38"/>
      <c r="R48" s="32"/>
      <c r="S48" s="32"/>
      <c r="T48" s="32"/>
      <c r="U48" s="32"/>
      <c r="V48" s="32"/>
      <c r="W48" s="38"/>
      <c r="X48" s="38"/>
    </row>
    <row r="49" spans="1:24" ht="18.25" customHeight="1" x14ac:dyDescent="0.2">
      <c r="A49" s="38"/>
      <c r="B49" s="32"/>
      <c r="C49" s="38"/>
      <c r="D49" s="38"/>
      <c r="E49" s="38"/>
      <c r="F49" s="38"/>
      <c r="G49" s="38"/>
      <c r="H49" s="38"/>
      <c r="I49" s="32"/>
      <c r="J49" s="32"/>
      <c r="K49" s="32"/>
      <c r="L49" s="38"/>
      <c r="M49" s="38"/>
      <c r="N49" s="32"/>
      <c r="O49" s="38"/>
      <c r="P49" s="38"/>
      <c r="Q49" s="38"/>
      <c r="R49" s="32"/>
      <c r="S49" s="32"/>
      <c r="T49" s="32"/>
      <c r="U49" s="32"/>
      <c r="V49" s="32"/>
      <c r="W49" s="38"/>
      <c r="X49" s="38"/>
    </row>
    <row r="50" spans="1:24" ht="18.25" customHeight="1" x14ac:dyDescent="0.2">
      <c r="A50" s="38"/>
      <c r="B50" s="32"/>
      <c r="C50" s="38"/>
      <c r="D50" s="38"/>
      <c r="E50" s="38"/>
      <c r="F50" s="38"/>
      <c r="G50" s="38"/>
      <c r="H50" s="38"/>
      <c r="I50" s="32"/>
      <c r="J50" s="32"/>
      <c r="K50" s="32"/>
      <c r="L50" s="38"/>
      <c r="M50" s="38"/>
      <c r="N50" s="32"/>
      <c r="O50" s="38"/>
      <c r="P50" s="38"/>
      <c r="Q50" s="38"/>
      <c r="R50" s="32"/>
      <c r="S50" s="32"/>
      <c r="T50" s="32"/>
      <c r="U50" s="32"/>
      <c r="V50" s="32"/>
      <c r="W50" s="38"/>
      <c r="X50" s="38"/>
    </row>
    <row r="51" spans="1:24" ht="21" customHeight="1" x14ac:dyDescent="0.2">
      <c r="A51" s="11"/>
      <c r="B51" s="11"/>
      <c r="C51" s="11"/>
      <c r="D51" s="11"/>
      <c r="E51" s="11"/>
      <c r="F51" s="11"/>
      <c r="G51" s="11"/>
      <c r="H51" s="11"/>
      <c r="I51" s="11"/>
      <c r="J51" s="11"/>
      <c r="K51" s="11"/>
      <c r="L51" s="11"/>
      <c r="M51" s="11"/>
      <c r="N51" s="11"/>
      <c r="O51" s="11"/>
      <c r="P51" s="11"/>
      <c r="Q51" s="11"/>
      <c r="R51" s="11"/>
      <c r="S51" s="13"/>
      <c r="T51" s="11"/>
      <c r="U51" s="13"/>
      <c r="V51" s="13"/>
      <c r="W51" s="38"/>
      <c r="X51" s="38"/>
    </row>
    <row r="52" spans="1:24" ht="18.25" customHeight="1" x14ac:dyDescent="0.2">
      <c r="A52" s="38" t="s">
        <v>123</v>
      </c>
      <c r="B52" s="32"/>
      <c r="C52" s="38"/>
      <c r="D52" s="38"/>
      <c r="E52" s="38"/>
      <c r="F52" s="38"/>
      <c r="G52" s="38"/>
      <c r="H52" s="38"/>
      <c r="I52" s="32"/>
      <c r="J52" s="32"/>
      <c r="K52" s="32"/>
      <c r="L52" s="38"/>
      <c r="M52" s="38"/>
      <c r="N52" s="32"/>
      <c r="O52" s="38"/>
      <c r="P52" s="38"/>
      <c r="Q52" s="38"/>
      <c r="R52" s="32"/>
      <c r="S52" s="32"/>
      <c r="T52" s="32"/>
      <c r="U52" s="13"/>
      <c r="V52" s="13"/>
      <c r="W52" s="38"/>
      <c r="X52" s="38"/>
    </row>
    <row r="53" spans="1:24" ht="28.25" customHeight="1" x14ac:dyDescent="0.2">
      <c r="A53" s="16" t="s">
        <v>6</v>
      </c>
      <c r="B53" s="16" t="s">
        <v>7</v>
      </c>
      <c r="C53" s="16" t="s">
        <v>8</v>
      </c>
      <c r="D53" s="16" t="s">
        <v>9</v>
      </c>
      <c r="E53" s="16" t="s">
        <v>10</v>
      </c>
      <c r="F53" s="16" t="s">
        <v>11</v>
      </c>
      <c r="G53" s="16" t="s">
        <v>12</v>
      </c>
      <c r="H53" s="16" t="s">
        <v>13</v>
      </c>
      <c r="I53" s="16" t="s">
        <v>14</v>
      </c>
      <c r="J53" s="16" t="s">
        <v>15</v>
      </c>
      <c r="K53" s="16" t="s">
        <v>16</v>
      </c>
      <c r="L53" s="16" t="s">
        <v>17</v>
      </c>
      <c r="M53" s="16" t="s">
        <v>18</v>
      </c>
      <c r="N53" s="16" t="s">
        <v>19</v>
      </c>
      <c r="O53" s="16" t="s">
        <v>20</v>
      </c>
      <c r="P53" s="17" t="s">
        <v>21</v>
      </c>
      <c r="Q53" s="16" t="s">
        <v>22</v>
      </c>
      <c r="R53" s="16" t="s">
        <v>23</v>
      </c>
      <c r="S53" s="16" t="s">
        <v>24</v>
      </c>
      <c r="T53" s="16" t="s">
        <v>25</v>
      </c>
      <c r="U53" s="16" t="s">
        <v>26</v>
      </c>
      <c r="V53" s="16" t="s">
        <v>27</v>
      </c>
      <c r="W53" s="17" t="s">
        <v>28</v>
      </c>
      <c r="X53" s="16" t="s">
        <v>29</v>
      </c>
    </row>
    <row r="54" spans="1:24" ht="18.25" customHeight="1" x14ac:dyDescent="0.2">
      <c r="A54" s="39" t="s">
        <v>30</v>
      </c>
      <c r="B54" s="116">
        <v>1</v>
      </c>
      <c r="C54" s="39">
        <v>0</v>
      </c>
      <c r="D54" s="39">
        <v>0</v>
      </c>
      <c r="E54" s="39"/>
      <c r="F54" s="39"/>
      <c r="G54" s="39"/>
      <c r="H54" s="39"/>
      <c r="I54" s="116"/>
      <c r="J54" s="116"/>
      <c r="K54" s="116"/>
      <c r="L54" s="39"/>
      <c r="M54" s="39"/>
      <c r="N54" s="116">
        <v>1</v>
      </c>
      <c r="O54" s="39"/>
      <c r="P54" s="39"/>
      <c r="Q54" s="39"/>
      <c r="R54" s="116"/>
      <c r="S54" s="116"/>
      <c r="T54" s="116"/>
      <c r="U54" s="116"/>
      <c r="V54" s="116"/>
      <c r="W54" s="39"/>
      <c r="X54" s="39"/>
    </row>
    <row r="55" spans="1:24" ht="18.25" customHeight="1" x14ac:dyDescent="0.2">
      <c r="A55" s="129" t="s">
        <v>130</v>
      </c>
      <c r="B55" s="32">
        <v>2</v>
      </c>
      <c r="C55" s="38">
        <v>0</v>
      </c>
      <c r="D55" s="38">
        <v>0</v>
      </c>
      <c r="E55" s="38"/>
      <c r="F55" s="38"/>
      <c r="G55" s="38"/>
      <c r="H55" s="38"/>
      <c r="I55" s="32">
        <v>1</v>
      </c>
      <c r="J55" s="32"/>
      <c r="K55" s="32"/>
      <c r="L55" s="38"/>
      <c r="M55" s="38"/>
      <c r="N55" s="32"/>
      <c r="O55" s="38"/>
      <c r="P55" s="38"/>
      <c r="Q55" s="38"/>
      <c r="R55" s="32"/>
      <c r="S55" s="32"/>
      <c r="T55" s="32">
        <v>1</v>
      </c>
      <c r="U55" s="32"/>
      <c r="V55" s="32">
        <v>1</v>
      </c>
      <c r="W55" s="38"/>
      <c r="X55" s="38"/>
    </row>
    <row r="56" spans="1:24" ht="18.25" customHeight="1" x14ac:dyDescent="0.2">
      <c r="A56" s="130" t="s">
        <v>134</v>
      </c>
      <c r="B56" s="32">
        <v>0</v>
      </c>
      <c r="C56" s="38">
        <v>1</v>
      </c>
      <c r="D56" s="38">
        <v>0</v>
      </c>
      <c r="E56" s="38"/>
      <c r="F56" s="38"/>
      <c r="G56" s="38"/>
      <c r="H56" s="38"/>
      <c r="I56" s="32"/>
      <c r="J56" s="32"/>
      <c r="K56" s="32"/>
      <c r="L56" s="38"/>
      <c r="M56" s="38"/>
      <c r="N56" s="32"/>
      <c r="O56" s="38"/>
      <c r="P56" s="38"/>
      <c r="Q56" s="38"/>
      <c r="R56" s="32">
        <v>1</v>
      </c>
      <c r="S56" s="32"/>
      <c r="T56" s="32"/>
      <c r="U56" s="32"/>
      <c r="V56" s="32"/>
      <c r="W56" s="38"/>
      <c r="X56" s="38"/>
    </row>
    <row r="57" spans="1:24" ht="18.25" customHeight="1" x14ac:dyDescent="0.2">
      <c r="A57" s="130" t="s">
        <v>134</v>
      </c>
      <c r="B57" s="32">
        <v>2</v>
      </c>
      <c r="C57" s="38">
        <v>1</v>
      </c>
      <c r="D57" s="38">
        <v>0</v>
      </c>
      <c r="E57" s="38"/>
      <c r="F57" s="38"/>
      <c r="G57" s="38"/>
      <c r="H57" s="38"/>
      <c r="I57" s="32">
        <v>1</v>
      </c>
      <c r="J57" s="32"/>
      <c r="K57" s="32">
        <v>1</v>
      </c>
      <c r="L57" s="38"/>
      <c r="M57" s="38"/>
      <c r="N57" s="32"/>
      <c r="O57" s="38"/>
      <c r="P57" s="38"/>
      <c r="Q57" s="38"/>
      <c r="R57" s="32">
        <v>1</v>
      </c>
      <c r="S57" s="32"/>
      <c r="T57" s="32"/>
      <c r="U57" s="32">
        <v>1</v>
      </c>
      <c r="V57" s="32"/>
      <c r="W57" s="38"/>
      <c r="X57" s="38"/>
    </row>
    <row r="58" spans="1:24" ht="18.25" customHeight="1" x14ac:dyDescent="0.2">
      <c r="A58" s="129" t="s">
        <v>135</v>
      </c>
      <c r="B58" s="32">
        <v>2</v>
      </c>
      <c r="C58" s="38">
        <v>0</v>
      </c>
      <c r="D58" s="38">
        <v>0</v>
      </c>
      <c r="E58" s="38"/>
      <c r="F58" s="38"/>
      <c r="G58" s="38"/>
      <c r="H58" s="38"/>
      <c r="I58" s="32"/>
      <c r="J58" s="32"/>
      <c r="K58" s="32"/>
      <c r="L58" s="38"/>
      <c r="M58" s="38"/>
      <c r="N58" s="32"/>
      <c r="O58" s="38"/>
      <c r="P58" s="38"/>
      <c r="Q58" s="38"/>
      <c r="R58" s="32"/>
      <c r="S58" s="32"/>
      <c r="T58" s="32"/>
      <c r="U58" s="32"/>
      <c r="V58" s="32"/>
      <c r="W58" s="38"/>
      <c r="X58" s="38"/>
    </row>
    <row r="59" spans="1:24" ht="18.25" customHeight="1" x14ac:dyDescent="0.2">
      <c r="A59" s="130" t="s">
        <v>138</v>
      </c>
      <c r="B59" s="32">
        <v>1</v>
      </c>
      <c r="C59" s="38">
        <v>0</v>
      </c>
      <c r="D59" s="38">
        <v>0</v>
      </c>
      <c r="E59" s="38"/>
      <c r="F59" s="38"/>
      <c r="G59" s="38"/>
      <c r="H59" s="38"/>
      <c r="I59" s="32">
        <v>1</v>
      </c>
      <c r="J59" s="32"/>
      <c r="K59" s="32"/>
      <c r="L59" s="38"/>
      <c r="M59" s="38"/>
      <c r="N59" s="32"/>
      <c r="O59" s="38"/>
      <c r="P59" s="38"/>
      <c r="Q59" s="38"/>
      <c r="R59" s="32"/>
      <c r="S59" s="32"/>
      <c r="T59" s="32"/>
      <c r="U59" s="32"/>
      <c r="V59" s="32"/>
      <c r="W59" s="38"/>
      <c r="X59" s="38"/>
    </row>
    <row r="60" spans="1:24" ht="18.25" customHeight="1" x14ac:dyDescent="0.2">
      <c r="A60" s="129" t="s">
        <v>144</v>
      </c>
      <c r="B60" s="32">
        <v>2</v>
      </c>
      <c r="C60" s="38">
        <v>0</v>
      </c>
      <c r="D60" s="38">
        <v>0</v>
      </c>
      <c r="E60" s="38"/>
      <c r="F60" s="38"/>
      <c r="G60" s="38"/>
      <c r="H60" s="38"/>
      <c r="I60" s="32">
        <v>1</v>
      </c>
      <c r="J60" s="32"/>
      <c r="K60" s="32"/>
      <c r="L60" s="38"/>
      <c r="M60" s="38"/>
      <c r="N60" s="32"/>
      <c r="O60" s="38"/>
      <c r="P60" s="38"/>
      <c r="Q60" s="38"/>
      <c r="R60" s="32"/>
      <c r="S60" s="32"/>
      <c r="T60" s="32"/>
      <c r="U60" s="32"/>
      <c r="V60" s="32">
        <v>1</v>
      </c>
      <c r="W60" s="38"/>
      <c r="X60" s="38"/>
    </row>
    <row r="61" spans="1:24" ht="18.25" customHeight="1" x14ac:dyDescent="0.2">
      <c r="A61" s="129" t="s">
        <v>145</v>
      </c>
      <c r="B61" s="32">
        <v>3</v>
      </c>
      <c r="C61" s="38">
        <v>1</v>
      </c>
      <c r="D61" s="38">
        <v>0</v>
      </c>
      <c r="E61" s="38"/>
      <c r="F61" s="38"/>
      <c r="G61" s="38"/>
      <c r="H61" s="38"/>
      <c r="I61" s="32">
        <v>1</v>
      </c>
      <c r="J61" s="32">
        <v>1</v>
      </c>
      <c r="K61" s="32"/>
      <c r="L61" s="38"/>
      <c r="M61" s="38"/>
      <c r="N61" s="32"/>
      <c r="O61" s="38"/>
      <c r="P61" s="38"/>
      <c r="Q61" s="38"/>
      <c r="R61" s="32"/>
      <c r="S61" s="32"/>
      <c r="T61" s="32"/>
      <c r="U61" s="32"/>
      <c r="V61" s="32"/>
      <c r="W61" s="38"/>
      <c r="X61" s="38"/>
    </row>
    <row r="62" spans="1:24" ht="18.25" customHeight="1" x14ac:dyDescent="0.2">
      <c r="A62" s="129" t="s">
        <v>149</v>
      </c>
      <c r="B62" s="32">
        <v>1</v>
      </c>
      <c r="C62" s="38">
        <v>0</v>
      </c>
      <c r="D62" s="38">
        <v>0</v>
      </c>
      <c r="E62" s="38"/>
      <c r="F62" s="38"/>
      <c r="G62" s="38"/>
      <c r="H62" s="38"/>
      <c r="I62" s="32">
        <v>1</v>
      </c>
      <c r="J62" s="32"/>
      <c r="K62" s="32">
        <v>1</v>
      </c>
      <c r="L62" s="38"/>
      <c r="M62" s="38"/>
      <c r="N62" s="32"/>
      <c r="O62" s="38"/>
      <c r="P62" s="38"/>
      <c r="Q62" s="38"/>
      <c r="R62" s="32"/>
      <c r="S62" s="32"/>
      <c r="T62" s="32">
        <v>1</v>
      </c>
      <c r="U62" s="32"/>
      <c r="V62" s="32"/>
      <c r="W62" s="38"/>
      <c r="X62" s="38"/>
    </row>
    <row r="63" spans="1:24" ht="18.25" customHeight="1" x14ac:dyDescent="0.2">
      <c r="A63" s="129" t="s">
        <v>154</v>
      </c>
      <c r="B63" s="13"/>
      <c r="C63" s="13"/>
      <c r="D63" s="13"/>
      <c r="E63" s="13"/>
      <c r="F63" s="13"/>
      <c r="G63" s="13"/>
      <c r="H63" s="13"/>
      <c r="I63" s="13"/>
      <c r="J63" s="13"/>
      <c r="K63" s="13"/>
      <c r="L63" s="13"/>
      <c r="M63" s="13"/>
      <c r="N63" s="13"/>
      <c r="O63" s="41"/>
      <c r="P63" s="41"/>
      <c r="Q63" s="41"/>
      <c r="R63" s="13"/>
      <c r="S63" s="13"/>
      <c r="T63" s="13"/>
      <c r="U63" s="13"/>
      <c r="V63" s="13">
        <v>1</v>
      </c>
      <c r="W63" s="13"/>
      <c r="X63" s="38"/>
    </row>
    <row r="64" spans="1:24" ht="18.25" customHeight="1" x14ac:dyDescent="0.2">
      <c r="A64" s="190" t="s">
        <v>170</v>
      </c>
      <c r="B64" s="135"/>
      <c r="C64" s="135">
        <v>1</v>
      </c>
      <c r="D64" s="135"/>
      <c r="E64" s="135"/>
      <c r="F64" s="135"/>
      <c r="G64" s="135"/>
      <c r="H64" s="135"/>
      <c r="I64" s="135"/>
      <c r="J64" s="135"/>
      <c r="K64" s="135"/>
      <c r="L64" s="135"/>
      <c r="M64" s="135"/>
      <c r="N64" s="135"/>
      <c r="O64" s="191"/>
      <c r="P64" s="191"/>
      <c r="Q64" s="191"/>
      <c r="R64" s="135"/>
      <c r="S64" s="135"/>
      <c r="T64" s="135"/>
      <c r="U64" s="135"/>
      <c r="V64" s="135"/>
      <c r="W64" s="135"/>
      <c r="X64" s="195"/>
    </row>
    <row r="65" spans="1:24" ht="19" customHeight="1" x14ac:dyDescent="0.2">
      <c r="A65" s="23"/>
      <c r="B65" s="23"/>
      <c r="C65" s="23"/>
      <c r="D65" s="23"/>
      <c r="E65" s="23"/>
      <c r="F65" s="23"/>
      <c r="G65" s="23"/>
      <c r="H65" s="23"/>
      <c r="I65" s="23"/>
      <c r="J65" s="23"/>
      <c r="K65" s="23"/>
      <c r="L65" s="23"/>
      <c r="M65" s="23"/>
      <c r="N65" s="23"/>
      <c r="O65" s="24"/>
      <c r="P65" s="24"/>
      <c r="Q65" s="24"/>
      <c r="R65" s="23"/>
      <c r="S65" s="23"/>
      <c r="T65" s="23"/>
      <c r="U65" s="23"/>
      <c r="V65" s="23"/>
      <c r="W65" s="23"/>
      <c r="X65" s="40"/>
    </row>
    <row r="66" spans="1:24" ht="17" customHeight="1" x14ac:dyDescent="0.2">
      <c r="A66" s="20" t="s">
        <v>31</v>
      </c>
      <c r="B66" s="20">
        <f t="shared" ref="B66:N66" si="2">SUM(B54:B65)</f>
        <v>14</v>
      </c>
      <c r="C66" s="20">
        <f t="shared" si="2"/>
        <v>4</v>
      </c>
      <c r="D66" s="20">
        <f t="shared" si="2"/>
        <v>0</v>
      </c>
      <c r="E66" s="20">
        <f t="shared" si="2"/>
        <v>0</v>
      </c>
      <c r="F66" s="20">
        <f t="shared" si="2"/>
        <v>0</v>
      </c>
      <c r="G66" s="20">
        <f t="shared" si="2"/>
        <v>0</v>
      </c>
      <c r="H66" s="20">
        <f t="shared" si="2"/>
        <v>0</v>
      </c>
      <c r="I66" s="20">
        <f t="shared" si="2"/>
        <v>6</v>
      </c>
      <c r="J66" s="20">
        <f t="shared" si="2"/>
        <v>1</v>
      </c>
      <c r="K66" s="20">
        <f t="shared" si="2"/>
        <v>2</v>
      </c>
      <c r="L66" s="20">
        <f t="shared" si="2"/>
        <v>0</v>
      </c>
      <c r="M66" s="20">
        <f t="shared" si="2"/>
        <v>0</v>
      </c>
      <c r="N66" s="20">
        <f t="shared" si="2"/>
        <v>1</v>
      </c>
      <c r="O66" s="27">
        <f>(D66+J66+K66+N66)/(B66+J66+K66)</f>
        <v>0.23529411764705882</v>
      </c>
      <c r="P66" s="27">
        <f>($D66+$E66+($F66*2)+(G66*3))/$B66</f>
        <v>0</v>
      </c>
      <c r="Q66" s="27">
        <f>D66/B66</f>
        <v>0</v>
      </c>
      <c r="R66" s="20">
        <f>SUM(R54:R65)</f>
        <v>2</v>
      </c>
      <c r="S66" s="20">
        <f>SUM(S54:S65)</f>
        <v>0</v>
      </c>
      <c r="T66" s="20">
        <f>SUM(T54:T65)</f>
        <v>2</v>
      </c>
      <c r="U66" s="20">
        <f>SUM(U54:U65)</f>
        <v>1</v>
      </c>
      <c r="V66" s="20">
        <f>SUM(V54:V65)</f>
        <v>3</v>
      </c>
      <c r="W66" s="27">
        <f>(U66+V66)/(T66+U66+V66)</f>
        <v>0.66666666666666663</v>
      </c>
      <c r="X66" s="27">
        <f>(D66-G66)/(B66-I66-G66+M66)</f>
        <v>0</v>
      </c>
    </row>
    <row r="67" spans="1:24" ht="18.25" customHeight="1" x14ac:dyDescent="0.2">
      <c r="A67" s="38"/>
      <c r="B67" s="32"/>
      <c r="C67" s="38"/>
      <c r="D67" s="38"/>
      <c r="E67" s="38"/>
      <c r="F67" s="38"/>
      <c r="G67" s="38"/>
      <c r="H67" s="38"/>
      <c r="I67" s="32"/>
      <c r="J67" s="32"/>
      <c r="K67" s="32"/>
      <c r="L67" s="38"/>
      <c r="M67" s="38"/>
      <c r="N67" s="32"/>
      <c r="O67" s="38"/>
      <c r="P67" s="38"/>
      <c r="Q67" s="38"/>
      <c r="R67" s="32"/>
      <c r="S67" s="32"/>
      <c r="T67" s="32"/>
      <c r="U67" s="32"/>
      <c r="V67" s="32"/>
      <c r="W67" s="38"/>
      <c r="X67" s="38"/>
    </row>
    <row r="68" spans="1:24" ht="18.25" customHeight="1" x14ac:dyDescent="0.2">
      <c r="A68" s="38"/>
      <c r="B68" s="32"/>
      <c r="C68" s="38"/>
      <c r="D68" s="38"/>
      <c r="E68" s="38"/>
      <c r="F68" s="38"/>
      <c r="G68" s="38"/>
      <c r="H68" s="38"/>
      <c r="I68" s="32"/>
      <c r="J68" s="32"/>
      <c r="K68" s="32"/>
      <c r="L68" s="38"/>
      <c r="M68" s="38"/>
      <c r="N68" s="32"/>
      <c r="O68" s="38"/>
      <c r="P68" s="38"/>
      <c r="Q68" s="38"/>
      <c r="R68" s="32"/>
      <c r="S68" s="32"/>
      <c r="T68" s="32"/>
      <c r="U68" s="32"/>
      <c r="V68" s="32"/>
      <c r="W68" s="38"/>
      <c r="X68" s="38"/>
    </row>
    <row r="69" spans="1:24" ht="18.25" customHeight="1" x14ac:dyDescent="0.2">
      <c r="A69" s="13"/>
      <c r="B69" s="13"/>
      <c r="C69" s="13"/>
      <c r="D69" s="13"/>
      <c r="E69" s="43"/>
      <c r="F69" s="13"/>
      <c r="G69" s="13"/>
      <c r="H69" s="13"/>
      <c r="I69" s="13"/>
      <c r="J69" s="13"/>
      <c r="K69" s="13"/>
      <c r="L69" s="13"/>
      <c r="M69" s="13"/>
      <c r="N69" s="44"/>
      <c r="O69" s="13"/>
      <c r="P69" s="13"/>
      <c r="Q69" s="13"/>
      <c r="R69" s="13"/>
      <c r="S69" s="32"/>
      <c r="T69" s="32"/>
      <c r="U69" s="32"/>
      <c r="V69" s="32"/>
      <c r="W69" s="38"/>
      <c r="X69" s="38"/>
    </row>
    <row r="70" spans="1:24" ht="21" customHeight="1" x14ac:dyDescent="0.2">
      <c r="A70" s="45" t="s">
        <v>56</v>
      </c>
      <c r="B70" s="11"/>
      <c r="C70" s="11"/>
      <c r="D70" s="11"/>
      <c r="E70" s="11"/>
      <c r="F70" s="11"/>
      <c r="G70" s="11"/>
      <c r="H70" s="11"/>
      <c r="I70" s="11"/>
      <c r="J70" s="11"/>
      <c r="K70" s="11"/>
      <c r="L70" s="11"/>
      <c r="M70" s="11"/>
      <c r="N70" s="11"/>
      <c r="O70" s="11"/>
      <c r="P70" s="11"/>
      <c r="Q70" s="11"/>
      <c r="R70" s="11"/>
      <c r="S70" s="13"/>
      <c r="T70" s="11"/>
      <c r="U70" s="13"/>
      <c r="V70" s="13"/>
      <c r="W70" s="38"/>
      <c r="X70" s="38"/>
    </row>
    <row r="71" spans="1:24" ht="18.25" customHeight="1" x14ac:dyDescent="0.2">
      <c r="A71" s="38"/>
      <c r="B71" s="32"/>
      <c r="C71" s="38"/>
      <c r="D71" s="38"/>
      <c r="E71" s="38"/>
      <c r="F71" s="38"/>
      <c r="G71" s="38"/>
      <c r="H71" s="38"/>
      <c r="I71" s="32"/>
      <c r="J71" s="32"/>
      <c r="K71" s="32"/>
      <c r="L71" s="38"/>
      <c r="M71" s="38"/>
      <c r="N71" s="32"/>
      <c r="O71" s="38"/>
      <c r="P71" s="38"/>
      <c r="Q71" s="38"/>
      <c r="R71" s="32"/>
      <c r="S71" s="32"/>
      <c r="T71" s="32"/>
      <c r="U71" s="13"/>
      <c r="V71" s="13"/>
      <c r="W71" s="38"/>
      <c r="X71" s="38"/>
    </row>
    <row r="72" spans="1:24" ht="28.25" customHeight="1" x14ac:dyDescent="0.2">
      <c r="A72" s="16" t="s">
        <v>6</v>
      </c>
      <c r="B72" s="16" t="s">
        <v>7</v>
      </c>
      <c r="C72" s="16" t="s">
        <v>8</v>
      </c>
      <c r="D72" s="16" t="s">
        <v>9</v>
      </c>
      <c r="E72" s="16" t="s">
        <v>10</v>
      </c>
      <c r="F72" s="16" t="s">
        <v>11</v>
      </c>
      <c r="G72" s="16" t="s">
        <v>12</v>
      </c>
      <c r="H72" s="16" t="s">
        <v>13</v>
      </c>
      <c r="I72" s="16" t="s">
        <v>14</v>
      </c>
      <c r="J72" s="16" t="s">
        <v>15</v>
      </c>
      <c r="K72" s="16" t="s">
        <v>16</v>
      </c>
      <c r="L72" s="16" t="s">
        <v>17</v>
      </c>
      <c r="M72" s="16" t="s">
        <v>18</v>
      </c>
      <c r="N72" s="16" t="s">
        <v>19</v>
      </c>
      <c r="O72" s="16" t="s">
        <v>20</v>
      </c>
      <c r="P72" s="17" t="s">
        <v>21</v>
      </c>
      <c r="Q72" s="16" t="s">
        <v>22</v>
      </c>
      <c r="R72" s="16" t="s">
        <v>23</v>
      </c>
      <c r="S72" s="16" t="s">
        <v>24</v>
      </c>
      <c r="T72" s="16" t="s">
        <v>25</v>
      </c>
      <c r="U72" s="16" t="s">
        <v>26</v>
      </c>
      <c r="V72" s="16" t="s">
        <v>27</v>
      </c>
      <c r="W72" s="17" t="s">
        <v>28</v>
      </c>
      <c r="X72" s="16" t="s">
        <v>29</v>
      </c>
    </row>
    <row r="73" spans="1:24" ht="19" customHeight="1" x14ac:dyDescent="0.2">
      <c r="A73" s="18" t="s">
        <v>30</v>
      </c>
      <c r="B73" s="19">
        <v>2</v>
      </c>
      <c r="C73" s="18">
        <v>0</v>
      </c>
      <c r="D73" s="18">
        <v>1</v>
      </c>
      <c r="E73" s="18"/>
      <c r="F73" s="39"/>
      <c r="G73" s="39"/>
      <c r="H73" s="39">
        <v>1</v>
      </c>
      <c r="I73" s="116">
        <v>1</v>
      </c>
      <c r="J73" s="116"/>
      <c r="K73" s="116"/>
      <c r="L73" s="39"/>
      <c r="M73" s="39"/>
      <c r="N73" s="116"/>
      <c r="O73" s="39"/>
      <c r="P73" s="39"/>
      <c r="Q73" s="39"/>
      <c r="R73" s="116"/>
      <c r="S73" s="116"/>
      <c r="T73" s="116"/>
      <c r="U73" s="116"/>
      <c r="V73" s="19"/>
      <c r="W73" s="39"/>
      <c r="X73" s="39"/>
    </row>
    <row r="74" spans="1:24" ht="19" customHeight="1" x14ac:dyDescent="0.2">
      <c r="A74" s="129" t="s">
        <v>130</v>
      </c>
      <c r="B74" s="14"/>
      <c r="C74" s="9"/>
      <c r="D74" s="9"/>
      <c r="E74" s="38"/>
      <c r="F74" s="38"/>
      <c r="G74" s="38"/>
      <c r="H74" s="9"/>
      <c r="I74" s="32"/>
      <c r="J74" s="32"/>
      <c r="K74" s="32"/>
      <c r="L74" s="38"/>
      <c r="M74" s="9"/>
      <c r="N74" s="32"/>
      <c r="O74" s="38"/>
      <c r="P74" s="38"/>
      <c r="Q74" s="38"/>
      <c r="R74" s="14"/>
      <c r="S74" s="32"/>
      <c r="T74" s="32"/>
      <c r="U74" s="32"/>
      <c r="V74" s="32">
        <v>1</v>
      </c>
      <c r="W74" s="38"/>
      <c r="X74" s="38"/>
    </row>
    <row r="75" spans="1:24" ht="19" customHeight="1" x14ac:dyDescent="0.2">
      <c r="A75" s="130" t="s">
        <v>131</v>
      </c>
      <c r="B75" s="14">
        <v>3</v>
      </c>
      <c r="C75" s="9">
        <v>0</v>
      </c>
      <c r="D75" s="9">
        <v>0</v>
      </c>
      <c r="E75" s="38"/>
      <c r="F75" s="38"/>
      <c r="G75" s="38"/>
      <c r="H75" s="38"/>
      <c r="I75" s="32">
        <v>1</v>
      </c>
      <c r="J75" s="32"/>
      <c r="K75" s="14"/>
      <c r="L75" s="38"/>
      <c r="M75" s="38"/>
      <c r="N75" s="32"/>
      <c r="O75" s="38"/>
      <c r="P75" s="38"/>
      <c r="Q75" s="38"/>
      <c r="R75" s="32"/>
      <c r="S75" s="32"/>
      <c r="T75" s="32"/>
      <c r="U75" s="32">
        <v>1</v>
      </c>
      <c r="V75" s="32"/>
      <c r="W75" s="38"/>
      <c r="X75" s="38"/>
    </row>
    <row r="76" spans="1:24" ht="19" customHeight="1" x14ac:dyDescent="0.2">
      <c r="A76" s="130" t="s">
        <v>133</v>
      </c>
      <c r="B76" s="13">
        <v>1</v>
      </c>
      <c r="C76" s="13">
        <v>0</v>
      </c>
      <c r="D76" s="13">
        <v>0</v>
      </c>
      <c r="E76" s="13"/>
      <c r="F76" s="13"/>
      <c r="G76" s="13"/>
      <c r="H76" s="13"/>
      <c r="I76" s="13"/>
      <c r="J76" s="13"/>
      <c r="K76" s="13"/>
      <c r="L76" s="13"/>
      <c r="M76" s="13"/>
      <c r="N76" s="13"/>
      <c r="O76" s="41"/>
      <c r="P76" s="41"/>
      <c r="Q76" s="41"/>
      <c r="R76" s="13"/>
      <c r="S76" s="32"/>
      <c r="T76" s="13"/>
      <c r="U76" s="13"/>
      <c r="V76" s="13"/>
      <c r="W76" s="13"/>
      <c r="X76" s="38"/>
    </row>
    <row r="77" spans="1:24" ht="19" customHeight="1" x14ac:dyDescent="0.2">
      <c r="A77" s="130" t="s">
        <v>134</v>
      </c>
      <c r="B77" s="13">
        <v>1</v>
      </c>
      <c r="C77" s="13">
        <v>0</v>
      </c>
      <c r="D77" s="13">
        <v>0</v>
      </c>
      <c r="E77" s="13"/>
      <c r="F77" s="13"/>
      <c r="G77" s="13"/>
      <c r="H77" s="13"/>
      <c r="I77" s="13"/>
      <c r="J77" s="13"/>
      <c r="K77" s="13">
        <v>1</v>
      </c>
      <c r="L77" s="13"/>
      <c r="M77" s="13"/>
      <c r="N77" s="13"/>
      <c r="O77" s="41"/>
      <c r="P77" s="41"/>
      <c r="Q77" s="41"/>
      <c r="R77" s="13"/>
      <c r="S77" s="13"/>
      <c r="T77" s="13">
        <v>1</v>
      </c>
      <c r="U77" s="13">
        <v>1</v>
      </c>
      <c r="V77" s="13">
        <v>1</v>
      </c>
      <c r="W77" s="13"/>
      <c r="X77" s="38"/>
    </row>
    <row r="78" spans="1:24" ht="19" customHeight="1" x14ac:dyDescent="0.2">
      <c r="A78" s="129" t="s">
        <v>135</v>
      </c>
      <c r="B78" s="13">
        <v>4</v>
      </c>
      <c r="C78" s="13">
        <v>1</v>
      </c>
      <c r="D78" s="13">
        <v>2</v>
      </c>
      <c r="E78" s="13">
        <v>2</v>
      </c>
      <c r="F78" s="13"/>
      <c r="G78" s="13"/>
      <c r="H78" s="13">
        <v>2</v>
      </c>
      <c r="I78" s="13"/>
      <c r="J78" s="13"/>
      <c r="K78" s="13"/>
      <c r="L78" s="13"/>
      <c r="M78" s="13"/>
      <c r="N78" s="13"/>
      <c r="O78" s="41"/>
      <c r="P78" s="41"/>
      <c r="Q78" s="41"/>
      <c r="R78" s="13">
        <v>1</v>
      </c>
      <c r="S78" s="13"/>
      <c r="T78" s="13"/>
      <c r="U78" s="13"/>
      <c r="V78" s="13"/>
      <c r="W78" s="13"/>
      <c r="X78" s="38"/>
    </row>
    <row r="79" spans="1:24" ht="19" customHeight="1" x14ac:dyDescent="0.2">
      <c r="A79" s="130" t="s">
        <v>136</v>
      </c>
      <c r="B79" s="13">
        <v>2</v>
      </c>
      <c r="C79" s="13">
        <v>0</v>
      </c>
      <c r="D79" s="13">
        <v>0</v>
      </c>
      <c r="E79" s="13"/>
      <c r="F79" s="13"/>
      <c r="G79" s="13"/>
      <c r="H79" s="13"/>
      <c r="I79" s="13">
        <v>1</v>
      </c>
      <c r="J79" s="13"/>
      <c r="K79" s="13"/>
      <c r="L79" s="13"/>
      <c r="M79" s="13"/>
      <c r="N79" s="13"/>
      <c r="O79" s="41"/>
      <c r="P79" s="41"/>
      <c r="Q79" s="41"/>
      <c r="R79" s="13"/>
      <c r="S79" s="13"/>
      <c r="T79" s="13"/>
      <c r="U79" s="13"/>
      <c r="V79" s="13"/>
      <c r="W79" s="13"/>
      <c r="X79" s="38"/>
    </row>
    <row r="80" spans="1:24" ht="18.25" customHeight="1" x14ac:dyDescent="0.2">
      <c r="A80" s="130" t="s">
        <v>138</v>
      </c>
      <c r="B80" s="13">
        <v>1</v>
      </c>
      <c r="C80" s="13">
        <v>0</v>
      </c>
      <c r="D80" s="13">
        <v>0</v>
      </c>
      <c r="E80" s="13"/>
      <c r="F80" s="13"/>
      <c r="G80" s="13"/>
      <c r="H80" s="13"/>
      <c r="I80" s="13">
        <v>1</v>
      </c>
      <c r="J80" s="13"/>
      <c r="K80" s="13"/>
      <c r="L80" s="13"/>
      <c r="M80" s="13"/>
      <c r="N80" s="13"/>
      <c r="O80" s="41"/>
      <c r="P80" s="41"/>
      <c r="Q80" s="41"/>
      <c r="R80" s="13"/>
      <c r="S80" s="13"/>
      <c r="T80" s="13"/>
      <c r="U80" s="13"/>
      <c r="V80" s="13">
        <v>1</v>
      </c>
      <c r="W80" s="13"/>
      <c r="X80" s="38"/>
    </row>
    <row r="81" spans="1:24" ht="18.25" customHeight="1" x14ac:dyDescent="0.2">
      <c r="A81" s="130" t="s">
        <v>143</v>
      </c>
      <c r="B81" s="13">
        <v>1</v>
      </c>
      <c r="C81" s="13">
        <v>0</v>
      </c>
      <c r="D81" s="13">
        <v>0</v>
      </c>
      <c r="E81" s="13"/>
      <c r="F81" s="13"/>
      <c r="G81" s="13"/>
      <c r="H81" s="13">
        <v>1</v>
      </c>
      <c r="I81" s="13"/>
      <c r="J81" s="13"/>
      <c r="K81" s="13"/>
      <c r="L81" s="13"/>
      <c r="M81" s="13">
        <v>1</v>
      </c>
      <c r="N81" s="13"/>
      <c r="O81" s="41"/>
      <c r="P81" s="41"/>
      <c r="Q81" s="41"/>
      <c r="R81" s="13"/>
      <c r="S81" s="13"/>
      <c r="T81" s="13">
        <v>1</v>
      </c>
      <c r="U81" s="13"/>
      <c r="V81" s="13"/>
      <c r="W81" s="13"/>
      <c r="X81" s="38"/>
    </row>
    <row r="82" spans="1:24" ht="18.25" customHeight="1" x14ac:dyDescent="0.2">
      <c r="A82" s="129" t="s">
        <v>144</v>
      </c>
      <c r="B82" s="13"/>
      <c r="C82" s="13"/>
      <c r="D82" s="13"/>
      <c r="E82" s="13"/>
      <c r="F82" s="13"/>
      <c r="G82" s="13"/>
      <c r="H82" s="13"/>
      <c r="I82" s="13"/>
      <c r="J82" s="13"/>
      <c r="K82" s="13"/>
      <c r="L82" s="13"/>
      <c r="M82" s="13"/>
      <c r="N82" s="13"/>
      <c r="O82" s="41"/>
      <c r="P82" s="41"/>
      <c r="Q82" s="41"/>
      <c r="R82" s="13"/>
      <c r="S82" s="13"/>
      <c r="T82" s="13"/>
      <c r="U82" s="13">
        <v>1</v>
      </c>
      <c r="V82" s="13"/>
      <c r="W82" s="13"/>
      <c r="X82" s="38"/>
    </row>
    <row r="83" spans="1:24" ht="18.25" customHeight="1" x14ac:dyDescent="0.2">
      <c r="A83" s="129" t="s">
        <v>149</v>
      </c>
      <c r="B83" s="13">
        <v>1</v>
      </c>
      <c r="C83" s="13">
        <v>0</v>
      </c>
      <c r="D83" s="13">
        <v>0</v>
      </c>
      <c r="E83" s="13"/>
      <c r="F83" s="13"/>
      <c r="G83" s="13"/>
      <c r="H83" s="13"/>
      <c r="I83" s="13"/>
      <c r="J83" s="13"/>
      <c r="K83" s="13"/>
      <c r="L83" s="13"/>
      <c r="M83" s="13"/>
      <c r="N83" s="13"/>
      <c r="O83" s="41"/>
      <c r="P83" s="41"/>
      <c r="Q83" s="41"/>
      <c r="R83" s="13"/>
      <c r="S83" s="13"/>
      <c r="T83" s="13"/>
      <c r="U83" s="13"/>
      <c r="V83" s="13"/>
      <c r="W83" s="13"/>
      <c r="X83" s="38"/>
    </row>
    <row r="84" spans="1:24" ht="18.25" customHeight="1" x14ac:dyDescent="0.2">
      <c r="A84" s="177" t="s">
        <v>154</v>
      </c>
      <c r="B84" s="13">
        <v>1</v>
      </c>
      <c r="C84" s="13">
        <v>0</v>
      </c>
      <c r="D84" s="13">
        <v>0</v>
      </c>
      <c r="E84" s="13"/>
      <c r="F84" s="13"/>
      <c r="G84" s="13"/>
      <c r="H84" s="13"/>
      <c r="I84" s="13"/>
      <c r="J84" s="13"/>
      <c r="K84" s="13"/>
      <c r="L84" s="13"/>
      <c r="M84" s="13"/>
      <c r="N84" s="13"/>
      <c r="O84" s="41"/>
      <c r="P84" s="41"/>
      <c r="Q84" s="41"/>
      <c r="R84" s="13"/>
      <c r="S84" s="13"/>
      <c r="T84" s="13"/>
      <c r="U84" s="13"/>
      <c r="V84" s="13"/>
      <c r="W84" s="13"/>
      <c r="X84" s="38"/>
    </row>
    <row r="85" spans="1:24" ht="18.25" customHeight="1" x14ac:dyDescent="0.2">
      <c r="A85" s="129" t="s">
        <v>154</v>
      </c>
      <c r="B85" s="13">
        <v>1</v>
      </c>
      <c r="C85" s="13">
        <v>1</v>
      </c>
      <c r="D85" s="13">
        <v>0</v>
      </c>
      <c r="E85" s="13"/>
      <c r="F85" s="13"/>
      <c r="G85" s="13"/>
      <c r="H85" s="13"/>
      <c r="I85" s="13">
        <v>1</v>
      </c>
      <c r="J85" s="13">
        <v>1</v>
      </c>
      <c r="K85" s="13"/>
      <c r="L85" s="13"/>
      <c r="M85" s="13"/>
      <c r="N85" s="13"/>
      <c r="O85" s="41"/>
      <c r="P85" s="41"/>
      <c r="Q85" s="41"/>
      <c r="R85" s="13"/>
      <c r="S85" s="13"/>
      <c r="T85" s="13"/>
      <c r="U85" s="13"/>
      <c r="V85" s="13"/>
      <c r="W85" s="13"/>
      <c r="X85" s="38"/>
    </row>
    <row r="86" spans="1:24" ht="18.25" customHeight="1" x14ac:dyDescent="0.2">
      <c r="A86" s="130" t="s">
        <v>159</v>
      </c>
      <c r="B86" s="13">
        <v>3</v>
      </c>
      <c r="C86" s="13">
        <v>1</v>
      </c>
      <c r="D86" s="13">
        <v>3</v>
      </c>
      <c r="E86" s="13"/>
      <c r="F86" s="13"/>
      <c r="G86" s="13"/>
      <c r="H86" s="13">
        <v>1</v>
      </c>
      <c r="I86" s="13"/>
      <c r="J86" s="13"/>
      <c r="K86" s="13"/>
      <c r="L86" s="13"/>
      <c r="M86" s="13"/>
      <c r="N86" s="13"/>
      <c r="O86" s="41"/>
      <c r="P86" s="41"/>
      <c r="Q86" s="41"/>
      <c r="R86" s="13">
        <v>1</v>
      </c>
      <c r="S86" s="13">
        <v>1</v>
      </c>
      <c r="T86" s="13">
        <v>3</v>
      </c>
      <c r="U86" s="13">
        <v>2</v>
      </c>
      <c r="V86" s="13">
        <v>2</v>
      </c>
      <c r="W86" s="13"/>
      <c r="X86" s="38"/>
    </row>
    <row r="87" spans="1:24" ht="18.25" customHeight="1" x14ac:dyDescent="0.2">
      <c r="A87" s="129" t="s">
        <v>161</v>
      </c>
      <c r="B87" s="13">
        <v>2</v>
      </c>
      <c r="C87" s="13">
        <v>0</v>
      </c>
      <c r="D87" s="13">
        <v>0</v>
      </c>
      <c r="E87" s="13"/>
      <c r="F87" s="13"/>
      <c r="G87" s="13"/>
      <c r="H87" s="13"/>
      <c r="I87" s="13">
        <v>1</v>
      </c>
      <c r="J87" s="13"/>
      <c r="K87" s="13"/>
      <c r="L87" s="13"/>
      <c r="M87" s="13"/>
      <c r="N87" s="13">
        <v>1</v>
      </c>
      <c r="O87" s="41"/>
      <c r="P87" s="41"/>
      <c r="Q87" s="41"/>
      <c r="R87" s="13"/>
      <c r="S87" s="13"/>
      <c r="T87" s="13">
        <v>1</v>
      </c>
      <c r="U87" s="13"/>
      <c r="V87" s="13"/>
      <c r="W87" s="13"/>
      <c r="X87" s="38"/>
    </row>
    <row r="88" spans="1:24" ht="18.25" customHeight="1" x14ac:dyDescent="0.25">
      <c r="A88" s="186" t="s">
        <v>164</v>
      </c>
      <c r="B88" s="13">
        <v>2</v>
      </c>
      <c r="C88" s="13">
        <v>1</v>
      </c>
      <c r="D88" s="13">
        <v>0</v>
      </c>
      <c r="E88" s="13"/>
      <c r="F88" s="13"/>
      <c r="G88" s="13"/>
      <c r="H88" s="13"/>
      <c r="I88" s="13"/>
      <c r="J88" s="13"/>
      <c r="K88" s="13">
        <v>1</v>
      </c>
      <c r="L88" s="13"/>
      <c r="M88" s="13"/>
      <c r="N88" s="13"/>
      <c r="O88" s="41"/>
      <c r="P88" s="41"/>
      <c r="Q88" s="41"/>
      <c r="R88" s="13"/>
      <c r="S88" s="13"/>
      <c r="T88" s="13">
        <v>1</v>
      </c>
      <c r="U88" s="13"/>
      <c r="V88" s="13"/>
      <c r="W88" s="13"/>
      <c r="X88" s="38"/>
    </row>
    <row r="89" spans="1:24" ht="19" customHeight="1" x14ac:dyDescent="0.2">
      <c r="A89" s="23"/>
      <c r="B89" s="23"/>
      <c r="C89" s="23"/>
      <c r="D89" s="23"/>
      <c r="E89" s="23"/>
      <c r="F89" s="23"/>
      <c r="G89" s="23"/>
      <c r="H89" s="23"/>
      <c r="I89" s="23"/>
      <c r="J89" s="23"/>
      <c r="K89" s="23"/>
      <c r="L89" s="23"/>
      <c r="M89" s="23"/>
      <c r="N89" s="23"/>
      <c r="O89" s="24"/>
      <c r="P89" s="24"/>
      <c r="Q89" s="24"/>
      <c r="R89" s="23"/>
      <c r="S89" s="23"/>
      <c r="T89" s="23"/>
      <c r="U89" s="23"/>
      <c r="V89" s="23"/>
      <c r="W89" s="23"/>
      <c r="X89" s="40"/>
    </row>
    <row r="90" spans="1:24" ht="17" customHeight="1" x14ac:dyDescent="0.2">
      <c r="A90" s="20" t="s">
        <v>31</v>
      </c>
      <c r="B90" s="20">
        <f t="shared" ref="B90:N90" si="3">SUM(B73:B89)</f>
        <v>25</v>
      </c>
      <c r="C90" s="20">
        <f t="shared" si="3"/>
        <v>4</v>
      </c>
      <c r="D90" s="20">
        <f t="shared" si="3"/>
        <v>6</v>
      </c>
      <c r="E90" s="20">
        <f t="shared" si="3"/>
        <v>2</v>
      </c>
      <c r="F90" s="20">
        <f t="shared" si="3"/>
        <v>0</v>
      </c>
      <c r="G90" s="20">
        <f t="shared" si="3"/>
        <v>0</v>
      </c>
      <c r="H90" s="20">
        <f t="shared" si="3"/>
        <v>5</v>
      </c>
      <c r="I90" s="20">
        <f t="shared" si="3"/>
        <v>6</v>
      </c>
      <c r="J90" s="20">
        <f t="shared" si="3"/>
        <v>1</v>
      </c>
      <c r="K90" s="20">
        <f t="shared" si="3"/>
        <v>2</v>
      </c>
      <c r="L90" s="20">
        <f t="shared" si="3"/>
        <v>0</v>
      </c>
      <c r="M90" s="20">
        <f t="shared" si="3"/>
        <v>1</v>
      </c>
      <c r="N90" s="20">
        <f t="shared" si="3"/>
        <v>1</v>
      </c>
      <c r="O90" s="27">
        <f>(D90+J90+K90+N39)/(B90+J90+K90+M90)</f>
        <v>0.31034482758620691</v>
      </c>
      <c r="P90" s="27">
        <f>($D90+$E90+($F90*2)+(G90*3))/$B90</f>
        <v>0.32</v>
      </c>
      <c r="Q90" s="27">
        <f>D90/B90</f>
        <v>0.24</v>
      </c>
      <c r="R90" s="20">
        <f>SUM(R73:R89)</f>
        <v>2</v>
      </c>
      <c r="S90" s="20">
        <f>SUM(S73:S89)</f>
        <v>1</v>
      </c>
      <c r="T90" s="20">
        <f>SUM(T73:T89)</f>
        <v>7</v>
      </c>
      <c r="U90" s="20">
        <f>SUM(U73:U89)</f>
        <v>5</v>
      </c>
      <c r="V90" s="20">
        <f>SUM(V73:V89)</f>
        <v>5</v>
      </c>
      <c r="W90" s="27">
        <f>(U90+V90)/(T90+U90+V90)</f>
        <v>0.58823529411764708</v>
      </c>
      <c r="X90" s="27">
        <f>(D90-G90)/(B90-I90-G90+M90)</f>
        <v>0.3</v>
      </c>
    </row>
    <row r="93" spans="1:24" ht="13" customHeight="1" x14ac:dyDescent="0.2">
      <c r="A93" s="21" t="s">
        <v>32</v>
      </c>
      <c r="B93" s="13"/>
      <c r="C93" s="13"/>
      <c r="D93" s="13"/>
      <c r="E93" s="13"/>
      <c r="F93" s="13"/>
      <c r="G93" s="13"/>
      <c r="H93" s="13"/>
      <c r="I93" s="13"/>
      <c r="J93" s="13"/>
      <c r="K93" s="13"/>
      <c r="L93" s="13"/>
      <c r="M93" s="13"/>
      <c r="N93" s="13"/>
      <c r="O93" s="13"/>
      <c r="P93" s="13"/>
      <c r="Q93" s="13"/>
    </row>
    <row r="94" spans="1:24" ht="13" customHeight="1" x14ac:dyDescent="0.2">
      <c r="A94" s="29" t="s">
        <v>6</v>
      </c>
      <c r="B94" s="16" t="s">
        <v>33</v>
      </c>
      <c r="C94" s="16" t="s">
        <v>34</v>
      </c>
      <c r="D94" s="16" t="s">
        <v>35</v>
      </c>
      <c r="E94" s="16" t="s">
        <v>36</v>
      </c>
      <c r="F94" s="16" t="s">
        <v>37</v>
      </c>
      <c r="G94" s="16" t="s">
        <v>8</v>
      </c>
      <c r="H94" s="16" t="s">
        <v>9</v>
      </c>
      <c r="I94" s="16" t="s">
        <v>14</v>
      </c>
      <c r="J94" s="16" t="s">
        <v>15</v>
      </c>
      <c r="K94" s="16" t="s">
        <v>16</v>
      </c>
      <c r="L94" s="16" t="s">
        <v>38</v>
      </c>
      <c r="M94" s="16" t="s">
        <v>39</v>
      </c>
      <c r="N94" s="16" t="s">
        <v>40</v>
      </c>
      <c r="O94" s="16" t="s">
        <v>41</v>
      </c>
      <c r="P94" s="16" t="s">
        <v>7</v>
      </c>
      <c r="Q94" s="16" t="s">
        <v>42</v>
      </c>
    </row>
    <row r="95" spans="1:24" ht="19" customHeight="1" x14ac:dyDescent="0.2">
      <c r="A95" s="130" t="s">
        <v>131</v>
      </c>
      <c r="B95" s="19">
        <v>1</v>
      </c>
      <c r="C95" s="19"/>
      <c r="D95" s="19"/>
      <c r="E95" s="19"/>
      <c r="F95" s="19">
        <v>1.33</v>
      </c>
      <c r="G95" s="19">
        <v>1</v>
      </c>
      <c r="H95" s="19">
        <v>2</v>
      </c>
      <c r="I95" s="19">
        <v>1</v>
      </c>
      <c r="J95" s="19"/>
      <c r="K95" s="19">
        <v>1</v>
      </c>
      <c r="L95" s="19"/>
      <c r="M95" s="19">
        <v>1</v>
      </c>
      <c r="N95" s="19"/>
      <c r="O95" s="19"/>
      <c r="P95" s="19">
        <v>6</v>
      </c>
      <c r="Q95" s="19">
        <v>30</v>
      </c>
    </row>
    <row r="96" spans="1:24" ht="16" x14ac:dyDescent="0.2">
      <c r="A96" s="129" t="s">
        <v>137</v>
      </c>
      <c r="B96" s="14">
        <v>1</v>
      </c>
      <c r="C96" s="14">
        <v>0</v>
      </c>
      <c r="D96" s="14">
        <v>0</v>
      </c>
      <c r="E96" s="32">
        <v>0</v>
      </c>
      <c r="F96" s="14">
        <v>0</v>
      </c>
      <c r="G96" s="14">
        <v>5</v>
      </c>
      <c r="H96" s="14">
        <v>5</v>
      </c>
      <c r="I96" s="14">
        <v>0</v>
      </c>
      <c r="J96" s="14"/>
      <c r="K96" s="14"/>
      <c r="L96" s="14"/>
      <c r="M96" s="14">
        <v>4</v>
      </c>
      <c r="N96" s="14"/>
      <c r="O96" s="14"/>
      <c r="P96" s="14">
        <v>6</v>
      </c>
      <c r="Q96" s="14">
        <v>22</v>
      </c>
    </row>
    <row r="97" spans="1:17" ht="16" x14ac:dyDescent="0.2">
      <c r="A97" s="129" t="s">
        <v>144</v>
      </c>
      <c r="B97" s="14">
        <v>1</v>
      </c>
      <c r="C97" s="14"/>
      <c r="D97" s="14"/>
      <c r="E97" s="14"/>
      <c r="F97" s="14">
        <v>2.33</v>
      </c>
      <c r="G97" s="14">
        <v>3</v>
      </c>
      <c r="H97" s="14">
        <v>2</v>
      </c>
      <c r="I97" s="14"/>
      <c r="J97" s="14">
        <v>2</v>
      </c>
      <c r="K97" s="14">
        <v>3</v>
      </c>
      <c r="L97" s="14"/>
      <c r="M97" s="14">
        <v>3</v>
      </c>
      <c r="N97" s="14"/>
      <c r="O97" s="14"/>
      <c r="P97" s="14"/>
      <c r="Q97" s="14">
        <v>42</v>
      </c>
    </row>
    <row r="98" spans="1:17" ht="16" x14ac:dyDescent="0.2">
      <c r="A98" s="129" t="s">
        <v>147</v>
      </c>
      <c r="B98" s="14">
        <v>1</v>
      </c>
      <c r="C98" s="14"/>
      <c r="D98" s="14"/>
      <c r="E98" s="14"/>
      <c r="F98" s="14">
        <v>0.33</v>
      </c>
      <c r="G98" s="14">
        <v>2</v>
      </c>
      <c r="H98" s="14">
        <v>1</v>
      </c>
      <c r="I98" s="14">
        <v>0</v>
      </c>
      <c r="J98" s="14">
        <v>3</v>
      </c>
      <c r="K98" s="14"/>
      <c r="L98" s="14">
        <v>1</v>
      </c>
      <c r="M98" s="14">
        <v>2</v>
      </c>
      <c r="N98" s="14"/>
      <c r="O98" s="14"/>
      <c r="P98" s="14"/>
      <c r="Q98" s="14">
        <v>18</v>
      </c>
    </row>
    <row r="99" spans="1:17" ht="16" x14ac:dyDescent="0.25">
      <c r="A99" s="186" t="s">
        <v>164</v>
      </c>
      <c r="B99" s="14">
        <v>1</v>
      </c>
      <c r="C99" s="14"/>
      <c r="D99" s="14"/>
      <c r="E99" s="14"/>
      <c r="F99" s="14">
        <v>0.33</v>
      </c>
      <c r="G99" s="14"/>
      <c r="H99" s="14"/>
      <c r="I99" s="14"/>
      <c r="J99" s="14"/>
      <c r="K99" s="32"/>
      <c r="L99" s="14"/>
      <c r="M99" s="14"/>
      <c r="N99" s="14"/>
      <c r="O99" s="14"/>
      <c r="P99" s="14"/>
      <c r="Q99" s="14">
        <v>1</v>
      </c>
    </row>
    <row r="100" spans="1:17" ht="13" customHeight="1" x14ac:dyDescent="0.2">
      <c r="A100" s="14"/>
      <c r="B100" s="14"/>
      <c r="C100" s="14"/>
      <c r="D100" s="14"/>
      <c r="E100" s="14"/>
      <c r="F100" s="14"/>
      <c r="G100" s="14"/>
      <c r="H100" s="14"/>
      <c r="I100" s="14"/>
      <c r="J100" s="14"/>
      <c r="K100" s="14"/>
      <c r="L100" s="14"/>
      <c r="M100" s="14"/>
      <c r="N100" s="14"/>
      <c r="O100" s="14"/>
      <c r="P100" s="14"/>
      <c r="Q100" s="14"/>
    </row>
    <row r="101" spans="1:17" ht="13" customHeight="1" x14ac:dyDescent="0.2">
      <c r="A101" s="9"/>
      <c r="B101" s="14"/>
      <c r="C101" s="14"/>
      <c r="D101" s="14"/>
      <c r="E101" s="14"/>
      <c r="F101" s="14"/>
      <c r="G101" s="14"/>
      <c r="H101" s="14"/>
      <c r="I101" s="14"/>
      <c r="J101" s="14"/>
      <c r="K101" s="14"/>
      <c r="L101" s="14"/>
      <c r="M101" s="14"/>
      <c r="N101" s="14"/>
      <c r="O101" s="14"/>
      <c r="P101" s="14"/>
      <c r="Q101" s="14"/>
    </row>
    <row r="102" spans="1:17" ht="13" customHeight="1" x14ac:dyDescent="0.2">
      <c r="A102" s="9"/>
      <c r="B102" s="14"/>
      <c r="C102" s="14"/>
      <c r="D102" s="14"/>
      <c r="E102" s="14"/>
      <c r="F102" s="14"/>
      <c r="G102" s="14"/>
      <c r="H102" s="14"/>
      <c r="I102" s="14"/>
      <c r="J102" s="14"/>
      <c r="K102" s="14"/>
      <c r="L102" s="14"/>
      <c r="M102" s="14"/>
      <c r="N102" s="14"/>
      <c r="O102" s="14"/>
      <c r="P102" s="14"/>
      <c r="Q102" s="14"/>
    </row>
    <row r="103" spans="1:17" ht="13" customHeight="1" x14ac:dyDescent="0.2">
      <c r="A103" s="22"/>
      <c r="B103" s="23"/>
      <c r="C103" s="23"/>
      <c r="D103" s="23"/>
      <c r="E103" s="33"/>
      <c r="F103" s="23"/>
      <c r="G103" s="23"/>
      <c r="H103" s="23"/>
      <c r="I103" s="23"/>
      <c r="J103" s="23"/>
      <c r="K103" s="23"/>
      <c r="L103" s="34"/>
      <c r="M103" s="23"/>
      <c r="N103" s="23"/>
      <c r="O103" s="23"/>
      <c r="P103" s="23"/>
      <c r="Q103" s="23"/>
    </row>
    <row r="104" spans="1:17" ht="13" customHeight="1" x14ac:dyDescent="0.2">
      <c r="A104" s="26" t="s">
        <v>31</v>
      </c>
      <c r="B104" s="20">
        <f t="shared" ref="B104:M104" si="4">SUM(B95:B103)</f>
        <v>5</v>
      </c>
      <c r="C104" s="20">
        <f t="shared" si="4"/>
        <v>0</v>
      </c>
      <c r="D104" s="20">
        <f t="shared" si="4"/>
        <v>0</v>
      </c>
      <c r="E104" s="35">
        <f t="shared" si="4"/>
        <v>0</v>
      </c>
      <c r="F104" s="20">
        <f t="shared" si="4"/>
        <v>4.32</v>
      </c>
      <c r="G104" s="20">
        <f t="shared" si="4"/>
        <v>11</v>
      </c>
      <c r="H104" s="20">
        <f t="shared" si="4"/>
        <v>10</v>
      </c>
      <c r="I104" s="20">
        <f t="shared" si="4"/>
        <v>1</v>
      </c>
      <c r="J104" s="20">
        <f t="shared" si="4"/>
        <v>5</v>
      </c>
      <c r="K104" s="20">
        <f t="shared" si="4"/>
        <v>4</v>
      </c>
      <c r="L104" s="20">
        <f t="shared" si="4"/>
        <v>1</v>
      </c>
      <c r="M104" s="20">
        <f t="shared" si="4"/>
        <v>10</v>
      </c>
      <c r="N104" s="36">
        <f>(M104*7)/F104</f>
        <v>16.203703703703702</v>
      </c>
      <c r="O104" s="36">
        <f>SUM(H104+J104+K104)/F104</f>
        <v>4.3981481481481479</v>
      </c>
      <c r="P104" s="35"/>
      <c r="Q104" s="20">
        <f>SUM(Q95:Q103)</f>
        <v>113</v>
      </c>
    </row>
  </sheetData>
  <pageMargins left="0.75" right="0.75" top="1" bottom="1" header="0.5" footer="0.5"/>
  <pageSetup orientation="portrait"/>
  <headerFooter>
    <oddHeader>&amp;L&amp;"Geneva,Regular"&amp;10&amp;K000000Chappell</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3"/>
  <sheetViews>
    <sheetView showGridLines="0" topLeftCell="A30" workbookViewId="0">
      <selection activeCell="A9" sqref="A9"/>
    </sheetView>
  </sheetViews>
  <sheetFormatPr baseColWidth="10" defaultColWidth="8.125" defaultRowHeight="13" customHeight="1" x14ac:dyDescent="0.2"/>
  <cols>
    <col min="1" max="1" width="13" style="5" bestFit="1" customWidth="1"/>
    <col min="2" max="2" width="2.625" style="5" customWidth="1"/>
    <col min="3" max="3" width="3.125" style="5" customWidth="1"/>
    <col min="4" max="4" width="2" style="5" customWidth="1"/>
    <col min="5" max="5" width="3.5" style="5" customWidth="1"/>
    <col min="6" max="6" width="4.125" style="5" customWidth="1"/>
    <col min="7" max="7" width="2" style="5" customWidth="1"/>
    <col min="8" max="8" width="2.5" style="5" bestFit="1" customWidth="1"/>
    <col min="9" max="10" width="2" style="5" customWidth="1"/>
    <col min="11" max="11" width="2.75" style="5" customWidth="1"/>
    <col min="12" max="12" width="3" style="5" customWidth="1"/>
    <col min="13" max="13" width="2.375" style="5" customWidth="1"/>
    <col min="14" max="14" width="4.125" style="5" bestFit="1" customWidth="1"/>
    <col min="15" max="15" width="3.625" style="5" customWidth="1"/>
    <col min="16" max="16" width="5.375" style="5" customWidth="1"/>
    <col min="17" max="17" width="5.125" style="5" bestFit="1" customWidth="1"/>
    <col min="18" max="19" width="2.25" style="5" customWidth="1"/>
    <col min="20" max="20" width="1.375" style="5" customWidth="1"/>
    <col min="21" max="22" width="2.625" style="5" customWidth="1"/>
    <col min="23" max="23" width="4.125" style="5" customWidth="1"/>
    <col min="24" max="24" width="3.875" style="5" customWidth="1"/>
    <col min="25" max="256" width="8.125" customWidth="1"/>
  </cols>
  <sheetData>
    <row r="1" spans="1:24" ht="21" customHeight="1" x14ac:dyDescent="0.2">
      <c r="A1" s="10" t="s">
        <v>126</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5" t="s">
        <v>6</v>
      </c>
      <c r="B3" s="16" t="s">
        <v>7</v>
      </c>
      <c r="C3" s="16" t="s">
        <v>8</v>
      </c>
      <c r="D3" s="16" t="s">
        <v>9</v>
      </c>
      <c r="E3" s="16" t="s">
        <v>10</v>
      </c>
      <c r="F3" s="16" t="s">
        <v>11</v>
      </c>
      <c r="G3" s="16" t="s">
        <v>12</v>
      </c>
      <c r="H3" s="16" t="s">
        <v>13</v>
      </c>
      <c r="I3" s="16" t="s">
        <v>14</v>
      </c>
      <c r="J3" s="16" t="s">
        <v>15</v>
      </c>
      <c r="K3" s="16" t="s">
        <v>16</v>
      </c>
      <c r="L3" s="16" t="s">
        <v>17</v>
      </c>
      <c r="M3" s="16" t="s">
        <v>18</v>
      </c>
      <c r="N3" s="16" t="s">
        <v>19</v>
      </c>
      <c r="O3" s="16" t="s">
        <v>20</v>
      </c>
      <c r="P3" s="17" t="s">
        <v>21</v>
      </c>
      <c r="Q3" s="16" t="s">
        <v>22</v>
      </c>
      <c r="R3" s="16" t="s">
        <v>23</v>
      </c>
      <c r="S3" s="16" t="s">
        <v>24</v>
      </c>
      <c r="T3" s="16" t="s">
        <v>25</v>
      </c>
      <c r="U3" s="16" t="s">
        <v>26</v>
      </c>
      <c r="V3" s="16" t="s">
        <v>27</v>
      </c>
      <c r="W3" s="17" t="s">
        <v>28</v>
      </c>
      <c r="X3" s="48" t="s">
        <v>29</v>
      </c>
    </row>
    <row r="4" spans="1:24" ht="19" customHeight="1" x14ac:dyDescent="0.2">
      <c r="A4" s="130" t="s">
        <v>131</v>
      </c>
      <c r="B4" s="19">
        <v>1</v>
      </c>
      <c r="C4" s="19">
        <v>0</v>
      </c>
      <c r="D4" s="19">
        <v>0</v>
      </c>
      <c r="E4" s="19"/>
      <c r="F4" s="19"/>
      <c r="G4" s="19"/>
      <c r="H4" s="19"/>
      <c r="I4" s="19">
        <v>1</v>
      </c>
      <c r="J4" s="19"/>
      <c r="K4" s="19"/>
      <c r="L4" s="19"/>
      <c r="M4" s="19"/>
      <c r="N4" s="19"/>
      <c r="O4" s="19"/>
      <c r="P4" s="19"/>
      <c r="Q4" s="19"/>
      <c r="R4" s="19"/>
      <c r="S4" s="19"/>
      <c r="T4" s="19"/>
      <c r="U4" s="19"/>
      <c r="V4" s="19"/>
      <c r="W4" s="19"/>
      <c r="X4" s="19"/>
    </row>
    <row r="5" spans="1:24" ht="19" customHeight="1" x14ac:dyDescent="0.2">
      <c r="A5" s="129" t="s">
        <v>135</v>
      </c>
      <c r="B5" s="14">
        <v>0</v>
      </c>
      <c r="C5" s="14">
        <v>1</v>
      </c>
      <c r="D5" s="14">
        <v>0</v>
      </c>
      <c r="E5" s="14"/>
      <c r="F5" s="14"/>
      <c r="G5" s="14"/>
      <c r="H5" s="14"/>
      <c r="I5" s="14"/>
      <c r="J5" s="14">
        <v>1</v>
      </c>
      <c r="K5" s="14"/>
      <c r="L5" s="14"/>
      <c r="M5" s="14"/>
      <c r="N5" s="14"/>
      <c r="O5" s="14"/>
      <c r="P5" s="14"/>
      <c r="Q5" s="14"/>
      <c r="R5" s="14"/>
      <c r="S5" s="14"/>
      <c r="T5" s="14"/>
      <c r="U5" s="14"/>
      <c r="V5" s="14"/>
      <c r="W5" s="14"/>
      <c r="X5" s="14"/>
    </row>
    <row r="6" spans="1:24" ht="19" customHeight="1" x14ac:dyDescent="0.2">
      <c r="A6" s="132" t="s">
        <v>137</v>
      </c>
      <c r="B6" s="14">
        <v>0</v>
      </c>
      <c r="C6" s="14">
        <v>0</v>
      </c>
      <c r="D6" s="14">
        <v>0</v>
      </c>
      <c r="E6" s="14"/>
      <c r="F6" s="14"/>
      <c r="G6" s="14"/>
      <c r="H6" s="14"/>
      <c r="I6" s="14"/>
      <c r="J6" s="14">
        <v>1</v>
      </c>
      <c r="K6" s="14"/>
      <c r="L6" s="14"/>
      <c r="M6" s="14"/>
      <c r="N6" s="14"/>
      <c r="O6" s="14"/>
      <c r="P6" s="14"/>
      <c r="Q6" s="14"/>
      <c r="R6" s="14"/>
      <c r="S6" s="14"/>
      <c r="T6" s="14"/>
      <c r="U6" s="14"/>
      <c r="V6" s="14"/>
      <c r="W6" s="14"/>
      <c r="X6" s="14"/>
    </row>
    <row r="7" spans="1:24" ht="19" customHeight="1" x14ac:dyDescent="0.2">
      <c r="A7" s="130" t="s">
        <v>143</v>
      </c>
      <c r="B7" s="14">
        <v>0</v>
      </c>
      <c r="C7" s="14">
        <v>1</v>
      </c>
      <c r="D7" s="14">
        <v>0</v>
      </c>
      <c r="E7" s="14"/>
      <c r="F7" s="14"/>
      <c r="G7" s="14"/>
      <c r="H7" s="14">
        <v>1</v>
      </c>
      <c r="I7" s="14"/>
      <c r="J7" s="14">
        <v>1</v>
      </c>
      <c r="K7" s="14"/>
      <c r="L7" s="14"/>
      <c r="M7" s="14"/>
      <c r="N7" s="14"/>
      <c r="O7" s="14"/>
      <c r="P7" s="14"/>
      <c r="Q7" s="14"/>
      <c r="R7" s="14"/>
      <c r="S7" s="14"/>
      <c r="T7" s="14"/>
      <c r="U7" s="14"/>
      <c r="V7" s="14">
        <v>1</v>
      </c>
      <c r="W7" s="14"/>
      <c r="X7" s="14"/>
    </row>
    <row r="8" spans="1:24" ht="19" customHeight="1" x14ac:dyDescent="0.2">
      <c r="A8" s="38" t="s">
        <v>159</v>
      </c>
      <c r="B8" s="14">
        <v>1</v>
      </c>
      <c r="C8" s="14">
        <v>0</v>
      </c>
      <c r="D8" s="14">
        <v>0</v>
      </c>
      <c r="E8" s="14"/>
      <c r="F8" s="14"/>
      <c r="G8" s="14"/>
      <c r="H8" s="14"/>
      <c r="I8" s="14">
        <v>1</v>
      </c>
      <c r="J8" s="14">
        <v>1</v>
      </c>
      <c r="K8" s="14"/>
      <c r="L8" s="14"/>
      <c r="M8" s="14"/>
      <c r="N8" s="14"/>
      <c r="O8" s="14"/>
      <c r="P8" s="14"/>
      <c r="Q8" s="14"/>
      <c r="R8" s="14"/>
      <c r="S8" s="14"/>
      <c r="T8" s="14"/>
      <c r="U8" s="14"/>
      <c r="V8" s="14"/>
      <c r="W8" s="14"/>
      <c r="X8" s="14"/>
    </row>
    <row r="9" spans="1:24" ht="19" customHeight="1" x14ac:dyDescent="0.2">
      <c r="A9" s="196" t="s">
        <v>164</v>
      </c>
      <c r="B9" s="14">
        <v>1</v>
      </c>
      <c r="C9" s="14">
        <v>0</v>
      </c>
      <c r="D9" s="14">
        <v>0</v>
      </c>
      <c r="E9" s="14"/>
      <c r="F9" s="14"/>
      <c r="G9" s="14"/>
      <c r="H9" s="14"/>
      <c r="I9" s="14">
        <v>1</v>
      </c>
      <c r="J9" s="14"/>
      <c r="K9" s="14"/>
      <c r="L9" s="14"/>
      <c r="M9" s="14"/>
      <c r="N9" s="14"/>
      <c r="O9" s="14"/>
      <c r="P9" s="14"/>
      <c r="Q9" s="14"/>
      <c r="R9" s="14"/>
      <c r="S9" s="14"/>
      <c r="T9" s="14"/>
      <c r="U9" s="14"/>
      <c r="V9" s="14"/>
      <c r="W9" s="14"/>
      <c r="X9" s="14"/>
    </row>
    <row r="10" spans="1:24" ht="19" customHeight="1" x14ac:dyDescent="0.2">
      <c r="A10" s="38"/>
      <c r="B10" s="14"/>
      <c r="C10" s="14"/>
      <c r="D10" s="14"/>
      <c r="E10" s="14"/>
      <c r="F10" s="14"/>
      <c r="G10" s="14"/>
      <c r="H10" s="14"/>
      <c r="I10" s="14"/>
      <c r="J10" s="14"/>
      <c r="K10" s="14"/>
      <c r="L10" s="14"/>
      <c r="M10" s="14"/>
      <c r="N10" s="14"/>
      <c r="O10" s="14"/>
      <c r="P10" s="14"/>
      <c r="Q10" s="14"/>
      <c r="R10" s="14"/>
      <c r="S10" s="14"/>
      <c r="T10" s="14"/>
      <c r="U10" s="14"/>
      <c r="V10" s="14"/>
      <c r="W10" s="14"/>
      <c r="X10" s="14"/>
    </row>
    <row r="11" spans="1:24" ht="19" customHeight="1" x14ac:dyDescent="0.2">
      <c r="A11" s="38"/>
      <c r="B11" s="14"/>
      <c r="C11" s="14"/>
      <c r="D11" s="14"/>
      <c r="E11" s="14"/>
      <c r="F11" s="14"/>
      <c r="G11" s="14"/>
      <c r="H11" s="14"/>
      <c r="I11" s="14"/>
      <c r="J11" s="14"/>
      <c r="K11" s="14"/>
      <c r="L11" s="14"/>
      <c r="M11" s="14"/>
      <c r="N11" s="14"/>
      <c r="O11" s="14"/>
      <c r="P11" s="14"/>
      <c r="Q11" s="14"/>
      <c r="R11" s="14"/>
      <c r="S11" s="14"/>
      <c r="T11" s="14"/>
      <c r="U11" s="14"/>
      <c r="V11" s="14"/>
      <c r="W11" s="14"/>
      <c r="X11" s="14"/>
    </row>
    <row r="12" spans="1:24" ht="19" customHeight="1" x14ac:dyDescent="0.2">
      <c r="A12" s="38"/>
      <c r="B12" s="14"/>
      <c r="C12" s="14"/>
      <c r="D12" s="14"/>
      <c r="E12" s="14"/>
      <c r="F12" s="14"/>
      <c r="G12" s="14"/>
      <c r="H12" s="14"/>
      <c r="I12" s="14"/>
      <c r="J12" s="14"/>
      <c r="K12" s="14"/>
      <c r="L12" s="14"/>
      <c r="M12" s="14"/>
      <c r="N12" s="14"/>
      <c r="O12" s="14"/>
      <c r="P12" s="14"/>
      <c r="Q12" s="14"/>
      <c r="R12" s="14"/>
      <c r="S12" s="14"/>
      <c r="T12" s="14"/>
      <c r="U12" s="14"/>
      <c r="V12" s="14"/>
      <c r="W12" s="14"/>
      <c r="X12" s="14"/>
    </row>
    <row r="13" spans="1:24" ht="19" customHeight="1" x14ac:dyDescent="0.2">
      <c r="A13" s="38"/>
      <c r="B13" s="14"/>
      <c r="C13" s="14"/>
      <c r="D13" s="14"/>
      <c r="E13" s="14"/>
      <c r="F13" s="14"/>
      <c r="G13" s="14"/>
      <c r="H13" s="14"/>
      <c r="I13" s="14"/>
      <c r="J13" s="14"/>
      <c r="K13" s="14"/>
      <c r="L13" s="14"/>
      <c r="M13" s="14"/>
      <c r="N13" s="14"/>
      <c r="O13" s="14"/>
      <c r="P13" s="14"/>
      <c r="Q13" s="14"/>
      <c r="R13" s="14"/>
      <c r="S13" s="14"/>
      <c r="T13" s="14"/>
      <c r="U13" s="14"/>
      <c r="V13" s="14"/>
      <c r="W13" s="14"/>
      <c r="X13" s="14"/>
    </row>
    <row r="14" spans="1:24" ht="19" customHeight="1" x14ac:dyDescent="0.2">
      <c r="A14" s="38"/>
      <c r="B14" s="14"/>
      <c r="C14" s="14"/>
      <c r="D14" s="14"/>
      <c r="E14" s="14"/>
      <c r="F14" s="14"/>
      <c r="G14" s="14"/>
      <c r="H14" s="14"/>
      <c r="I14" s="14"/>
      <c r="J14" s="14"/>
      <c r="K14" s="14"/>
      <c r="L14" s="14"/>
      <c r="M14" s="14"/>
      <c r="N14" s="14"/>
      <c r="O14" s="14"/>
      <c r="P14" s="14"/>
      <c r="Q14" s="14"/>
      <c r="R14" s="14"/>
      <c r="S14" s="14"/>
      <c r="T14" s="14"/>
      <c r="U14" s="14"/>
      <c r="V14" s="14"/>
      <c r="W14" s="14"/>
      <c r="X14" s="14"/>
    </row>
    <row r="15" spans="1:24" ht="19" customHeight="1" x14ac:dyDescent="0.2">
      <c r="A15" s="38"/>
      <c r="B15" s="14"/>
      <c r="C15" s="14"/>
      <c r="D15" s="14"/>
      <c r="E15" s="14"/>
      <c r="F15" s="14"/>
      <c r="G15" s="14"/>
      <c r="H15" s="14"/>
      <c r="I15" s="14"/>
      <c r="J15" s="14"/>
      <c r="K15" s="14"/>
      <c r="L15" s="14"/>
      <c r="M15" s="14"/>
      <c r="N15" s="14"/>
      <c r="O15" s="14"/>
      <c r="P15" s="14"/>
      <c r="Q15" s="14"/>
      <c r="R15" s="14"/>
      <c r="S15" s="14"/>
      <c r="T15" s="14"/>
      <c r="U15" s="14"/>
      <c r="V15" s="14"/>
      <c r="W15" s="14"/>
      <c r="X15" s="14"/>
    </row>
    <row r="16" spans="1:24" ht="19" customHeight="1" x14ac:dyDescent="0.2">
      <c r="A16" s="38"/>
      <c r="B16" s="14"/>
      <c r="C16" s="14"/>
      <c r="D16" s="14"/>
      <c r="E16" s="14"/>
      <c r="F16" s="14"/>
      <c r="G16" s="14"/>
      <c r="H16" s="14"/>
      <c r="I16" s="14"/>
      <c r="J16" s="14"/>
      <c r="K16" s="14"/>
      <c r="L16" s="14"/>
      <c r="M16" s="14"/>
      <c r="N16" s="14"/>
      <c r="O16" s="14"/>
      <c r="P16" s="14"/>
      <c r="Q16" s="14"/>
      <c r="R16" s="14"/>
      <c r="S16" s="14"/>
      <c r="T16" s="14"/>
      <c r="U16" s="14"/>
      <c r="V16" s="14"/>
      <c r="W16" s="14"/>
      <c r="X16" s="14"/>
    </row>
    <row r="17" spans="1:24" ht="19" customHeight="1" x14ac:dyDescent="0.2">
      <c r="A17" s="38"/>
      <c r="B17" s="14"/>
      <c r="C17" s="14"/>
      <c r="D17" s="14"/>
      <c r="E17" s="14"/>
      <c r="F17" s="14"/>
      <c r="G17" s="14"/>
      <c r="H17" s="14"/>
      <c r="I17" s="14"/>
      <c r="J17" s="14"/>
      <c r="K17" s="14"/>
      <c r="L17" s="14"/>
      <c r="M17" s="14"/>
      <c r="N17" s="14"/>
      <c r="O17" s="14"/>
      <c r="P17" s="14"/>
      <c r="Q17" s="14"/>
      <c r="R17" s="14"/>
      <c r="S17" s="14"/>
      <c r="T17" s="14"/>
      <c r="U17" s="14"/>
      <c r="V17" s="14"/>
      <c r="W17" s="14"/>
      <c r="X17" s="14"/>
    </row>
    <row r="18" spans="1:24" ht="19" customHeight="1" x14ac:dyDescent="0.2">
      <c r="A18" s="38"/>
      <c r="B18" s="14"/>
      <c r="C18" s="14"/>
      <c r="D18" s="14"/>
      <c r="E18" s="14"/>
      <c r="F18" s="14"/>
      <c r="G18" s="14"/>
      <c r="H18" s="14"/>
      <c r="I18" s="14"/>
      <c r="J18" s="14"/>
      <c r="K18" s="14"/>
      <c r="L18" s="14"/>
      <c r="M18" s="14"/>
      <c r="N18" s="14"/>
      <c r="O18" s="14"/>
      <c r="P18" s="14"/>
      <c r="Q18" s="14"/>
      <c r="R18" s="14"/>
      <c r="S18" s="14"/>
      <c r="T18" s="14"/>
      <c r="U18" s="14"/>
      <c r="V18" s="14"/>
      <c r="W18" s="14"/>
      <c r="X18" s="14"/>
    </row>
    <row r="19" spans="1:24" ht="19" customHeight="1" x14ac:dyDescent="0.2">
      <c r="A19" s="38"/>
      <c r="B19" s="14"/>
      <c r="C19" s="14"/>
      <c r="D19" s="14"/>
      <c r="E19" s="14"/>
      <c r="F19" s="14"/>
      <c r="G19" s="14"/>
      <c r="H19" s="14"/>
      <c r="I19" s="14"/>
      <c r="J19" s="14"/>
      <c r="K19" s="14"/>
      <c r="L19" s="14"/>
      <c r="M19" s="14"/>
      <c r="N19" s="14"/>
      <c r="O19" s="14"/>
      <c r="P19" s="14"/>
      <c r="Q19" s="14"/>
      <c r="R19" s="14"/>
      <c r="S19" s="14"/>
      <c r="T19" s="14"/>
      <c r="U19" s="14"/>
      <c r="V19" s="14"/>
      <c r="W19" s="14"/>
      <c r="X19" s="14"/>
    </row>
    <row r="20" spans="1:24" ht="19" customHeight="1" x14ac:dyDescent="0.2">
      <c r="A20" s="38"/>
      <c r="B20" s="14"/>
      <c r="C20" s="14"/>
      <c r="D20" s="14"/>
      <c r="E20" s="14"/>
      <c r="F20" s="14"/>
      <c r="G20" s="14"/>
      <c r="H20" s="14"/>
      <c r="I20" s="14"/>
      <c r="J20" s="14"/>
      <c r="K20" s="14"/>
      <c r="L20" s="14"/>
      <c r="M20" s="14"/>
      <c r="N20" s="14"/>
      <c r="O20" s="14"/>
      <c r="P20" s="14"/>
      <c r="Q20" s="14"/>
      <c r="R20" s="14"/>
      <c r="S20" s="14"/>
      <c r="T20" s="14"/>
      <c r="U20" s="14"/>
      <c r="V20" s="14"/>
      <c r="W20" s="14"/>
      <c r="X20" s="14"/>
    </row>
    <row r="21" spans="1:24" ht="19" customHeight="1" x14ac:dyDescent="0.2">
      <c r="A21" s="38"/>
      <c r="B21" s="14"/>
      <c r="C21" s="14"/>
      <c r="D21" s="14"/>
      <c r="E21" s="14"/>
      <c r="F21" s="14"/>
      <c r="G21" s="14"/>
      <c r="H21" s="14"/>
      <c r="I21" s="14"/>
      <c r="J21" s="14"/>
      <c r="K21" s="14"/>
      <c r="L21" s="14"/>
      <c r="M21" s="14"/>
      <c r="N21" s="14"/>
      <c r="O21" s="14"/>
      <c r="P21" s="14"/>
      <c r="Q21" s="14"/>
      <c r="R21" s="14"/>
      <c r="S21" s="14"/>
      <c r="T21" s="14"/>
      <c r="U21" s="14"/>
      <c r="V21" s="14"/>
      <c r="W21" s="14"/>
      <c r="X21" s="14"/>
    </row>
    <row r="22" spans="1:24" ht="19" customHeight="1" x14ac:dyDescent="0.2">
      <c r="A22" s="38"/>
      <c r="B22" s="14"/>
      <c r="C22" s="14"/>
      <c r="D22" s="14"/>
      <c r="E22" s="14"/>
      <c r="F22" s="14"/>
      <c r="G22" s="14"/>
      <c r="H22" s="14"/>
      <c r="I22" s="14"/>
      <c r="J22" s="14"/>
      <c r="K22" s="14"/>
      <c r="L22" s="14"/>
      <c r="M22" s="14"/>
      <c r="N22" s="14"/>
      <c r="O22" s="14"/>
      <c r="P22" s="14"/>
      <c r="Q22" s="14"/>
      <c r="R22" s="14"/>
      <c r="S22" s="14"/>
      <c r="T22" s="14"/>
      <c r="U22" s="14"/>
      <c r="V22" s="14"/>
      <c r="W22" s="14"/>
      <c r="X22" s="14"/>
    </row>
    <row r="23" spans="1:24" ht="19" customHeight="1" x14ac:dyDescent="0.2">
      <c r="A23" s="38"/>
      <c r="B23" s="14"/>
      <c r="C23" s="14"/>
      <c r="D23" s="14"/>
      <c r="E23" s="14"/>
      <c r="F23" s="14"/>
      <c r="G23" s="14"/>
      <c r="H23" s="14"/>
      <c r="I23" s="14"/>
      <c r="J23" s="14"/>
      <c r="K23" s="14"/>
      <c r="L23" s="14"/>
      <c r="M23" s="14"/>
      <c r="N23" s="14"/>
      <c r="O23" s="14"/>
      <c r="P23" s="14"/>
      <c r="Q23" s="14"/>
      <c r="R23" s="14"/>
      <c r="S23" s="14"/>
      <c r="T23" s="14"/>
      <c r="U23" s="14"/>
      <c r="V23" s="14"/>
      <c r="W23" s="14"/>
      <c r="X23" s="14"/>
    </row>
    <row r="24" spans="1:24" ht="19" customHeight="1" x14ac:dyDescent="0.2">
      <c r="A24" s="38"/>
      <c r="B24" s="14"/>
      <c r="C24" s="14"/>
      <c r="D24" s="14"/>
      <c r="E24" s="14"/>
      <c r="F24" s="14"/>
      <c r="G24" s="14"/>
      <c r="H24" s="14"/>
      <c r="I24" s="14"/>
      <c r="J24" s="14"/>
      <c r="K24" s="14"/>
      <c r="L24" s="14"/>
      <c r="M24" s="14"/>
      <c r="N24" s="14"/>
      <c r="O24" s="14"/>
      <c r="P24" s="14"/>
      <c r="Q24" s="14"/>
      <c r="R24" s="14"/>
      <c r="S24" s="14"/>
      <c r="T24" s="14"/>
      <c r="U24" s="14"/>
      <c r="V24" s="14"/>
      <c r="W24" s="14"/>
      <c r="X24" s="14"/>
    </row>
    <row r="25" spans="1:24" ht="19" customHeight="1" x14ac:dyDescent="0.2">
      <c r="A25" s="22"/>
      <c r="B25" s="23"/>
      <c r="C25" s="23"/>
      <c r="D25" s="23"/>
      <c r="E25" s="23"/>
      <c r="F25" s="23"/>
      <c r="G25" s="23"/>
      <c r="H25" s="23"/>
      <c r="I25" s="23"/>
      <c r="J25" s="23"/>
      <c r="K25" s="23"/>
      <c r="L25" s="23"/>
      <c r="M25" s="23"/>
      <c r="N25" s="23"/>
      <c r="O25" s="24"/>
      <c r="P25" s="24"/>
      <c r="Q25" s="24"/>
      <c r="R25" s="23"/>
      <c r="S25" s="23"/>
      <c r="T25" s="23"/>
      <c r="U25" s="23"/>
      <c r="V25" s="23"/>
      <c r="W25" s="23"/>
      <c r="X25" s="25"/>
    </row>
    <row r="26" spans="1:24" ht="17" customHeight="1" x14ac:dyDescent="0.2">
      <c r="A26" s="26" t="s">
        <v>31</v>
      </c>
      <c r="B26" s="20">
        <f>SUM(B4:B25)</f>
        <v>3</v>
      </c>
      <c r="C26" s="20">
        <f>SUM(C4:C25)</f>
        <v>2</v>
      </c>
      <c r="D26" s="55"/>
      <c r="E26" s="20">
        <f t="shared" ref="E26:N26" si="0">SUM(E4:E25)</f>
        <v>0</v>
      </c>
      <c r="F26" s="20">
        <f t="shared" si="0"/>
        <v>0</v>
      </c>
      <c r="G26" s="20">
        <f t="shared" si="0"/>
        <v>0</v>
      </c>
      <c r="H26" s="20">
        <f t="shared" si="0"/>
        <v>1</v>
      </c>
      <c r="I26" s="20">
        <f t="shared" si="0"/>
        <v>3</v>
      </c>
      <c r="J26" s="20">
        <f t="shared" si="0"/>
        <v>4</v>
      </c>
      <c r="K26" s="20">
        <f t="shared" si="0"/>
        <v>0</v>
      </c>
      <c r="L26" s="20">
        <f t="shared" si="0"/>
        <v>0</v>
      </c>
      <c r="M26" s="20">
        <f t="shared" si="0"/>
        <v>0</v>
      </c>
      <c r="N26" s="20">
        <f t="shared" si="0"/>
        <v>0</v>
      </c>
      <c r="O26" s="27">
        <f>(D26+J26+K26+N26)/(B26+J26+K26)</f>
        <v>0.5714285714285714</v>
      </c>
      <c r="P26" s="27">
        <f>($D26+$E26+($F26*2)+(G26*3))/$B26</f>
        <v>0</v>
      </c>
      <c r="Q26" s="27">
        <f>D26/B26</f>
        <v>0</v>
      </c>
      <c r="R26" s="20">
        <f>SUM(R4:R25)</f>
        <v>0</v>
      </c>
      <c r="S26" s="20">
        <f>SUM(S4:S25)</f>
        <v>0</v>
      </c>
      <c r="T26" s="20">
        <f>SUM(T4:T25)</f>
        <v>0</v>
      </c>
      <c r="U26" s="20">
        <f>SUM(U4:U25)</f>
        <v>0</v>
      </c>
      <c r="V26" s="20">
        <f>SUM(V4:V25)</f>
        <v>1</v>
      </c>
      <c r="W26" s="27">
        <f>(U26+V26)/(T26+U26+V26)</f>
        <v>1</v>
      </c>
      <c r="X26" s="27" t="e">
        <f>(D26-G26)/(B26-I26-G26+M26)</f>
        <v>#DIV/0!</v>
      </c>
    </row>
    <row r="27" spans="1:24" ht="19" customHeight="1" x14ac:dyDescent="0.2">
      <c r="A27" s="28"/>
      <c r="B27" s="13"/>
      <c r="C27" s="13"/>
      <c r="D27" s="13"/>
      <c r="E27" s="13"/>
      <c r="F27" s="13"/>
      <c r="G27" s="13"/>
      <c r="H27" s="13"/>
      <c r="I27" s="13"/>
      <c r="J27" s="13"/>
      <c r="K27" s="13"/>
      <c r="L27" s="13"/>
      <c r="M27" s="13"/>
      <c r="N27" s="13"/>
      <c r="O27" s="13"/>
      <c r="P27" s="13"/>
      <c r="Q27" s="13"/>
      <c r="R27" s="13"/>
      <c r="S27" s="13"/>
      <c r="T27" s="13"/>
      <c r="U27" s="13"/>
      <c r="V27" s="13"/>
      <c r="W27" s="14"/>
      <c r="X27" s="14"/>
    </row>
    <row r="28" spans="1:24" ht="19" customHeight="1" x14ac:dyDescent="0.2">
      <c r="A28" s="28"/>
      <c r="B28" s="13"/>
      <c r="C28" s="13"/>
      <c r="D28" s="13"/>
      <c r="E28" s="13"/>
      <c r="F28" s="13"/>
      <c r="G28" s="13"/>
      <c r="H28" s="13"/>
      <c r="I28" s="13"/>
      <c r="J28" s="13"/>
      <c r="K28" s="13"/>
      <c r="L28" s="13"/>
      <c r="M28" s="13"/>
      <c r="N28" s="13"/>
      <c r="O28" s="13"/>
      <c r="P28" s="13"/>
      <c r="Q28" s="13"/>
      <c r="R28" s="13"/>
      <c r="S28" s="13"/>
      <c r="T28" s="13"/>
      <c r="U28" s="13"/>
      <c r="V28" s="13"/>
      <c r="W28" s="14"/>
      <c r="X28" s="14"/>
    </row>
    <row r="29" spans="1:24" ht="19" customHeight="1" x14ac:dyDescent="0.2">
      <c r="A29" s="38"/>
      <c r="B29" s="14"/>
      <c r="C29" s="14"/>
      <c r="D29" s="14"/>
      <c r="E29" s="14"/>
      <c r="F29" s="14"/>
      <c r="G29" s="14"/>
      <c r="H29" s="14"/>
      <c r="I29" s="14"/>
      <c r="J29" s="14"/>
      <c r="K29" s="14"/>
      <c r="L29" s="14"/>
      <c r="M29" s="14"/>
      <c r="N29" s="14"/>
      <c r="O29" s="14"/>
      <c r="P29" s="14"/>
      <c r="Q29" s="14"/>
      <c r="R29" s="14"/>
      <c r="S29" s="14"/>
      <c r="T29" s="14"/>
      <c r="U29" s="14"/>
      <c r="V29" s="14"/>
      <c r="W29" s="14"/>
      <c r="X29" s="14"/>
    </row>
    <row r="30" spans="1:24" ht="19" customHeight="1" x14ac:dyDescent="0.2">
      <c r="A30" s="38"/>
      <c r="B30" s="14"/>
      <c r="C30" s="14"/>
      <c r="D30" s="14"/>
      <c r="E30" s="14"/>
      <c r="F30" s="14"/>
      <c r="G30" s="14"/>
      <c r="H30" s="14"/>
      <c r="I30" s="14"/>
      <c r="J30" s="14"/>
      <c r="K30" s="14"/>
      <c r="L30" s="14"/>
      <c r="M30" s="14"/>
      <c r="N30" s="14"/>
      <c r="O30" s="14"/>
      <c r="P30" s="14"/>
      <c r="Q30" s="14"/>
      <c r="R30" s="14"/>
      <c r="S30" s="14"/>
      <c r="T30" s="14"/>
      <c r="U30" s="14"/>
      <c r="V30" s="14"/>
      <c r="W30" s="14"/>
      <c r="X30" s="14"/>
    </row>
    <row r="31" spans="1:24" ht="21" customHeight="1" x14ac:dyDescent="0.2">
      <c r="A31" s="56"/>
      <c r="B31" s="11"/>
      <c r="C31" s="11"/>
      <c r="D31" s="11"/>
      <c r="E31" s="11"/>
      <c r="F31" s="11"/>
      <c r="G31" s="11"/>
      <c r="H31" s="11"/>
      <c r="I31" s="11"/>
      <c r="J31" s="11"/>
      <c r="K31" s="11"/>
      <c r="L31" s="11"/>
      <c r="M31" s="11"/>
      <c r="N31" s="11"/>
      <c r="O31" s="11"/>
      <c r="P31" s="11"/>
      <c r="Q31" s="11"/>
      <c r="R31" s="11"/>
      <c r="S31" s="11"/>
      <c r="T31" s="11"/>
      <c r="U31" s="13"/>
      <c r="V31" s="13"/>
      <c r="W31" s="14"/>
      <c r="X31" s="14"/>
    </row>
    <row r="32" spans="1:24" ht="22" customHeight="1" x14ac:dyDescent="0.2">
      <c r="A32" s="49" t="s">
        <v>129</v>
      </c>
      <c r="B32" s="14"/>
      <c r="C32" s="14"/>
      <c r="D32" s="14"/>
      <c r="E32" s="31"/>
      <c r="F32" s="14"/>
      <c r="G32" s="14"/>
      <c r="H32" s="14"/>
      <c r="I32" s="14"/>
      <c r="J32" s="14"/>
      <c r="K32" s="14"/>
      <c r="L32" s="14"/>
      <c r="M32" s="14"/>
      <c r="N32" s="14"/>
      <c r="O32" s="14"/>
      <c r="P32" s="14"/>
      <c r="Q32" s="14"/>
      <c r="R32" s="14"/>
      <c r="S32" s="14"/>
      <c r="T32" s="14"/>
      <c r="U32" s="13"/>
      <c r="V32" s="13"/>
      <c r="W32" s="14"/>
      <c r="X32" s="14"/>
    </row>
    <row r="33" spans="1:24" ht="28.25" customHeight="1" x14ac:dyDescent="0.2">
      <c r="A33" s="15" t="s">
        <v>6</v>
      </c>
      <c r="B33" s="16" t="s">
        <v>7</v>
      </c>
      <c r="C33" s="16" t="s">
        <v>8</v>
      </c>
      <c r="D33" s="16" t="s">
        <v>9</v>
      </c>
      <c r="E33" s="16" t="s">
        <v>10</v>
      </c>
      <c r="F33" s="16" t="s">
        <v>11</v>
      </c>
      <c r="G33" s="16" t="s">
        <v>12</v>
      </c>
      <c r="H33" s="16" t="s">
        <v>13</v>
      </c>
      <c r="I33" s="16" t="s">
        <v>14</v>
      </c>
      <c r="J33" s="16" t="s">
        <v>15</v>
      </c>
      <c r="K33" s="16" t="s">
        <v>16</v>
      </c>
      <c r="L33" s="16" t="s">
        <v>17</v>
      </c>
      <c r="M33" s="16" t="s">
        <v>18</v>
      </c>
      <c r="N33" s="16" t="s">
        <v>19</v>
      </c>
      <c r="O33" s="16" t="s">
        <v>20</v>
      </c>
      <c r="P33" s="17" t="s">
        <v>21</v>
      </c>
      <c r="Q33" s="16" t="s">
        <v>22</v>
      </c>
      <c r="R33" s="16" t="s">
        <v>23</v>
      </c>
      <c r="S33" s="16" t="s">
        <v>24</v>
      </c>
      <c r="T33" s="16" t="s">
        <v>25</v>
      </c>
      <c r="U33" s="16" t="s">
        <v>26</v>
      </c>
      <c r="V33" s="16" t="s">
        <v>27</v>
      </c>
      <c r="W33" s="17" t="s">
        <v>28</v>
      </c>
      <c r="X33" s="48" t="s">
        <v>29</v>
      </c>
    </row>
    <row r="34" spans="1:24" ht="19" customHeight="1" x14ac:dyDescent="0.2">
      <c r="A34" s="132" t="s">
        <v>137</v>
      </c>
      <c r="B34" s="19">
        <v>0</v>
      </c>
      <c r="C34" s="19">
        <v>0</v>
      </c>
      <c r="D34" s="19">
        <v>0</v>
      </c>
      <c r="E34" s="19">
        <v>0</v>
      </c>
      <c r="F34" s="19">
        <v>0</v>
      </c>
      <c r="G34" s="19">
        <v>0</v>
      </c>
      <c r="H34" s="19">
        <v>0</v>
      </c>
      <c r="I34" s="19">
        <v>0</v>
      </c>
      <c r="J34" s="19">
        <v>0</v>
      </c>
      <c r="K34" s="19">
        <v>1</v>
      </c>
      <c r="L34" s="19">
        <v>0</v>
      </c>
      <c r="M34" s="19">
        <v>0</v>
      </c>
      <c r="N34" s="19">
        <v>0</v>
      </c>
      <c r="O34" s="19"/>
      <c r="P34" s="19"/>
      <c r="Q34" s="19"/>
      <c r="R34" s="19"/>
      <c r="S34" s="19"/>
      <c r="T34" s="19"/>
      <c r="U34" s="19"/>
      <c r="V34" s="19"/>
      <c r="W34" s="35"/>
      <c r="X34" s="19"/>
    </row>
    <row r="35" spans="1:24" ht="19" customHeight="1" x14ac:dyDescent="0.2">
      <c r="A35" s="129" t="s">
        <v>161</v>
      </c>
      <c r="B35" s="14"/>
      <c r="C35" s="14"/>
      <c r="D35" s="14"/>
      <c r="E35" s="14"/>
      <c r="F35" s="14"/>
      <c r="G35" s="14"/>
      <c r="H35" s="14"/>
      <c r="I35" s="14"/>
      <c r="J35" s="14"/>
      <c r="K35" s="14"/>
      <c r="L35" s="14"/>
      <c r="M35" s="14"/>
      <c r="N35" s="14"/>
      <c r="O35" s="14"/>
      <c r="P35" s="14"/>
      <c r="Q35" s="14"/>
      <c r="R35" s="14"/>
      <c r="S35" s="14"/>
      <c r="T35" s="14"/>
      <c r="U35" s="14">
        <v>1</v>
      </c>
      <c r="V35" s="14"/>
      <c r="W35" s="13"/>
      <c r="X35" s="14"/>
    </row>
    <row r="36" spans="1:24" ht="19" customHeight="1" x14ac:dyDescent="0.2">
      <c r="A36" s="9"/>
      <c r="B36" s="14"/>
      <c r="C36" s="14"/>
      <c r="D36" s="14"/>
      <c r="E36" s="14"/>
      <c r="F36" s="14"/>
      <c r="G36" s="14"/>
      <c r="H36" s="14"/>
      <c r="I36" s="14"/>
      <c r="J36" s="14"/>
      <c r="K36" s="14"/>
      <c r="L36" s="14"/>
      <c r="M36" s="14"/>
      <c r="N36" s="14"/>
      <c r="O36" s="14"/>
      <c r="P36" s="14"/>
      <c r="Q36" s="14"/>
      <c r="R36" s="14"/>
      <c r="S36" s="14"/>
      <c r="T36" s="14"/>
      <c r="U36" s="14"/>
      <c r="V36" s="14"/>
      <c r="W36" s="13"/>
      <c r="X36" s="14"/>
    </row>
    <row r="37" spans="1:24" ht="19" customHeight="1" x14ac:dyDescent="0.2">
      <c r="A37" s="9"/>
      <c r="B37" s="14"/>
      <c r="C37" s="14"/>
      <c r="D37" s="14"/>
      <c r="E37" s="14"/>
      <c r="F37" s="14"/>
      <c r="G37" s="14"/>
      <c r="H37" s="14"/>
      <c r="I37" s="14"/>
      <c r="J37" s="14"/>
      <c r="K37" s="14"/>
      <c r="L37" s="14"/>
      <c r="M37" s="14"/>
      <c r="N37" s="14"/>
      <c r="O37" s="14"/>
      <c r="P37" s="14"/>
      <c r="Q37" s="14"/>
      <c r="R37" s="14"/>
      <c r="S37" s="14"/>
      <c r="T37" s="14"/>
      <c r="U37" s="14"/>
      <c r="V37" s="14"/>
      <c r="W37" s="13"/>
      <c r="X37" s="14"/>
    </row>
    <row r="38" spans="1:24" ht="19" customHeight="1" x14ac:dyDescent="0.2">
      <c r="A38" s="9"/>
      <c r="B38" s="14"/>
      <c r="C38" s="14"/>
      <c r="D38" s="14"/>
      <c r="E38" s="14"/>
      <c r="F38" s="14"/>
      <c r="G38" s="14"/>
      <c r="H38" s="14"/>
      <c r="I38" s="14"/>
      <c r="J38" s="14"/>
      <c r="K38" s="14"/>
      <c r="L38" s="14"/>
      <c r="M38" s="14"/>
      <c r="N38" s="14"/>
      <c r="O38" s="14"/>
      <c r="P38" s="14"/>
      <c r="Q38" s="14"/>
      <c r="R38" s="14"/>
      <c r="S38" s="14"/>
      <c r="T38" s="14"/>
      <c r="U38" s="14"/>
      <c r="V38" s="14"/>
      <c r="W38" s="13"/>
      <c r="X38" s="14"/>
    </row>
    <row r="39" spans="1:24" ht="19"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3"/>
      <c r="X39" s="14"/>
    </row>
    <row r="40" spans="1:24" ht="19" customHeight="1" x14ac:dyDescent="0.2">
      <c r="A40" s="14"/>
      <c r="B40" s="14"/>
      <c r="C40" s="14"/>
      <c r="D40" s="14"/>
      <c r="E40" s="14"/>
      <c r="F40" s="14"/>
      <c r="G40" s="14"/>
      <c r="H40" s="14"/>
      <c r="I40" s="14"/>
      <c r="J40" s="14"/>
      <c r="K40" s="14"/>
      <c r="L40" s="14"/>
      <c r="M40" s="14"/>
      <c r="N40" s="14"/>
      <c r="O40" s="14"/>
      <c r="P40" s="14"/>
      <c r="Q40" s="14"/>
      <c r="R40" s="14"/>
      <c r="S40" s="14"/>
      <c r="T40" s="14"/>
      <c r="U40" s="14"/>
      <c r="V40" s="14"/>
      <c r="W40" s="13"/>
      <c r="X40" s="14"/>
    </row>
    <row r="41" spans="1:24" ht="19" customHeight="1" x14ac:dyDescent="0.2">
      <c r="A41" s="14"/>
      <c r="B41" s="14"/>
      <c r="C41" s="14"/>
      <c r="D41" s="14"/>
      <c r="E41" s="14"/>
      <c r="F41" s="14"/>
      <c r="G41" s="14"/>
      <c r="H41" s="14"/>
      <c r="I41" s="14"/>
      <c r="J41" s="14"/>
      <c r="K41" s="14"/>
      <c r="L41" s="14"/>
      <c r="M41" s="14"/>
      <c r="N41" s="14"/>
      <c r="O41" s="14"/>
      <c r="P41" s="14"/>
      <c r="Q41" s="14"/>
      <c r="R41" s="14"/>
      <c r="S41" s="14"/>
      <c r="T41" s="14"/>
      <c r="U41" s="14"/>
      <c r="V41" s="14"/>
      <c r="W41" s="13"/>
      <c r="X41" s="14"/>
    </row>
    <row r="42" spans="1:24" ht="19" customHeight="1" x14ac:dyDescent="0.2">
      <c r="A42" s="9"/>
      <c r="B42" s="13"/>
      <c r="C42" s="13"/>
      <c r="D42" s="13"/>
      <c r="E42" s="13"/>
      <c r="F42" s="13"/>
      <c r="G42" s="13"/>
      <c r="H42" s="13"/>
      <c r="I42" s="13"/>
      <c r="J42" s="13"/>
      <c r="K42" s="13"/>
      <c r="L42" s="13"/>
      <c r="M42" s="13"/>
      <c r="N42" s="13"/>
      <c r="O42" s="41"/>
      <c r="P42" s="41"/>
      <c r="Q42" s="41"/>
      <c r="R42" s="13"/>
      <c r="S42" s="13"/>
      <c r="T42" s="13"/>
      <c r="U42" s="13"/>
      <c r="V42" s="13"/>
      <c r="W42" s="13"/>
      <c r="X42" s="14"/>
    </row>
    <row r="43" spans="1:24" ht="19" customHeight="1" x14ac:dyDescent="0.2">
      <c r="A43" s="9"/>
      <c r="B43" s="13"/>
      <c r="C43" s="13"/>
      <c r="D43" s="13"/>
      <c r="E43" s="13"/>
      <c r="F43" s="13"/>
      <c r="G43" s="13"/>
      <c r="H43" s="13"/>
      <c r="I43" s="13"/>
      <c r="J43" s="13"/>
      <c r="K43" s="13"/>
      <c r="L43" s="13"/>
      <c r="M43" s="13"/>
      <c r="N43" s="13"/>
      <c r="O43" s="41"/>
      <c r="P43" s="41"/>
      <c r="Q43" s="41"/>
      <c r="R43" s="13"/>
      <c r="S43" s="13"/>
      <c r="T43" s="13"/>
      <c r="U43" s="13"/>
      <c r="V43" s="13"/>
      <c r="W43" s="13"/>
      <c r="X43" s="14"/>
    </row>
    <row r="44" spans="1:24" ht="19" customHeight="1" x14ac:dyDescent="0.2">
      <c r="A44" s="9"/>
      <c r="B44" s="13"/>
      <c r="C44" s="13"/>
      <c r="D44" s="13"/>
      <c r="E44" s="13"/>
      <c r="F44" s="13"/>
      <c r="G44" s="13"/>
      <c r="H44" s="13"/>
      <c r="I44" s="13"/>
      <c r="J44" s="13"/>
      <c r="K44" s="13"/>
      <c r="L44" s="13"/>
      <c r="M44" s="13"/>
      <c r="N44" s="13"/>
      <c r="O44" s="41"/>
      <c r="P44" s="41"/>
      <c r="Q44" s="41"/>
      <c r="R44" s="13"/>
      <c r="S44" s="13"/>
      <c r="T44" s="13"/>
      <c r="U44" s="13"/>
      <c r="V44" s="13"/>
      <c r="W44" s="13"/>
      <c r="X44" s="14"/>
    </row>
    <row r="45" spans="1:24" ht="19" customHeight="1" x14ac:dyDescent="0.2">
      <c r="A45" s="9"/>
      <c r="B45" s="13"/>
      <c r="C45" s="13"/>
      <c r="D45" s="13"/>
      <c r="E45" s="13"/>
      <c r="F45" s="13"/>
      <c r="G45" s="13"/>
      <c r="H45" s="13"/>
      <c r="I45" s="13"/>
      <c r="J45" s="13"/>
      <c r="K45" s="13"/>
      <c r="L45" s="13"/>
      <c r="M45" s="13"/>
      <c r="N45" s="13"/>
      <c r="O45" s="41"/>
      <c r="P45" s="41"/>
      <c r="Q45" s="41"/>
      <c r="R45" s="13"/>
      <c r="S45" s="13"/>
      <c r="T45" s="13"/>
      <c r="U45" s="13"/>
      <c r="V45" s="13"/>
      <c r="W45" s="13"/>
      <c r="X45" s="14"/>
    </row>
    <row r="46" spans="1:24" ht="19" customHeight="1" x14ac:dyDescent="0.2">
      <c r="A46" s="9"/>
      <c r="B46" s="13"/>
      <c r="C46" s="13"/>
      <c r="D46" s="13"/>
      <c r="E46" s="13"/>
      <c r="F46" s="13"/>
      <c r="G46" s="13"/>
      <c r="H46" s="13"/>
      <c r="I46" s="13"/>
      <c r="J46" s="13"/>
      <c r="K46" s="13"/>
      <c r="L46" s="13"/>
      <c r="M46" s="13"/>
      <c r="N46" s="13"/>
      <c r="O46" s="41"/>
      <c r="P46" s="41"/>
      <c r="Q46" s="41"/>
      <c r="R46" s="13"/>
      <c r="S46" s="13"/>
      <c r="T46" s="13"/>
      <c r="U46" s="13"/>
      <c r="V46" s="13"/>
      <c r="W46" s="13"/>
      <c r="X46" s="14"/>
    </row>
    <row r="47" spans="1:24" ht="19" customHeight="1" x14ac:dyDescent="0.2">
      <c r="A47" s="9"/>
      <c r="B47" s="13"/>
      <c r="C47" s="13"/>
      <c r="D47" s="13"/>
      <c r="E47" s="13"/>
      <c r="F47" s="13"/>
      <c r="G47" s="13"/>
      <c r="H47" s="13"/>
      <c r="I47" s="13"/>
      <c r="J47" s="13"/>
      <c r="K47" s="13"/>
      <c r="L47" s="13"/>
      <c r="M47" s="13"/>
      <c r="N47" s="13"/>
      <c r="O47" s="41"/>
      <c r="P47" s="41"/>
      <c r="Q47" s="41"/>
      <c r="R47" s="13"/>
      <c r="S47" s="13"/>
      <c r="T47" s="13"/>
      <c r="U47" s="13"/>
      <c r="V47" s="13"/>
      <c r="W47" s="13"/>
      <c r="X47" s="14"/>
    </row>
    <row r="48" spans="1:24" ht="19" customHeight="1" x14ac:dyDescent="0.2">
      <c r="A48" s="22"/>
      <c r="B48" s="23"/>
      <c r="C48" s="23"/>
      <c r="D48" s="23"/>
      <c r="E48" s="23"/>
      <c r="F48" s="23"/>
      <c r="G48" s="23"/>
      <c r="H48" s="23"/>
      <c r="I48" s="23"/>
      <c r="J48" s="23"/>
      <c r="K48" s="23"/>
      <c r="L48" s="23"/>
      <c r="M48" s="23"/>
      <c r="N48" s="23"/>
      <c r="O48" s="24"/>
      <c r="P48" s="24"/>
      <c r="Q48" s="24"/>
      <c r="R48" s="23"/>
      <c r="S48" s="23"/>
      <c r="T48" s="23"/>
      <c r="U48" s="23"/>
      <c r="V48" s="23"/>
      <c r="W48" s="23"/>
      <c r="X48" s="25"/>
    </row>
    <row r="49" spans="1:24" ht="17" customHeight="1" x14ac:dyDescent="0.2">
      <c r="A49" s="26" t="s">
        <v>31</v>
      </c>
      <c r="B49" s="20">
        <f t="shared" ref="B49:N49" si="1">SUM(B34:B48)</f>
        <v>0</v>
      </c>
      <c r="C49" s="20">
        <f t="shared" si="1"/>
        <v>0</v>
      </c>
      <c r="D49" s="20">
        <f t="shared" si="1"/>
        <v>0</v>
      </c>
      <c r="E49" s="20">
        <f t="shared" si="1"/>
        <v>0</v>
      </c>
      <c r="F49" s="20">
        <f t="shared" si="1"/>
        <v>0</v>
      </c>
      <c r="G49" s="20">
        <f t="shared" si="1"/>
        <v>0</v>
      </c>
      <c r="H49" s="20">
        <f t="shared" si="1"/>
        <v>0</v>
      </c>
      <c r="I49" s="20">
        <f t="shared" si="1"/>
        <v>0</v>
      </c>
      <c r="J49" s="20">
        <f t="shared" si="1"/>
        <v>0</v>
      </c>
      <c r="K49" s="20">
        <f t="shared" si="1"/>
        <v>1</v>
      </c>
      <c r="L49" s="20">
        <f t="shared" si="1"/>
        <v>0</v>
      </c>
      <c r="M49" s="20">
        <f t="shared" si="1"/>
        <v>0</v>
      </c>
      <c r="N49" s="20">
        <f t="shared" si="1"/>
        <v>0</v>
      </c>
      <c r="O49" s="27">
        <f>(D49+J49+K49+N49)/(B49+J49+K49)</f>
        <v>1</v>
      </c>
      <c r="P49" s="27" t="e">
        <f>($D49+$E49+($F49*2)+(G49*3))/$B49</f>
        <v>#DIV/0!</v>
      </c>
      <c r="Q49" s="27" t="e">
        <f>D49/B49</f>
        <v>#DIV/0!</v>
      </c>
      <c r="R49" s="20">
        <f>SUM(R34:R48)</f>
        <v>0</v>
      </c>
      <c r="S49" s="20">
        <f>SUM(S34:S48)</f>
        <v>0</v>
      </c>
      <c r="T49" s="20">
        <f>SUM(T34:T48)</f>
        <v>0</v>
      </c>
      <c r="U49" s="20">
        <f>SUM(U34:U48)</f>
        <v>1</v>
      </c>
      <c r="V49" s="20">
        <f>SUM(V34:V48)</f>
        <v>0</v>
      </c>
      <c r="W49" s="27">
        <f>(U49+V49)/(T49+U49+V49)</f>
        <v>1</v>
      </c>
      <c r="X49" s="20">
        <f>SUM(X34:X48)</f>
        <v>0</v>
      </c>
    </row>
    <row r="50" spans="1:24" ht="19" customHeight="1" x14ac:dyDescent="0.2">
      <c r="A50" s="38"/>
      <c r="B50" s="14"/>
      <c r="C50" s="14"/>
      <c r="D50" s="14"/>
      <c r="E50" s="14"/>
      <c r="F50" s="14"/>
      <c r="G50" s="14"/>
      <c r="H50" s="14"/>
      <c r="I50" s="14"/>
      <c r="J50" s="14"/>
      <c r="K50" s="14"/>
      <c r="L50" s="14"/>
      <c r="M50" s="14"/>
      <c r="N50" s="14"/>
      <c r="O50" s="14"/>
      <c r="P50" s="14"/>
      <c r="Q50" s="14"/>
      <c r="R50" s="14"/>
      <c r="S50" s="14"/>
      <c r="T50" s="14"/>
      <c r="U50" s="14"/>
      <c r="V50" s="14"/>
      <c r="W50" s="14"/>
      <c r="X50" s="14"/>
    </row>
    <row r="51" spans="1:24" ht="19" customHeight="1" x14ac:dyDescent="0.2">
      <c r="A51" s="38"/>
      <c r="B51" s="14"/>
      <c r="C51" s="14"/>
      <c r="D51" s="14"/>
      <c r="E51" s="14"/>
      <c r="F51" s="14"/>
      <c r="G51" s="14"/>
      <c r="H51" s="14"/>
      <c r="I51" s="14"/>
      <c r="J51" s="14"/>
      <c r="K51" s="14"/>
      <c r="L51" s="14"/>
      <c r="M51" s="14"/>
      <c r="N51" s="14"/>
      <c r="O51" s="14"/>
      <c r="P51" s="14"/>
      <c r="Q51" s="14"/>
      <c r="R51" s="14"/>
      <c r="S51" s="14"/>
      <c r="T51" s="14"/>
      <c r="U51" s="14"/>
      <c r="V51" s="14"/>
      <c r="W51" s="14"/>
      <c r="X51" s="14"/>
    </row>
    <row r="52" spans="1:24" ht="19" customHeight="1" x14ac:dyDescent="0.2">
      <c r="A52" s="21" t="s">
        <v>32</v>
      </c>
      <c r="B52" s="13"/>
      <c r="C52" s="13"/>
      <c r="D52" s="13"/>
      <c r="E52" s="13"/>
      <c r="F52" s="13"/>
      <c r="G52" s="13"/>
      <c r="H52" s="13"/>
      <c r="I52" s="13"/>
      <c r="J52" s="13"/>
      <c r="K52" s="13"/>
      <c r="L52" s="13"/>
      <c r="M52" s="13"/>
      <c r="N52" s="13"/>
      <c r="O52" s="13"/>
      <c r="P52" s="13"/>
      <c r="Q52" s="13"/>
      <c r="R52" s="14"/>
      <c r="S52" s="14"/>
      <c r="T52" s="14"/>
      <c r="U52" s="14"/>
      <c r="V52" s="14"/>
      <c r="W52" s="14"/>
      <c r="X52" s="14"/>
    </row>
    <row r="53" spans="1:24" ht="19" customHeight="1" x14ac:dyDescent="0.2">
      <c r="A53" s="29" t="s">
        <v>6</v>
      </c>
      <c r="B53" s="16" t="s">
        <v>33</v>
      </c>
      <c r="C53" s="16" t="s">
        <v>34</v>
      </c>
      <c r="D53" s="16" t="s">
        <v>35</v>
      </c>
      <c r="E53" s="16" t="s">
        <v>36</v>
      </c>
      <c r="F53" s="16" t="s">
        <v>37</v>
      </c>
      <c r="G53" s="16" t="s">
        <v>8</v>
      </c>
      <c r="H53" s="16" t="s">
        <v>9</v>
      </c>
      <c r="I53" s="16" t="s">
        <v>14</v>
      </c>
      <c r="J53" s="16" t="s">
        <v>15</v>
      </c>
      <c r="K53" s="16" t="s">
        <v>16</v>
      </c>
      <c r="L53" s="16" t="s">
        <v>38</v>
      </c>
      <c r="M53" s="16" t="s">
        <v>39</v>
      </c>
      <c r="N53" s="16" t="s">
        <v>40</v>
      </c>
      <c r="O53" s="16" t="s">
        <v>41</v>
      </c>
      <c r="P53" s="16" t="s">
        <v>7</v>
      </c>
      <c r="Q53" s="16" t="s">
        <v>42</v>
      </c>
      <c r="R53" s="14"/>
      <c r="S53" s="14"/>
      <c r="T53" s="14"/>
      <c r="U53" s="14"/>
      <c r="V53" s="14"/>
      <c r="W53" s="14"/>
      <c r="X53" s="14"/>
    </row>
    <row r="54" spans="1:24" ht="19" customHeight="1" x14ac:dyDescent="0.2">
      <c r="A54" s="129" t="s">
        <v>130</v>
      </c>
      <c r="B54" s="35">
        <v>1</v>
      </c>
      <c r="C54" s="35"/>
      <c r="D54" s="35"/>
      <c r="E54" s="42"/>
      <c r="F54" s="35">
        <v>1</v>
      </c>
      <c r="G54" s="35">
        <v>0</v>
      </c>
      <c r="H54" s="35">
        <v>0</v>
      </c>
      <c r="I54" s="35"/>
      <c r="J54" s="35">
        <v>2</v>
      </c>
      <c r="K54" s="35"/>
      <c r="L54" s="35">
        <v>1</v>
      </c>
      <c r="M54" s="35">
        <v>0</v>
      </c>
      <c r="N54" s="35"/>
      <c r="O54" s="36"/>
      <c r="P54" s="35">
        <v>5</v>
      </c>
      <c r="Q54" s="35">
        <v>26</v>
      </c>
      <c r="R54" s="14"/>
      <c r="S54" s="14"/>
      <c r="T54" s="14"/>
      <c r="U54" s="14"/>
      <c r="V54" s="14"/>
      <c r="W54" s="14"/>
      <c r="X54" s="14"/>
    </row>
    <row r="55" spans="1:24" ht="19" customHeight="1" x14ac:dyDescent="0.2">
      <c r="A55" s="130" t="s">
        <v>134</v>
      </c>
      <c r="B55" s="13">
        <v>1</v>
      </c>
      <c r="C55" s="13"/>
      <c r="D55" s="13"/>
      <c r="E55" s="43"/>
      <c r="F55" s="57">
        <v>0</v>
      </c>
      <c r="G55" s="13">
        <v>3</v>
      </c>
      <c r="H55" s="13">
        <v>1</v>
      </c>
      <c r="I55" s="13">
        <v>0</v>
      </c>
      <c r="J55" s="13">
        <v>3</v>
      </c>
      <c r="K55" s="13"/>
      <c r="L55" s="44"/>
      <c r="M55" s="13">
        <v>3</v>
      </c>
      <c r="N55" s="44"/>
      <c r="O55" s="13"/>
      <c r="P55" s="14">
        <v>4</v>
      </c>
      <c r="Q55" s="14">
        <v>23</v>
      </c>
      <c r="R55" s="14"/>
      <c r="S55" s="14"/>
      <c r="T55" s="14"/>
      <c r="U55" s="14"/>
      <c r="V55" s="14"/>
      <c r="W55" s="14"/>
      <c r="X55" s="14"/>
    </row>
    <row r="56" spans="1:24" ht="19" customHeight="1" x14ac:dyDescent="0.2">
      <c r="A56" s="134" t="s">
        <v>137</v>
      </c>
      <c r="B56" s="13">
        <v>1</v>
      </c>
      <c r="C56" s="13"/>
      <c r="D56" s="13"/>
      <c r="E56" s="43"/>
      <c r="F56" s="57">
        <v>1</v>
      </c>
      <c r="G56" s="13">
        <v>0</v>
      </c>
      <c r="H56" s="13">
        <v>2</v>
      </c>
      <c r="I56" s="13"/>
      <c r="J56" s="13"/>
      <c r="K56" s="13"/>
      <c r="L56" s="44"/>
      <c r="M56" s="13">
        <v>0</v>
      </c>
      <c r="N56" s="13"/>
      <c r="O56" s="13"/>
      <c r="P56" s="14">
        <v>4</v>
      </c>
      <c r="Q56" s="14">
        <v>14</v>
      </c>
      <c r="R56" s="14"/>
      <c r="S56" s="14"/>
      <c r="T56" s="14"/>
      <c r="U56" s="14"/>
      <c r="V56" s="14"/>
      <c r="W56" s="14"/>
      <c r="X56" s="14"/>
    </row>
    <row r="57" spans="1:24" ht="19" customHeight="1" x14ac:dyDescent="0.2">
      <c r="A57" s="130" t="s">
        <v>141</v>
      </c>
      <c r="B57" s="13">
        <v>1</v>
      </c>
      <c r="C57" s="13"/>
      <c r="D57" s="13"/>
      <c r="E57" s="43"/>
      <c r="F57" s="57">
        <v>1.67</v>
      </c>
      <c r="G57" s="13">
        <v>3</v>
      </c>
      <c r="H57" s="13">
        <v>4</v>
      </c>
      <c r="I57" s="13">
        <v>1</v>
      </c>
      <c r="J57" s="13">
        <v>0</v>
      </c>
      <c r="K57" s="13"/>
      <c r="L57" s="13"/>
      <c r="M57" s="13">
        <v>3</v>
      </c>
      <c r="N57" s="13"/>
      <c r="O57" s="13"/>
      <c r="P57" s="14">
        <v>9</v>
      </c>
      <c r="Q57" s="14">
        <v>29</v>
      </c>
      <c r="R57" s="14"/>
      <c r="S57" s="14"/>
      <c r="T57" s="14"/>
      <c r="U57" s="14"/>
      <c r="V57" s="14"/>
      <c r="W57" s="14"/>
      <c r="X57" s="14"/>
    </row>
    <row r="58" spans="1:24" ht="19" customHeight="1" x14ac:dyDescent="0.2">
      <c r="A58" s="129" t="s">
        <v>144</v>
      </c>
      <c r="B58" s="13">
        <v>1</v>
      </c>
      <c r="C58" s="13"/>
      <c r="D58" s="13"/>
      <c r="E58" s="43"/>
      <c r="F58" s="57">
        <v>1</v>
      </c>
      <c r="G58" s="13">
        <v>1</v>
      </c>
      <c r="H58" s="13">
        <v>2</v>
      </c>
      <c r="I58" s="13">
        <v>1</v>
      </c>
      <c r="J58" s="13">
        <v>2</v>
      </c>
      <c r="K58" s="13"/>
      <c r="L58" s="44"/>
      <c r="M58" s="13">
        <v>1</v>
      </c>
      <c r="N58" s="13"/>
      <c r="O58" s="13"/>
      <c r="P58" s="14">
        <v>6</v>
      </c>
      <c r="Q58" s="14">
        <v>21</v>
      </c>
      <c r="R58" s="14"/>
      <c r="S58" s="14"/>
      <c r="T58" s="14"/>
      <c r="U58" s="14"/>
      <c r="V58" s="14"/>
      <c r="W58" s="14"/>
      <c r="X58" s="14"/>
    </row>
    <row r="59" spans="1:24" ht="19" customHeight="1" x14ac:dyDescent="0.2">
      <c r="A59" s="129" t="s">
        <v>161</v>
      </c>
      <c r="B59" s="13">
        <v>1</v>
      </c>
      <c r="C59" s="13"/>
      <c r="D59" s="13"/>
      <c r="E59" s="43"/>
      <c r="F59" s="57">
        <v>1</v>
      </c>
      <c r="G59" s="13">
        <v>2</v>
      </c>
      <c r="H59" s="13">
        <v>4</v>
      </c>
      <c r="I59" s="28">
        <v>1</v>
      </c>
      <c r="J59" s="13"/>
      <c r="K59" s="13"/>
      <c r="L59" s="44"/>
      <c r="M59" s="13">
        <v>2</v>
      </c>
      <c r="N59" s="13"/>
      <c r="O59" s="13"/>
      <c r="P59" s="14">
        <v>7</v>
      </c>
      <c r="Q59" s="14">
        <v>32</v>
      </c>
      <c r="R59" s="14"/>
      <c r="S59" s="14"/>
      <c r="T59" s="14"/>
      <c r="U59" s="14"/>
      <c r="V59" s="14"/>
      <c r="W59" s="14"/>
      <c r="X59" s="14"/>
    </row>
    <row r="60" spans="1:24" ht="19" customHeight="1" x14ac:dyDescent="0.2">
      <c r="A60" s="9"/>
      <c r="B60" s="13"/>
      <c r="C60" s="13"/>
      <c r="D60" s="13"/>
      <c r="E60" s="43"/>
      <c r="F60" s="57"/>
      <c r="G60" s="13"/>
      <c r="H60" s="13"/>
      <c r="I60" s="13"/>
      <c r="J60" s="13"/>
      <c r="K60" s="13"/>
      <c r="L60" s="44"/>
      <c r="M60" s="13"/>
      <c r="N60" s="13"/>
      <c r="O60" s="13"/>
      <c r="P60" s="14"/>
      <c r="Q60" s="14"/>
      <c r="R60" s="14"/>
      <c r="S60" s="14"/>
      <c r="T60" s="14"/>
      <c r="U60" s="14"/>
      <c r="V60" s="14"/>
      <c r="W60" s="14"/>
      <c r="X60" s="14"/>
    </row>
    <row r="61" spans="1:24" ht="19" customHeight="1" x14ac:dyDescent="0.2">
      <c r="A61" s="9"/>
      <c r="B61" s="13"/>
      <c r="C61" s="13"/>
      <c r="D61" s="13"/>
      <c r="E61" s="43"/>
      <c r="F61" s="57"/>
      <c r="G61" s="13"/>
      <c r="H61" s="13"/>
      <c r="I61" s="13"/>
      <c r="J61" s="13"/>
      <c r="K61" s="13"/>
      <c r="L61" s="44"/>
      <c r="M61" s="13"/>
      <c r="N61" s="13"/>
      <c r="O61" s="13"/>
      <c r="P61" s="14"/>
      <c r="Q61" s="14"/>
      <c r="R61" s="14"/>
      <c r="S61" s="14"/>
      <c r="T61" s="14"/>
      <c r="U61" s="14"/>
      <c r="V61" s="14"/>
      <c r="W61" s="14"/>
      <c r="X61" s="14"/>
    </row>
    <row r="62" spans="1:24" ht="19" customHeight="1" x14ac:dyDescent="0.2">
      <c r="A62" s="22"/>
      <c r="B62" s="51"/>
      <c r="C62" s="51"/>
      <c r="D62" s="51"/>
      <c r="E62" s="52"/>
      <c r="F62" s="58"/>
      <c r="G62" s="51"/>
      <c r="H62" s="51"/>
      <c r="I62" s="51"/>
      <c r="J62" s="51"/>
      <c r="K62" s="51"/>
      <c r="L62" s="53"/>
      <c r="M62" s="51"/>
      <c r="N62" s="51"/>
      <c r="O62" s="51"/>
      <c r="P62" s="25"/>
      <c r="Q62" s="25"/>
      <c r="R62" s="14"/>
      <c r="S62" s="14"/>
      <c r="T62" s="14"/>
      <c r="U62" s="14"/>
      <c r="V62" s="14"/>
      <c r="W62" s="14"/>
      <c r="X62" s="14"/>
    </row>
    <row r="63" spans="1:24" ht="19" customHeight="1" x14ac:dyDescent="0.2">
      <c r="A63" s="26" t="s">
        <v>31</v>
      </c>
      <c r="B63" s="20">
        <f t="shared" ref="B63:M63" si="2">SUM(B54:B62)</f>
        <v>6</v>
      </c>
      <c r="C63" s="20">
        <f t="shared" si="2"/>
        <v>0</v>
      </c>
      <c r="D63" s="20">
        <f t="shared" si="2"/>
        <v>0</v>
      </c>
      <c r="E63" s="36">
        <f t="shared" si="2"/>
        <v>0</v>
      </c>
      <c r="F63" s="36">
        <f t="shared" si="2"/>
        <v>5.67</v>
      </c>
      <c r="G63" s="20">
        <f t="shared" si="2"/>
        <v>9</v>
      </c>
      <c r="H63" s="20">
        <f t="shared" si="2"/>
        <v>13</v>
      </c>
      <c r="I63" s="20">
        <f t="shared" si="2"/>
        <v>3</v>
      </c>
      <c r="J63" s="20">
        <f t="shared" si="2"/>
        <v>7</v>
      </c>
      <c r="K63" s="20">
        <f t="shared" si="2"/>
        <v>0</v>
      </c>
      <c r="L63" s="35">
        <f t="shared" si="2"/>
        <v>1</v>
      </c>
      <c r="M63" s="20">
        <f t="shared" si="2"/>
        <v>9</v>
      </c>
      <c r="N63" s="36">
        <f>(M63*7)/F63</f>
        <v>11.111111111111111</v>
      </c>
      <c r="O63" s="36">
        <f>SUM(H63+J63+K63)/F63</f>
        <v>3.5273368606701943</v>
      </c>
      <c r="P63" s="20">
        <f>SUM(P54:P62)</f>
        <v>35</v>
      </c>
      <c r="Q63" s="20">
        <f>SUM(Q54:Q62)</f>
        <v>145</v>
      </c>
      <c r="R63" s="14"/>
      <c r="S63" s="14"/>
      <c r="T63" s="14"/>
      <c r="U63" s="14"/>
      <c r="V63" s="14"/>
      <c r="W63" s="14"/>
      <c r="X63" s="14"/>
    </row>
  </sheetData>
  <pageMargins left="0.75" right="0.75" top="1" bottom="1" header="0.5" footer="0.5"/>
  <pageSetup orientation="portrait"/>
  <headerFooter>
    <oddHeader>&amp;L&amp;"Geneva,Regular"&amp;10&amp;K000000Witt</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Export Summary</vt:lpstr>
      <vt:lpstr>NelsonGrusenar</vt:lpstr>
      <vt:lpstr>HainesIsaacs</vt:lpstr>
      <vt:lpstr>Maloney</vt:lpstr>
      <vt:lpstr>Rothman</vt:lpstr>
      <vt:lpstr>Catchers</vt:lpstr>
      <vt:lpstr>Roca</vt:lpstr>
      <vt:lpstr>ChappellJordhelmRajhansa</vt:lpstr>
      <vt:lpstr>WeillandPerry</vt:lpstr>
      <vt:lpstr>Page</vt:lpstr>
      <vt:lpstr>Ferro</vt:lpstr>
      <vt:lpstr>YoungBrown</vt:lpstr>
      <vt:lpstr>Maynard_Berardi</vt:lpstr>
      <vt:lpstr>Team Totals</vt:lpstr>
      <vt:lpstr>FaulknerPanarello</vt:lpstr>
      <vt:lpstr>Ortiz</vt:lpstr>
      <vt:lpstr>Barnhorst</vt:lpstr>
      <vt:lpstr>Sheet1</vt:lpstr>
      <vt:lpstr>'Team Totals'!Print_Area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Jim Moyes</cp:lastModifiedBy>
  <cp:lastPrinted>2018-05-07T19:48:04Z</cp:lastPrinted>
  <dcterms:created xsi:type="dcterms:W3CDTF">2018-02-02T21:36:58Z</dcterms:created>
  <dcterms:modified xsi:type="dcterms:W3CDTF">2025-07-27T03:39:00Z</dcterms:modified>
</cp:coreProperties>
</file>