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125"/>
  <workbookPr defaultThemeVersion="202300"/>
  <mc:AlternateContent xmlns:mc="http://schemas.openxmlformats.org/markup-compatibility/2006">
    <mc:Choice Requires="x15">
      <x15ac:absPath xmlns:x15ac="http://schemas.microsoft.com/office/spreadsheetml/2010/11/ac" url="/Users/jimmoyes/Documents/basketball all/NM BASKETBALL/Ponte Vedra Sharks/PV 2025-26/"/>
    </mc:Choice>
  </mc:AlternateContent>
  <xr:revisionPtr revIDLastSave="0" documentId="13_ncr:1_{20BB0DFB-9EF6-684E-89B5-ACE9365F31CF}" xr6:coauthVersionLast="47" xr6:coauthVersionMax="47" xr10:uidLastSave="{00000000-0000-0000-0000-000000000000}"/>
  <bookViews>
    <workbookView xWindow="9100" yWindow="5780" windowWidth="21000" windowHeight="14640" xr2:uid="{5484C726-379E-D74A-BA5B-BC4E3062833B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N4" i="1" l="1"/>
  <c r="N16" i="1"/>
  <c r="N15" i="1"/>
  <c r="N14" i="1"/>
  <c r="N13" i="1"/>
  <c r="T13" i="1" s="1"/>
  <c r="N12" i="1"/>
  <c r="N11" i="1"/>
  <c r="T11" i="1" s="1"/>
  <c r="N10" i="1"/>
  <c r="T10" i="1" s="1"/>
  <c r="N9" i="1"/>
  <c r="T9" i="1" s="1"/>
  <c r="N8" i="1"/>
  <c r="N7" i="1"/>
  <c r="N6" i="1"/>
  <c r="N5" i="1"/>
  <c r="T12" i="1"/>
  <c r="K10" i="1"/>
  <c r="E14" i="1"/>
  <c r="E13" i="1"/>
  <c r="E12" i="1"/>
  <c r="E11" i="1"/>
  <c r="H10" i="1"/>
  <c r="H8" i="1"/>
  <c r="E10" i="1"/>
  <c r="U14" i="1"/>
  <c r="U13" i="1"/>
  <c r="U12" i="1"/>
  <c r="U11" i="1"/>
  <c r="U10" i="1"/>
  <c r="T14" i="1"/>
  <c r="K9" i="1"/>
  <c r="H9" i="1"/>
  <c r="U9" i="1"/>
  <c r="E9" i="1"/>
  <c r="U16" i="1"/>
  <c r="U15" i="1"/>
  <c r="U8" i="1"/>
  <c r="U7" i="1"/>
  <c r="U6" i="1"/>
  <c r="U5" i="1"/>
  <c r="U4" i="1"/>
  <c r="T4" i="1"/>
  <c r="K4" i="1"/>
  <c r="H4" i="1"/>
  <c r="E4" i="1"/>
  <c r="V10" i="1" l="1"/>
  <c r="W10" i="1" s="1"/>
  <c r="V14" i="1"/>
  <c r="W14" i="1" s="1"/>
  <c r="V11" i="1"/>
  <c r="W11" i="1" s="1"/>
  <c r="V13" i="1"/>
  <c r="W13" i="1" s="1"/>
  <c r="V12" i="1"/>
  <c r="W12" i="1" s="1"/>
  <c r="V9" i="1"/>
  <c r="W9" i="1" s="1"/>
  <c r="V4" i="1"/>
  <c r="W4" i="1" s="1"/>
  <c r="E16" i="1"/>
  <c r="E15" i="1"/>
  <c r="E8" i="1"/>
  <c r="E7" i="1"/>
  <c r="E6" i="1"/>
  <c r="E5" i="1"/>
  <c r="H16" i="1"/>
  <c r="H15" i="1"/>
  <c r="H7" i="1"/>
  <c r="H6" i="1"/>
  <c r="H5" i="1"/>
  <c r="K16" i="1"/>
  <c r="K15" i="1"/>
  <c r="K8" i="1"/>
  <c r="K7" i="1"/>
  <c r="K6" i="1"/>
  <c r="K5" i="1"/>
  <c r="T16" i="1" l="1"/>
  <c r="V16" i="1" s="1"/>
  <c r="W16" i="1" s="1"/>
  <c r="T15" i="1"/>
  <c r="V15" i="1" s="1"/>
  <c r="W15" i="1" s="1"/>
  <c r="T8" i="1"/>
  <c r="V8" i="1" s="1"/>
  <c r="W8" i="1" s="1"/>
  <c r="T7" i="1"/>
  <c r="V7" i="1" s="1"/>
  <c r="W7" i="1" s="1"/>
  <c r="T6" i="1"/>
  <c r="V6" i="1" s="1"/>
  <c r="W6" i="1" s="1"/>
  <c r="T5" i="1"/>
  <c r="V5" i="1" s="1"/>
  <c r="W5" i="1" s="1"/>
  <c r="M18" i="1"/>
  <c r="B18" i="1"/>
  <c r="G18" i="1"/>
  <c r="O18" i="1" l="1"/>
  <c r="Q18" i="1"/>
  <c r="J18" i="1"/>
  <c r="R18" i="1"/>
  <c r="C18" i="1"/>
  <c r="L18" i="1"/>
  <c r="I18" i="1"/>
  <c r="F18" i="1"/>
  <c r="H18" i="1" s="1"/>
  <c r="P18" i="1"/>
  <c r="S18" i="1"/>
  <c r="D18" i="1"/>
  <c r="K18" i="1" l="1"/>
  <c r="E18" i="1"/>
  <c r="N18" i="1"/>
  <c r="U18" i="1"/>
  <c r="T18" i="1"/>
  <c r="V18" i="1" l="1"/>
  <c r="W18" i="1" s="1"/>
</calcChain>
</file>

<file path=xl/sharedStrings.xml><?xml version="1.0" encoding="utf-8"?>
<sst xmlns="http://schemas.openxmlformats.org/spreadsheetml/2006/main" count="45" uniqueCount="40">
  <si>
    <t>Player</t>
  </si>
  <si>
    <t>Points</t>
  </si>
  <si>
    <t>FGM</t>
  </si>
  <si>
    <t>FGA</t>
  </si>
  <si>
    <t>2FG%</t>
  </si>
  <si>
    <t>3FG%</t>
  </si>
  <si>
    <t>FTM</t>
  </si>
  <si>
    <t>FTA</t>
  </si>
  <si>
    <t>FT%</t>
  </si>
  <si>
    <t>Off</t>
  </si>
  <si>
    <t>Def</t>
  </si>
  <si>
    <t>Reb</t>
  </si>
  <si>
    <t>Ast</t>
  </si>
  <si>
    <t>Blk</t>
  </si>
  <si>
    <t>Stl</t>
  </si>
  <si>
    <t>TO</t>
  </si>
  <si>
    <t>No.</t>
  </si>
  <si>
    <t>Total</t>
  </si>
  <si>
    <t>%</t>
  </si>
  <si>
    <t># 2 Tyler Kroog</t>
  </si>
  <si>
    <t># 11 Lucas Desa</t>
  </si>
  <si>
    <t>Totals</t>
  </si>
  <si>
    <t>CG</t>
  </si>
  <si>
    <t>Pos</t>
  </si>
  <si>
    <t>Neg</t>
  </si>
  <si>
    <t>#5 Ryan Speace</t>
  </si>
  <si>
    <t>2 pt</t>
  </si>
  <si>
    <t>3pt</t>
  </si>
  <si>
    <t># 0 Noah Simmons</t>
  </si>
  <si>
    <t>#44  Maddox Palmer</t>
  </si>
  <si>
    <t xml:space="preserve">Ponte Vedra </t>
  </si>
  <si>
    <t>#33 Chase Cowan</t>
  </si>
  <si>
    <t>#24 Jordan Bryant</t>
  </si>
  <si>
    <t>#13 Tyler Speace</t>
  </si>
  <si>
    <t>#13 Jacob Keslewski</t>
  </si>
  <si>
    <t>#12 Herman Syse Ulfsnes</t>
  </si>
  <si>
    <t>#20 Ryan Ortbals</t>
  </si>
  <si>
    <t>#23 Guivanni Paunetto</t>
  </si>
  <si>
    <t>#1 Cooper Whirity</t>
  </si>
  <si>
    <t>Ponte Vedra 58 St  Augustine 50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</si>
</sst>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%"/>
  </numFmts>
  <fonts count="3" x14ac:knownFonts="1">
    <font>
      <sz val="12"/>
      <color theme="1"/>
      <name val="Aptos Narrow"/>
      <family val="2"/>
      <scheme val="minor"/>
    </font>
    <font>
      <sz val="12"/>
      <color theme="1"/>
      <name val="Aptos Narrow"/>
      <family val="2"/>
      <scheme val="minor"/>
    </font>
    <font>
      <sz val="12"/>
      <color theme="1"/>
      <name val="Aptos Narrow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/>
      <right/>
      <top/>
      <bottom style="thin">
        <color indexed="64"/>
      </bottom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10">
    <xf numFmtId="0" fontId="0" fillId="0" borderId="0" xfId="0"/>
    <xf numFmtId="0" fontId="0" fillId="0" borderId="0" xfId="0" applyAlignment="1">
      <alignment horizontal="left"/>
    </xf>
    <xf numFmtId="9" fontId="0" fillId="0" borderId="0" xfId="1" applyFont="1" applyAlignment="1">
      <alignment horizontal="left"/>
    </xf>
    <xf numFmtId="164" fontId="0" fillId="0" borderId="0" xfId="1" applyNumberFormat="1" applyFont="1" applyAlignment="1">
      <alignment horizontal="left"/>
    </xf>
    <xf numFmtId="0" fontId="0" fillId="0" borderId="1" xfId="0" applyBorder="1" applyAlignment="1">
      <alignment horizontal="left"/>
    </xf>
    <xf numFmtId="164" fontId="0" fillId="0" borderId="0" xfId="0" applyNumberFormat="1" applyAlignment="1">
      <alignment horizontal="left"/>
    </xf>
    <xf numFmtId="0" fontId="2" fillId="0" borderId="0" xfId="0" applyFont="1" applyAlignment="1">
      <alignment horizontal="left"/>
    </xf>
    <xf numFmtId="9" fontId="0" fillId="0" borderId="1" xfId="1" applyFont="1" applyBorder="1" applyAlignment="1">
      <alignment horizontal="left"/>
    </xf>
    <xf numFmtId="164" fontId="0" fillId="0" borderId="1" xfId="0" applyNumberFormat="1" applyBorder="1" applyAlignment="1">
      <alignment horizontal="left"/>
    </xf>
    <xf numFmtId="164" fontId="0" fillId="0" borderId="1" xfId="1" applyNumberFormat="1" applyFont="1" applyBorder="1" applyAlignment="1">
      <alignment horizontal="left"/>
    </xf>
  </cellXfs>
  <cellStyles count="2">
    <cellStyle name="Normal" xfId="0" builtinId="0"/>
    <cellStyle name="Percent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379A8A0-F553-A24D-980C-F3CC9EBA9752}">
  <dimension ref="A1:W18"/>
  <sheetViews>
    <sheetView tabSelected="1" workbookViewId="0">
      <selection activeCell="S13" sqref="S13"/>
    </sheetView>
  </sheetViews>
  <sheetFormatPr baseColWidth="10" defaultRowHeight="16" x14ac:dyDescent="0.2"/>
  <cols>
    <col min="1" max="1" width="24" bestFit="1" customWidth="1"/>
    <col min="2" max="2" width="6.1640625" bestFit="1" customWidth="1"/>
    <col min="3" max="3" width="5" bestFit="1" customWidth="1"/>
    <col min="4" max="4" width="4.5" bestFit="1" customWidth="1"/>
    <col min="5" max="5" width="7.33203125" bestFit="1" customWidth="1"/>
    <col min="6" max="6" width="5" bestFit="1" customWidth="1"/>
    <col min="7" max="7" width="4.5" bestFit="1" customWidth="1"/>
    <col min="8" max="8" width="7.33203125" bestFit="1" customWidth="1"/>
    <col min="9" max="9" width="4.5" bestFit="1" customWidth="1"/>
    <col min="10" max="10" width="4" bestFit="1" customWidth="1"/>
    <col min="11" max="11" width="7.33203125" bestFit="1" customWidth="1"/>
    <col min="12" max="12" width="3.6640625" bestFit="1" customWidth="1"/>
    <col min="13" max="13" width="4" bestFit="1" customWidth="1"/>
    <col min="14" max="14" width="4.33203125" bestFit="1" customWidth="1"/>
    <col min="15" max="18" width="3.6640625" bestFit="1" customWidth="1"/>
    <col min="19" max="19" width="3.83203125" bestFit="1" customWidth="1"/>
    <col min="20" max="20" width="4.1640625" bestFit="1" customWidth="1"/>
    <col min="21" max="21" width="4" bestFit="1" customWidth="1"/>
    <col min="22" max="22" width="5.1640625" bestFit="1" customWidth="1"/>
  </cols>
  <sheetData>
    <row r="1" spans="1:23" x14ac:dyDescent="0.2">
      <c r="A1" t="s">
        <v>30</v>
      </c>
    </row>
    <row r="2" spans="1:23" x14ac:dyDescent="0.2">
      <c r="A2" t="s">
        <v>39</v>
      </c>
      <c r="C2" t="s">
        <v>26</v>
      </c>
      <c r="D2" t="s">
        <v>26</v>
      </c>
      <c r="F2" s="1" t="s">
        <v>27</v>
      </c>
      <c r="G2" s="1" t="s">
        <v>27</v>
      </c>
      <c r="T2" t="s">
        <v>23</v>
      </c>
      <c r="U2" t="s">
        <v>24</v>
      </c>
    </row>
    <row r="3" spans="1:23" x14ac:dyDescent="0.2">
      <c r="A3" s="1" t="s">
        <v>0</v>
      </c>
      <c r="B3" s="1" t="s">
        <v>1</v>
      </c>
      <c r="C3" s="1" t="s">
        <v>2</v>
      </c>
      <c r="D3" s="1" t="s">
        <v>3</v>
      </c>
      <c r="E3" s="2" t="s">
        <v>4</v>
      </c>
      <c r="F3" s="1" t="s">
        <v>2</v>
      </c>
      <c r="G3" s="1" t="s">
        <v>3</v>
      </c>
      <c r="H3" s="1" t="s">
        <v>5</v>
      </c>
      <c r="I3" s="1" t="s">
        <v>6</v>
      </c>
      <c r="J3" s="1" t="s">
        <v>7</v>
      </c>
      <c r="K3" s="1" t="s">
        <v>8</v>
      </c>
      <c r="L3" s="1" t="s">
        <v>9</v>
      </c>
      <c r="M3" s="1" t="s">
        <v>10</v>
      </c>
      <c r="N3" s="1" t="s">
        <v>11</v>
      </c>
      <c r="O3" s="1" t="s">
        <v>12</v>
      </c>
      <c r="P3" s="1" t="s">
        <v>13</v>
      </c>
      <c r="Q3" s="1" t="s">
        <v>14</v>
      </c>
      <c r="R3" s="1" t="s">
        <v>15</v>
      </c>
      <c r="S3" s="1" t="s">
        <v>22</v>
      </c>
      <c r="T3" s="1" t="s">
        <v>16</v>
      </c>
      <c r="U3" s="1" t="s">
        <v>16</v>
      </c>
      <c r="V3" s="1" t="s">
        <v>17</v>
      </c>
      <c r="W3" s="2" t="s">
        <v>18</v>
      </c>
    </row>
    <row r="4" spans="1:23" x14ac:dyDescent="0.2">
      <c r="A4" t="s">
        <v>28</v>
      </c>
      <c r="B4" s="1">
        <v>0</v>
      </c>
      <c r="C4" s="1"/>
      <c r="D4" s="1"/>
      <c r="E4" s="2" t="e">
        <f>C4/D4</f>
        <v>#DIV/0!</v>
      </c>
      <c r="F4" s="1">
        <v>0</v>
      </c>
      <c r="G4" s="1"/>
      <c r="H4" s="5" t="e">
        <f>F4/G4</f>
        <v>#DIV/0!</v>
      </c>
      <c r="I4" s="6"/>
      <c r="J4" s="6"/>
      <c r="K4" s="3" t="e">
        <f t="shared" ref="K4" si="0">I4/J4</f>
        <v>#DIV/0!</v>
      </c>
      <c r="L4" s="1">
        <v>1</v>
      </c>
      <c r="M4" s="1">
        <v>1</v>
      </c>
      <c r="N4" s="1">
        <f>L4+M4</f>
        <v>2</v>
      </c>
      <c r="O4" s="1">
        <v>1</v>
      </c>
      <c r="P4" s="1"/>
      <c r="Q4" s="1"/>
      <c r="R4" s="6"/>
      <c r="S4" s="1"/>
      <c r="T4" s="1">
        <f t="shared" ref="T4" si="1">B4+C4+F4+I4+N4+O4+P4+Q4+S4</f>
        <v>3</v>
      </c>
      <c r="U4" s="1">
        <f t="shared" ref="U4" si="2">D4-C4+G4-F4+J4-I4+R4</f>
        <v>0</v>
      </c>
      <c r="V4" s="1">
        <f t="shared" ref="V4" si="3">T4-U4</f>
        <v>3</v>
      </c>
      <c r="W4" s="2">
        <f t="shared" ref="W4" si="4">V4/T4</f>
        <v>1</v>
      </c>
    </row>
    <row r="5" spans="1:23" x14ac:dyDescent="0.2">
      <c r="A5" t="s">
        <v>19</v>
      </c>
      <c r="B5" s="1">
        <v>9</v>
      </c>
      <c r="C5" s="1">
        <v>0</v>
      </c>
      <c r="D5" s="1">
        <v>1</v>
      </c>
      <c r="E5" s="2">
        <f t="shared" ref="E5:E16" si="5">C5/D5</f>
        <v>0</v>
      </c>
      <c r="F5" s="1">
        <v>3</v>
      </c>
      <c r="G5" s="1">
        <v>7</v>
      </c>
      <c r="H5" s="5">
        <f t="shared" ref="H5:H16" si="6">F5/G5</f>
        <v>0.42857142857142855</v>
      </c>
      <c r="I5" s="1"/>
      <c r="J5" s="1"/>
      <c r="K5" s="3" t="e">
        <f t="shared" ref="K5:K16" si="7">I5/J5</f>
        <v>#DIV/0!</v>
      </c>
      <c r="L5" s="1"/>
      <c r="M5" s="1"/>
      <c r="N5" s="1">
        <f>L5+M5</f>
        <v>0</v>
      </c>
      <c r="O5" s="1">
        <v>1</v>
      </c>
      <c r="P5" s="1"/>
      <c r="Q5" s="1">
        <v>1</v>
      </c>
      <c r="R5" s="1">
        <v>1</v>
      </c>
      <c r="S5" s="1">
        <v>1</v>
      </c>
      <c r="T5" s="1">
        <f t="shared" ref="T5:T16" si="8">B5+C5+F5+I5+N5+O5+P5+Q5+S5</f>
        <v>15</v>
      </c>
      <c r="U5" s="1">
        <f t="shared" ref="U5:U16" si="9">D5-C5+G5-F5+J5-I5+R5</f>
        <v>6</v>
      </c>
      <c r="V5" s="1">
        <f t="shared" ref="V5:V16" si="10">T5-U5</f>
        <v>9</v>
      </c>
      <c r="W5" s="2">
        <f t="shared" ref="W5:W16" si="11">V5/T5</f>
        <v>0.6</v>
      </c>
    </row>
    <row r="6" spans="1:23" x14ac:dyDescent="0.2">
      <c r="A6" t="s">
        <v>32</v>
      </c>
      <c r="B6" s="1">
        <v>4</v>
      </c>
      <c r="C6" s="1">
        <v>2</v>
      </c>
      <c r="D6" s="1">
        <v>2</v>
      </c>
      <c r="E6" s="2">
        <f t="shared" si="5"/>
        <v>1</v>
      </c>
      <c r="F6" s="1"/>
      <c r="G6" s="1"/>
      <c r="H6" s="5" t="e">
        <f t="shared" si="6"/>
        <v>#DIV/0!</v>
      </c>
      <c r="I6" s="1">
        <v>0</v>
      </c>
      <c r="J6" s="1">
        <v>2</v>
      </c>
      <c r="K6" s="3">
        <f t="shared" si="7"/>
        <v>0</v>
      </c>
      <c r="L6" s="1">
        <v>2</v>
      </c>
      <c r="M6" s="1">
        <v>5</v>
      </c>
      <c r="N6" s="1">
        <f t="shared" ref="N6:N16" si="12">L6+M6</f>
        <v>7</v>
      </c>
      <c r="O6" s="1">
        <v>3</v>
      </c>
      <c r="P6" s="1"/>
      <c r="Q6" s="1">
        <v>1</v>
      </c>
      <c r="R6" s="1">
        <v>1</v>
      </c>
      <c r="S6" s="1"/>
      <c r="T6" s="1">
        <f t="shared" si="8"/>
        <v>17</v>
      </c>
      <c r="U6" s="1">
        <f t="shared" si="9"/>
        <v>3</v>
      </c>
      <c r="V6" s="1">
        <f t="shared" si="10"/>
        <v>14</v>
      </c>
      <c r="W6" s="2">
        <f t="shared" si="11"/>
        <v>0.82352941176470584</v>
      </c>
    </row>
    <row r="7" spans="1:23" x14ac:dyDescent="0.2">
      <c r="A7" s="1" t="s">
        <v>25</v>
      </c>
      <c r="B7" s="1">
        <v>9</v>
      </c>
      <c r="C7" s="1">
        <v>3</v>
      </c>
      <c r="D7" s="1">
        <v>3</v>
      </c>
      <c r="E7" s="2">
        <f t="shared" si="5"/>
        <v>1</v>
      </c>
      <c r="F7" s="1">
        <v>1</v>
      </c>
      <c r="G7" s="1">
        <v>3</v>
      </c>
      <c r="H7" s="5">
        <f t="shared" si="6"/>
        <v>0.33333333333333331</v>
      </c>
      <c r="I7" s="1"/>
      <c r="J7" s="1"/>
      <c r="K7" s="3" t="e">
        <f t="shared" si="7"/>
        <v>#DIV/0!</v>
      </c>
      <c r="L7" s="1"/>
      <c r="M7" s="1"/>
      <c r="N7" s="1">
        <f t="shared" si="12"/>
        <v>0</v>
      </c>
      <c r="O7" s="1">
        <v>4</v>
      </c>
      <c r="P7" s="1"/>
      <c r="Q7" s="1"/>
      <c r="R7" s="1">
        <v>1</v>
      </c>
      <c r="S7" s="1"/>
      <c r="T7" s="1">
        <f t="shared" si="8"/>
        <v>17</v>
      </c>
      <c r="U7" s="1">
        <f t="shared" si="9"/>
        <v>3</v>
      </c>
      <c r="V7" s="1">
        <f t="shared" si="10"/>
        <v>14</v>
      </c>
      <c r="W7" s="2">
        <f t="shared" si="11"/>
        <v>0.82352941176470584</v>
      </c>
    </row>
    <row r="8" spans="1:23" x14ac:dyDescent="0.2">
      <c r="A8" t="s">
        <v>20</v>
      </c>
      <c r="B8" s="1">
        <v>0</v>
      </c>
      <c r="C8" s="1"/>
      <c r="D8" s="1"/>
      <c r="E8" s="2" t="e">
        <f t="shared" si="5"/>
        <v>#DIV/0!</v>
      </c>
      <c r="F8" s="6">
        <v>0</v>
      </c>
      <c r="G8" s="6">
        <v>2</v>
      </c>
      <c r="H8" s="5">
        <f t="shared" si="6"/>
        <v>0</v>
      </c>
      <c r="I8" s="1"/>
      <c r="J8" s="1"/>
      <c r="K8" s="3" t="e">
        <f t="shared" si="7"/>
        <v>#DIV/0!</v>
      </c>
      <c r="L8" s="1"/>
      <c r="M8" s="1"/>
      <c r="N8" s="1">
        <f t="shared" si="12"/>
        <v>0</v>
      </c>
      <c r="O8" s="1"/>
      <c r="P8" s="1"/>
      <c r="Q8" s="1"/>
      <c r="R8" s="1"/>
      <c r="S8" s="1"/>
      <c r="T8" s="1">
        <f t="shared" si="8"/>
        <v>0</v>
      </c>
      <c r="U8" s="1">
        <f t="shared" si="9"/>
        <v>2</v>
      </c>
      <c r="V8" s="1">
        <f t="shared" si="10"/>
        <v>-2</v>
      </c>
      <c r="W8" s="2" t="e">
        <f t="shared" si="11"/>
        <v>#DIV/0!</v>
      </c>
    </row>
    <row r="9" spans="1:23" x14ac:dyDescent="0.2">
      <c r="A9" t="s">
        <v>31</v>
      </c>
      <c r="B9" s="1">
        <v>0</v>
      </c>
      <c r="C9" s="1"/>
      <c r="D9" s="1"/>
      <c r="E9" s="2" t="e">
        <f t="shared" si="5"/>
        <v>#DIV/0!</v>
      </c>
      <c r="F9" s="1"/>
      <c r="G9" s="1"/>
      <c r="H9" s="5" t="e">
        <f t="shared" si="6"/>
        <v>#DIV/0!</v>
      </c>
      <c r="I9" s="1"/>
      <c r="J9" s="1"/>
      <c r="K9" s="3" t="e">
        <f t="shared" si="7"/>
        <v>#DIV/0!</v>
      </c>
      <c r="L9" s="1"/>
      <c r="M9" s="1"/>
      <c r="N9" s="1">
        <f t="shared" si="12"/>
        <v>0</v>
      </c>
      <c r="O9" s="1"/>
      <c r="P9" s="1"/>
      <c r="Q9" s="1"/>
      <c r="R9" s="1"/>
      <c r="S9" s="1"/>
      <c r="T9" s="1">
        <f t="shared" ref="T9" si="13">B9+C9+F9+I9+N9+O9+P9+Q9+S9</f>
        <v>0</v>
      </c>
      <c r="U9" s="1">
        <f t="shared" ref="U9" si="14">D9-C9+G9-F9+J9-I9+R9</f>
        <v>0</v>
      </c>
      <c r="V9" s="1">
        <f t="shared" ref="V9" si="15">T9-U9</f>
        <v>0</v>
      </c>
      <c r="W9" s="2" t="e">
        <f t="shared" ref="W9" si="16">V9/T9</f>
        <v>#DIV/0!</v>
      </c>
    </row>
    <row r="10" spans="1:23" x14ac:dyDescent="0.2">
      <c r="A10" t="s">
        <v>33</v>
      </c>
      <c r="B10" s="1">
        <v>3</v>
      </c>
      <c r="C10" s="1"/>
      <c r="D10" s="1"/>
      <c r="E10" s="2" t="e">
        <f t="shared" si="5"/>
        <v>#DIV/0!</v>
      </c>
      <c r="F10" s="1">
        <v>1</v>
      </c>
      <c r="G10" s="1">
        <v>1</v>
      </c>
      <c r="H10" s="5">
        <f t="shared" si="6"/>
        <v>1</v>
      </c>
      <c r="I10" s="1"/>
      <c r="J10" s="1"/>
      <c r="K10" s="3" t="e">
        <f t="shared" si="7"/>
        <v>#DIV/0!</v>
      </c>
      <c r="L10" s="1"/>
      <c r="M10" s="1"/>
      <c r="N10" s="1">
        <f t="shared" si="12"/>
        <v>0</v>
      </c>
      <c r="O10" s="1"/>
      <c r="P10" s="1"/>
      <c r="Q10" s="1"/>
      <c r="R10" s="1">
        <v>1</v>
      </c>
      <c r="S10" s="1"/>
      <c r="T10" s="1">
        <f t="shared" ref="T10:T14" si="17">B10+C10+F10+I10+N10+O10+P10+Q10+S10</f>
        <v>4</v>
      </c>
      <c r="U10" s="1">
        <f t="shared" ref="U10:U14" si="18">D10-C10+G10-F10+J10-I10+R10</f>
        <v>1</v>
      </c>
      <c r="V10" s="1">
        <f t="shared" ref="V10:V14" si="19">T10-U10</f>
        <v>3</v>
      </c>
      <c r="W10" s="2">
        <f t="shared" ref="W10:W14" si="20">V10/T10</f>
        <v>0.75</v>
      </c>
    </row>
    <row r="11" spans="1:23" x14ac:dyDescent="0.2">
      <c r="A11" t="s">
        <v>35</v>
      </c>
      <c r="B11" s="1"/>
      <c r="C11" s="1"/>
      <c r="D11" s="1"/>
      <c r="E11" s="2" t="e">
        <f t="shared" si="5"/>
        <v>#DIV/0!</v>
      </c>
      <c r="F11" s="1"/>
      <c r="G11" s="1"/>
      <c r="H11" s="5"/>
      <c r="I11" s="1"/>
      <c r="J11" s="1"/>
      <c r="K11" s="3"/>
      <c r="L11" s="1"/>
      <c r="M11" s="1"/>
      <c r="N11" s="1">
        <f t="shared" si="12"/>
        <v>0</v>
      </c>
      <c r="O11" s="1"/>
      <c r="P11" s="1"/>
      <c r="Q11" s="1"/>
      <c r="R11" s="1"/>
      <c r="S11" s="1"/>
      <c r="T11" s="1">
        <f t="shared" si="17"/>
        <v>0</v>
      </c>
      <c r="U11" s="1">
        <f t="shared" si="18"/>
        <v>0</v>
      </c>
      <c r="V11" s="1">
        <f t="shared" si="19"/>
        <v>0</v>
      </c>
      <c r="W11" s="2" t="e">
        <f t="shared" si="20"/>
        <v>#DIV/0!</v>
      </c>
    </row>
    <row r="12" spans="1:23" x14ac:dyDescent="0.2">
      <c r="A12" t="s">
        <v>36</v>
      </c>
      <c r="B12" s="1"/>
      <c r="C12" s="1"/>
      <c r="D12" s="1"/>
      <c r="E12" s="2" t="e">
        <f t="shared" si="5"/>
        <v>#DIV/0!</v>
      </c>
      <c r="F12" s="1"/>
      <c r="G12" s="1"/>
      <c r="H12" s="5"/>
      <c r="I12" s="1"/>
      <c r="J12" s="1"/>
      <c r="K12" s="3"/>
      <c r="L12" s="1"/>
      <c r="M12" s="1"/>
      <c r="N12" s="1">
        <f t="shared" si="12"/>
        <v>0</v>
      </c>
      <c r="O12" s="1"/>
      <c r="P12" s="1"/>
      <c r="Q12" s="1"/>
      <c r="R12" s="1"/>
      <c r="S12" s="1"/>
      <c r="T12" s="1">
        <f t="shared" si="17"/>
        <v>0</v>
      </c>
      <c r="U12" s="1">
        <f t="shared" si="18"/>
        <v>0</v>
      </c>
      <c r="V12" s="1">
        <f t="shared" si="19"/>
        <v>0</v>
      </c>
      <c r="W12" s="2" t="e">
        <f t="shared" si="20"/>
        <v>#DIV/0!</v>
      </c>
    </row>
    <row r="13" spans="1:23" x14ac:dyDescent="0.2">
      <c r="A13" t="s">
        <v>37</v>
      </c>
      <c r="B13" s="1">
        <v>2</v>
      </c>
      <c r="C13" s="1">
        <v>1</v>
      </c>
      <c r="D13" s="1">
        <v>1</v>
      </c>
      <c r="E13" s="2">
        <f t="shared" si="5"/>
        <v>1</v>
      </c>
      <c r="F13" s="1"/>
      <c r="G13" s="1"/>
      <c r="H13" s="5"/>
      <c r="I13" s="1"/>
      <c r="J13" s="1"/>
      <c r="K13" s="3"/>
      <c r="L13" s="1">
        <v>1</v>
      </c>
      <c r="M13" s="1"/>
      <c r="N13" s="1">
        <f t="shared" si="12"/>
        <v>1</v>
      </c>
      <c r="O13" s="1"/>
      <c r="P13" s="1"/>
      <c r="Q13" s="1"/>
      <c r="R13" s="1">
        <v>1</v>
      </c>
      <c r="S13" s="1"/>
      <c r="T13" s="1">
        <f t="shared" si="17"/>
        <v>4</v>
      </c>
      <c r="U13" s="1">
        <f t="shared" si="18"/>
        <v>1</v>
      </c>
      <c r="V13" s="1">
        <f t="shared" si="19"/>
        <v>3</v>
      </c>
      <c r="W13" s="2">
        <f t="shared" si="20"/>
        <v>0.75</v>
      </c>
    </row>
    <row r="14" spans="1:23" x14ac:dyDescent="0.2">
      <c r="A14" t="s">
        <v>38</v>
      </c>
      <c r="B14" s="1"/>
      <c r="C14" s="1"/>
      <c r="D14" s="1"/>
      <c r="E14" s="2" t="e">
        <f t="shared" si="5"/>
        <v>#DIV/0!</v>
      </c>
      <c r="F14" s="1"/>
      <c r="G14" s="1"/>
      <c r="H14" s="5"/>
      <c r="I14" s="1"/>
      <c r="J14" s="1"/>
      <c r="K14" s="3"/>
      <c r="L14" s="1"/>
      <c r="M14" s="1"/>
      <c r="N14" s="1">
        <f t="shared" si="12"/>
        <v>0</v>
      </c>
      <c r="O14" s="1"/>
      <c r="P14" s="1"/>
      <c r="Q14" s="1"/>
      <c r="R14" s="1"/>
      <c r="S14" s="1"/>
      <c r="T14" s="1">
        <f t="shared" si="17"/>
        <v>0</v>
      </c>
      <c r="U14" s="1">
        <f t="shared" si="18"/>
        <v>0</v>
      </c>
      <c r="V14" s="1">
        <f t="shared" si="19"/>
        <v>0</v>
      </c>
      <c r="W14" s="2" t="e">
        <f t="shared" si="20"/>
        <v>#DIV/0!</v>
      </c>
    </row>
    <row r="15" spans="1:23" x14ac:dyDescent="0.2">
      <c r="A15" s="1" t="s">
        <v>34</v>
      </c>
      <c r="B15" s="1">
        <v>15</v>
      </c>
      <c r="C15" s="1">
        <v>0</v>
      </c>
      <c r="D15" s="1">
        <v>1</v>
      </c>
      <c r="E15" s="2">
        <f t="shared" si="5"/>
        <v>0</v>
      </c>
      <c r="F15" s="1">
        <v>5</v>
      </c>
      <c r="G15" s="1">
        <v>6</v>
      </c>
      <c r="H15" s="5">
        <f t="shared" si="6"/>
        <v>0.83333333333333337</v>
      </c>
      <c r="I15" s="1"/>
      <c r="J15" s="1"/>
      <c r="K15" s="3" t="e">
        <f t="shared" si="7"/>
        <v>#DIV/0!</v>
      </c>
      <c r="L15" s="1"/>
      <c r="M15" s="1">
        <v>2</v>
      </c>
      <c r="N15" s="1">
        <f t="shared" si="12"/>
        <v>2</v>
      </c>
      <c r="O15" s="1"/>
      <c r="P15" s="1"/>
      <c r="Q15" s="1">
        <v>1</v>
      </c>
      <c r="R15" s="1"/>
      <c r="S15" s="1"/>
      <c r="T15" s="1">
        <f t="shared" si="8"/>
        <v>23</v>
      </c>
      <c r="U15" s="1">
        <f t="shared" si="9"/>
        <v>2</v>
      </c>
      <c r="V15" s="1">
        <f t="shared" si="10"/>
        <v>21</v>
      </c>
      <c r="W15" s="2">
        <f t="shared" si="11"/>
        <v>0.91304347826086951</v>
      </c>
    </row>
    <row r="16" spans="1:23" x14ac:dyDescent="0.2">
      <c r="A16" s="4" t="s">
        <v>29</v>
      </c>
      <c r="B16" s="4">
        <v>16</v>
      </c>
      <c r="C16" s="4">
        <v>3</v>
      </c>
      <c r="D16" s="4">
        <v>6</v>
      </c>
      <c r="E16" s="7">
        <f t="shared" si="5"/>
        <v>0.5</v>
      </c>
      <c r="F16" s="4">
        <v>0</v>
      </c>
      <c r="G16" s="4">
        <v>2</v>
      </c>
      <c r="H16" s="8">
        <f t="shared" si="6"/>
        <v>0</v>
      </c>
      <c r="I16" s="4">
        <v>10</v>
      </c>
      <c r="J16" s="4">
        <v>11</v>
      </c>
      <c r="K16" s="9">
        <f t="shared" si="7"/>
        <v>0.90909090909090906</v>
      </c>
      <c r="L16" s="4">
        <v>1</v>
      </c>
      <c r="M16" s="4">
        <v>6</v>
      </c>
      <c r="N16" s="4">
        <f t="shared" si="12"/>
        <v>7</v>
      </c>
      <c r="O16" s="4">
        <v>6</v>
      </c>
      <c r="P16" s="4"/>
      <c r="Q16" s="4">
        <v>1</v>
      </c>
      <c r="R16" s="4">
        <v>2</v>
      </c>
      <c r="S16" s="4"/>
      <c r="T16" s="4">
        <f t="shared" si="8"/>
        <v>43</v>
      </c>
      <c r="U16" s="4">
        <f t="shared" si="9"/>
        <v>8</v>
      </c>
      <c r="V16" s="4">
        <f t="shared" si="10"/>
        <v>35</v>
      </c>
      <c r="W16" s="7">
        <f t="shared" si="11"/>
        <v>0.81395348837209303</v>
      </c>
    </row>
    <row r="17" spans="1:23" x14ac:dyDescent="0.2">
      <c r="B17" s="1"/>
      <c r="C17" s="1"/>
      <c r="D17" s="1"/>
      <c r="E17" s="2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T17" s="1"/>
      <c r="U17" s="1"/>
      <c r="V17" s="1"/>
      <c r="W17" s="2"/>
    </row>
    <row r="18" spans="1:23" x14ac:dyDescent="0.2">
      <c r="A18" s="1" t="s">
        <v>21</v>
      </c>
      <c r="B18" s="1">
        <f>SUM(B4:B16)</f>
        <v>58</v>
      </c>
      <c r="C18" s="1">
        <f>SUM(C4:C16)</f>
        <v>9</v>
      </c>
      <c r="D18" s="1">
        <f>SUM(D4:D16)</f>
        <v>14</v>
      </c>
      <c r="E18" s="2">
        <f>C18/D18</f>
        <v>0.6428571428571429</v>
      </c>
      <c r="F18" s="1">
        <f>SUM(F4:F16)</f>
        <v>10</v>
      </c>
      <c r="G18" s="1">
        <f>SUM(G4:G16)</f>
        <v>21</v>
      </c>
      <c r="H18" s="5">
        <f>F18/G18</f>
        <v>0.47619047619047616</v>
      </c>
      <c r="I18" s="1">
        <f>SUM(I4:I16)</f>
        <v>10</v>
      </c>
      <c r="J18" s="1">
        <f>SUM(J4:J16)</f>
        <v>13</v>
      </c>
      <c r="K18" s="3">
        <f t="shared" ref="K18" si="21">I18/J18</f>
        <v>0.76923076923076927</v>
      </c>
      <c r="L18" s="1">
        <f t="shared" ref="L18:V18" si="22">SUM(L4:L16)</f>
        <v>5</v>
      </c>
      <c r="M18" s="1">
        <f t="shared" si="22"/>
        <v>14</v>
      </c>
      <c r="N18" s="1">
        <f t="shared" si="22"/>
        <v>19</v>
      </c>
      <c r="O18" s="1">
        <f t="shared" si="22"/>
        <v>15</v>
      </c>
      <c r="P18" s="1">
        <f t="shared" si="22"/>
        <v>0</v>
      </c>
      <c r="Q18" s="1">
        <f t="shared" si="22"/>
        <v>4</v>
      </c>
      <c r="R18" s="1">
        <f t="shared" si="22"/>
        <v>7</v>
      </c>
      <c r="S18" s="1">
        <f t="shared" si="22"/>
        <v>1</v>
      </c>
      <c r="T18" s="1">
        <f t="shared" si="22"/>
        <v>126</v>
      </c>
      <c r="U18" s="1">
        <f t="shared" si="22"/>
        <v>26</v>
      </c>
      <c r="V18" s="1">
        <f t="shared" si="22"/>
        <v>100</v>
      </c>
      <c r="W18" s="2">
        <f>V18/T18</f>
        <v>0.79365079365079361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Jim Moyes</dc:creator>
  <cp:lastModifiedBy>Jim Moyes</cp:lastModifiedBy>
  <dcterms:created xsi:type="dcterms:W3CDTF">2025-11-16T14:17:00Z</dcterms:created>
  <dcterms:modified xsi:type="dcterms:W3CDTF">2026-01-31T02:17:29Z</dcterms:modified>
</cp:coreProperties>
</file>